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gd5-my.sharepoint.com/personal/michael_stewart_amarok_com/Documents/Documents/Python/venv-Amarok/"/>
    </mc:Choice>
  </mc:AlternateContent>
  <xr:revisionPtr revIDLastSave="511" documentId="8_{F18EBA55-F7AD-4310-A27F-77D8C8F00CA5}" xr6:coauthVersionLast="47" xr6:coauthVersionMax="47" xr10:uidLastSave="{AD692C1C-5A34-4735-A8E5-C3968B37D207}"/>
  <bookViews>
    <workbookView xWindow="-98" yWindow="-98" windowWidth="28996" windowHeight="15675" xr2:uid="{97EA9E7B-6865-40B8-A3DB-24B5555C93A8}"/>
  </bookViews>
  <sheets>
    <sheet name="Raw Data" sheetId="1" r:id="rId1"/>
    <sheet name="Sorted Data" sheetId="10" r:id="rId2"/>
    <sheet name="1" sheetId="13" r:id="rId3"/>
    <sheet name="2" sheetId="16" r:id="rId4"/>
    <sheet name="3" sheetId="17" r:id="rId5"/>
    <sheet name="4" sheetId="15" r:id="rId6"/>
    <sheet name="5" sheetId="18" r:id="rId7"/>
    <sheet name="6" sheetId="19" r:id="rId8"/>
    <sheet name="7" sheetId="20" r:id="rId9"/>
    <sheet name="8" sheetId="21" r:id="rId10"/>
    <sheet name="9" sheetId="22" r:id="rId11"/>
    <sheet name="AvgFC" sheetId="23" r:id="rId12"/>
  </sheets>
  <definedNames>
    <definedName name="_xlnm._FilterDatabase" localSheetId="0" hidden="1">'Raw Data'!$B$1:$K$181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3" i="1" l="1"/>
  <c r="K113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2" i="1" a="1"/>
  <c r="L2" i="1" s="1"/>
  <c r="AL103" i="10"/>
  <c r="AL104" i="10"/>
  <c r="AL105" i="10"/>
  <c r="AM105" i="10" s="1"/>
  <c r="AL106" i="10"/>
  <c r="AM106" i="10" s="1"/>
  <c r="AL107" i="10"/>
  <c r="AL108" i="10"/>
  <c r="AM108" i="10" s="1"/>
  <c r="AL109" i="10"/>
  <c r="AM109" i="10" s="1"/>
  <c r="AL110" i="10"/>
  <c r="AM110" i="10" s="1"/>
  <c r="AL111" i="10"/>
  <c r="AL112" i="10"/>
  <c r="AM112" i="10" s="1"/>
  <c r="AL113" i="10"/>
  <c r="AM113" i="10" s="1"/>
  <c r="AL114" i="10"/>
  <c r="AM114" i="10" s="1"/>
  <c r="AL115" i="10"/>
  <c r="AM115" i="10" s="1"/>
  <c r="AL116" i="10"/>
  <c r="AM116" i="10" s="1"/>
  <c r="AL117" i="10"/>
  <c r="AM117" i="10" s="1"/>
  <c r="AL118" i="10"/>
  <c r="AL119" i="10"/>
  <c r="AL120" i="10"/>
  <c r="AM120" i="10" s="1"/>
  <c r="AL121" i="10"/>
  <c r="AM121" i="10" s="1"/>
  <c r="AL122" i="10"/>
  <c r="AM122" i="10" s="1"/>
  <c r="AL123" i="10"/>
  <c r="AM123" i="10" s="1"/>
  <c r="AL124" i="10"/>
  <c r="AM124" i="10" s="1"/>
  <c r="AL125" i="10"/>
  <c r="AM125" i="10" s="1"/>
  <c r="AL126" i="10"/>
  <c r="AM126" i="10" s="1"/>
  <c r="AL127" i="10"/>
  <c r="AL128" i="10"/>
  <c r="AL129" i="10"/>
  <c r="AM129" i="10" s="1"/>
  <c r="AL130" i="10"/>
  <c r="AM130" i="10" s="1"/>
  <c r="AL131" i="10"/>
  <c r="AM131" i="10" s="1"/>
  <c r="AL132" i="10"/>
  <c r="AM132" i="10" s="1"/>
  <c r="AL133" i="10"/>
  <c r="AM133" i="10" s="1"/>
  <c r="AL134" i="10"/>
  <c r="AL135" i="10"/>
  <c r="AL136" i="10"/>
  <c r="AM136" i="10" s="1"/>
  <c r="AL137" i="10"/>
  <c r="AM137" i="10" s="1"/>
  <c r="AL138" i="10"/>
  <c r="AM138" i="10" s="1"/>
  <c r="AL139" i="10"/>
  <c r="AL140" i="10"/>
  <c r="AM140" i="10" s="1"/>
  <c r="AL141" i="10"/>
  <c r="AM141" i="10" s="1"/>
  <c r="AL142" i="10"/>
  <c r="AM142" i="10" s="1"/>
  <c r="AL143" i="10"/>
  <c r="AL144" i="10"/>
  <c r="AM144" i="10" s="1"/>
  <c r="AL145" i="10"/>
  <c r="AM145" i="10" s="1"/>
  <c r="AL146" i="10"/>
  <c r="AM146" i="10" s="1"/>
  <c r="AL147" i="10"/>
  <c r="AL148" i="10"/>
  <c r="AL149" i="10"/>
  <c r="AM149" i="10" s="1"/>
  <c r="AL150" i="10"/>
  <c r="AL151" i="10"/>
  <c r="AL152" i="10"/>
  <c r="AL153" i="10"/>
  <c r="AM153" i="10" s="1"/>
  <c r="AL154" i="10"/>
  <c r="AM154" i="10" s="1"/>
  <c r="AL155" i="10"/>
  <c r="AL156" i="10"/>
  <c r="AL157" i="10"/>
  <c r="AM157" i="10" s="1"/>
  <c r="AL158" i="10"/>
  <c r="AL159" i="10"/>
  <c r="AL160" i="10"/>
  <c r="AL161" i="10"/>
  <c r="AL162" i="10"/>
  <c r="AL163" i="10"/>
  <c r="AL164" i="10"/>
  <c r="AL165" i="10"/>
  <c r="AM165" i="10" s="1"/>
  <c r="AL166" i="10"/>
  <c r="AM166" i="10" s="1"/>
  <c r="AL167" i="10"/>
  <c r="AL168" i="10"/>
  <c r="AM168" i="10" s="1"/>
  <c r="AL169" i="10"/>
  <c r="AM169" i="10" s="1"/>
  <c r="AL170" i="10"/>
  <c r="AM170" i="10" s="1"/>
  <c r="AL171" i="10"/>
  <c r="AM171" i="10" s="1"/>
  <c r="AL172" i="10"/>
  <c r="AM172" i="10" s="1"/>
  <c r="AL173" i="10"/>
  <c r="AM173" i="10" s="1"/>
  <c r="AL174" i="10"/>
  <c r="AM174" i="10" s="1"/>
  <c r="AL175" i="10"/>
  <c r="AL176" i="10"/>
  <c r="AM176" i="10" s="1"/>
  <c r="AL177" i="10"/>
  <c r="AM177" i="10" s="1"/>
  <c r="AL178" i="10"/>
  <c r="AM178" i="10" s="1"/>
  <c r="AL179" i="10"/>
  <c r="AM179" i="10" s="1"/>
  <c r="AL180" i="10"/>
  <c r="AM180" i="10" s="1"/>
  <c r="AL181" i="10"/>
  <c r="AM181" i="10" s="1"/>
  <c r="AL182" i="10"/>
  <c r="AL183" i="10"/>
  <c r="AL184" i="10"/>
  <c r="AM184" i="10" s="1"/>
  <c r="AL185" i="10"/>
  <c r="AM185" i="10" s="1"/>
  <c r="AL186" i="10"/>
  <c r="AM186" i="10" s="1"/>
  <c r="AL187" i="10"/>
  <c r="AM187" i="10" s="1"/>
  <c r="AL188" i="10"/>
  <c r="AM188" i="10" s="1"/>
  <c r="AL189" i="10"/>
  <c r="AM189" i="10" s="1"/>
  <c r="AL190" i="10"/>
  <c r="AM190" i="10" s="1"/>
  <c r="AL191" i="10"/>
  <c r="AL192" i="10"/>
  <c r="AM192" i="10" s="1"/>
  <c r="AL193" i="10"/>
  <c r="AM193" i="10" s="1"/>
  <c r="AL102" i="10"/>
  <c r="AM102" i="10" s="1"/>
  <c r="Y48" i="10"/>
  <c r="Y49" i="10"/>
  <c r="Z49" i="10" s="1"/>
  <c r="Y50" i="10"/>
  <c r="Z50" i="10" s="1"/>
  <c r="Y51" i="10"/>
  <c r="Y52" i="10"/>
  <c r="Y53" i="10"/>
  <c r="Z53" i="10" s="1"/>
  <c r="Y54" i="10"/>
  <c r="Z54" i="10" s="1"/>
  <c r="Y55" i="10"/>
  <c r="Z55" i="10" s="1"/>
  <c r="Y56" i="10"/>
  <c r="Y57" i="10"/>
  <c r="Y58" i="10"/>
  <c r="Z58" i="10" s="1"/>
  <c r="Y59" i="10"/>
  <c r="Y60" i="10"/>
  <c r="Y61" i="10"/>
  <c r="Z61" i="10" s="1"/>
  <c r="Y62" i="10"/>
  <c r="Z62" i="10" s="1"/>
  <c r="Y63" i="10"/>
  <c r="Z63" i="10" s="1"/>
  <c r="Y64" i="10"/>
  <c r="Z64" i="10" s="1"/>
  <c r="Y65" i="10"/>
  <c r="Y66" i="10"/>
  <c r="Y67" i="10"/>
  <c r="Z67" i="10" s="1"/>
  <c r="Y68" i="10"/>
  <c r="Y69" i="10"/>
  <c r="Z69" i="10" s="1"/>
  <c r="Y70" i="10"/>
  <c r="Z70" i="10" s="1"/>
  <c r="Y71" i="10"/>
  <c r="Z71" i="10" s="1"/>
  <c r="Y72" i="10"/>
  <c r="Y73" i="10"/>
  <c r="Y74" i="10"/>
  <c r="Y75" i="10"/>
  <c r="Z75" i="10" s="1"/>
  <c r="Y76" i="10"/>
  <c r="Y77" i="10"/>
  <c r="Z77" i="10" s="1"/>
  <c r="Y78" i="10"/>
  <c r="Z78" i="10" s="1"/>
  <c r="Y79" i="10"/>
  <c r="Z79" i="10" s="1"/>
  <c r="Y80" i="10"/>
  <c r="Z80" i="10" s="1"/>
  <c r="Y81" i="10"/>
  <c r="Z81" i="10" s="1"/>
  <c r="Y82" i="10"/>
  <c r="Z82" i="10" s="1"/>
  <c r="Y83" i="10"/>
  <c r="Z83" i="10" s="1"/>
  <c r="Y47" i="10"/>
  <c r="N66" i="10"/>
  <c r="O66" i="10" s="1"/>
  <c r="N67" i="10"/>
  <c r="O67" i="10" s="1"/>
  <c r="N68" i="10"/>
  <c r="O68" i="10" s="1"/>
  <c r="N69" i="10"/>
  <c r="O69" i="10" s="1"/>
  <c r="N70" i="10"/>
  <c r="O70" i="10" s="1"/>
  <c r="N71" i="10"/>
  <c r="O71" i="10" s="1"/>
  <c r="N72" i="10"/>
  <c r="O72" i="10" s="1"/>
  <c r="N73" i="10"/>
  <c r="O73" i="10" s="1"/>
  <c r="N74" i="10"/>
  <c r="O74" i="10" s="1"/>
  <c r="N75" i="10"/>
  <c r="O75" i="10" s="1"/>
  <c r="N76" i="10"/>
  <c r="O76" i="10" s="1"/>
  <c r="N77" i="10"/>
  <c r="O77" i="10" s="1"/>
  <c r="N78" i="10"/>
  <c r="O78" i="10" s="1"/>
  <c r="N79" i="10"/>
  <c r="O79" i="10" s="1"/>
  <c r="N80" i="10"/>
  <c r="O80" i="10" s="1"/>
  <c r="N81" i="10"/>
  <c r="N82" i="10"/>
  <c r="O82" i="10" s="1"/>
  <c r="N83" i="10"/>
  <c r="O83" i="10" s="1"/>
  <c r="N84" i="10"/>
  <c r="O84" i="10" s="1"/>
  <c r="N85" i="10"/>
  <c r="O85" i="10" s="1"/>
  <c r="N86" i="10"/>
  <c r="O86" i="10" s="1"/>
  <c r="N87" i="10"/>
  <c r="O87" i="10" s="1"/>
  <c r="N88" i="10"/>
  <c r="O88" i="10" s="1"/>
  <c r="N89" i="10"/>
  <c r="N90" i="10"/>
  <c r="O90" i="10" s="1"/>
  <c r="N91" i="10"/>
  <c r="O91" i="10" s="1"/>
  <c r="N92" i="10"/>
  <c r="O92" i="10" s="1"/>
  <c r="N93" i="10"/>
  <c r="O93" i="10" s="1"/>
  <c r="N94" i="10"/>
  <c r="N95" i="10"/>
  <c r="O95" i="10" s="1"/>
  <c r="N96" i="10"/>
  <c r="O96" i="10" s="1"/>
  <c r="N97" i="10"/>
  <c r="O97" i="10" s="1"/>
  <c r="N98" i="10"/>
  <c r="O98" i="10" s="1"/>
  <c r="N99" i="10"/>
  <c r="O99" i="10" s="1"/>
  <c r="N100" i="10"/>
  <c r="O100" i="10" s="1"/>
  <c r="N101" i="10"/>
  <c r="O101" i="10" s="1"/>
  <c r="N102" i="10"/>
  <c r="O102" i="10" s="1"/>
  <c r="N103" i="10"/>
  <c r="O103" i="10" s="1"/>
  <c r="N104" i="10"/>
  <c r="O104" i="10" s="1"/>
  <c r="N105" i="10"/>
  <c r="O105" i="10" s="1"/>
  <c r="N106" i="10"/>
  <c r="O106" i="10" s="1"/>
  <c r="N107" i="10"/>
  <c r="O107" i="10" s="1"/>
  <c r="N108" i="10"/>
  <c r="O108" i="10" s="1"/>
  <c r="N109" i="10"/>
  <c r="O109" i="10" s="1"/>
  <c r="N110" i="10"/>
  <c r="O110" i="10" s="1"/>
  <c r="N111" i="10"/>
  <c r="O111" i="10" s="1"/>
  <c r="N112" i="10"/>
  <c r="O112" i="10" s="1"/>
  <c r="N113" i="10"/>
  <c r="O113" i="10" s="1"/>
  <c r="N114" i="10"/>
  <c r="O114" i="10" s="1"/>
  <c r="N115" i="10"/>
  <c r="O115" i="10" s="1"/>
  <c r="N116" i="10"/>
  <c r="O116" i="10" s="1"/>
  <c r="N117" i="10"/>
  <c r="O117" i="10" s="1"/>
  <c r="N118" i="10"/>
  <c r="O118" i="10" s="1"/>
  <c r="N119" i="10"/>
  <c r="O119" i="10" s="1"/>
  <c r="N65" i="10"/>
  <c r="O65" i="10" s="1"/>
  <c r="AL33" i="10"/>
  <c r="AM33" i="10" s="1"/>
  <c r="AL34" i="10"/>
  <c r="AM34" i="10" s="1"/>
  <c r="AL35" i="10"/>
  <c r="AM35" i="10" s="1"/>
  <c r="AL36" i="10"/>
  <c r="AM36" i="10" s="1"/>
  <c r="AL37" i="10"/>
  <c r="AM37" i="10" s="1"/>
  <c r="AL38" i="10"/>
  <c r="AM38" i="10" s="1"/>
  <c r="AL39" i="10"/>
  <c r="AM39" i="10" s="1"/>
  <c r="AL40" i="10"/>
  <c r="AL41" i="10"/>
  <c r="AM41" i="10" s="1"/>
  <c r="AL42" i="10"/>
  <c r="AM42" i="10" s="1"/>
  <c r="AL43" i="10"/>
  <c r="AM43" i="10" s="1"/>
  <c r="AL44" i="10"/>
  <c r="AM44" i="10" s="1"/>
  <c r="AL45" i="10"/>
  <c r="AM45" i="10" s="1"/>
  <c r="AL46" i="10"/>
  <c r="AM46" i="10" s="1"/>
  <c r="AL47" i="10"/>
  <c r="AM47" i="10" s="1"/>
  <c r="AL48" i="10"/>
  <c r="AL49" i="10"/>
  <c r="AL50" i="10"/>
  <c r="AL51" i="10"/>
  <c r="AL52" i="10"/>
  <c r="AM52" i="10" s="1"/>
  <c r="AL53" i="10"/>
  <c r="AM53" i="10" s="1"/>
  <c r="AL54" i="10"/>
  <c r="AM54" i="10" s="1"/>
  <c r="AL55" i="10"/>
  <c r="AM55" i="10" s="1"/>
  <c r="AL56" i="10"/>
  <c r="AL57" i="10"/>
  <c r="AL58" i="10"/>
  <c r="AM58" i="10" s="1"/>
  <c r="AL59" i="10"/>
  <c r="AM59" i="10" s="1"/>
  <c r="AL60" i="10"/>
  <c r="AM60" i="10" s="1"/>
  <c r="AL61" i="10"/>
  <c r="AM61" i="10" s="1"/>
  <c r="AL62" i="10"/>
  <c r="AM62" i="10" s="1"/>
  <c r="AL63" i="10"/>
  <c r="AM63" i="10" s="1"/>
  <c r="AL64" i="10"/>
  <c r="AM64" i="10" s="1"/>
  <c r="AL65" i="10"/>
  <c r="AL66" i="10"/>
  <c r="AM66" i="10" s="1"/>
  <c r="AL67" i="10"/>
  <c r="AM67" i="10" s="1"/>
  <c r="AL68" i="10"/>
  <c r="AM68" i="10" s="1"/>
  <c r="AL69" i="10"/>
  <c r="AM69" i="10" s="1"/>
  <c r="AL70" i="10"/>
  <c r="AM70" i="10" s="1"/>
  <c r="AL71" i="10"/>
  <c r="AM71" i="10" s="1"/>
  <c r="AL72" i="10"/>
  <c r="AL73" i="10"/>
  <c r="AL74" i="10"/>
  <c r="AM74" i="10" s="1"/>
  <c r="AL75" i="10"/>
  <c r="AM75" i="10" s="1"/>
  <c r="AL76" i="10"/>
  <c r="AM76" i="10" s="1"/>
  <c r="AL77" i="10"/>
  <c r="AM77" i="10" s="1"/>
  <c r="AL78" i="10"/>
  <c r="AM78" i="10" s="1"/>
  <c r="AL79" i="10"/>
  <c r="AM79" i="10" s="1"/>
  <c r="AL80" i="10"/>
  <c r="AM80" i="10" s="1"/>
  <c r="AL81" i="10"/>
  <c r="AL82" i="10"/>
  <c r="AM82" i="10" s="1"/>
  <c r="AL83" i="10"/>
  <c r="AM83" i="10" s="1"/>
  <c r="AL84" i="10"/>
  <c r="AM84" i="10" s="1"/>
  <c r="AL85" i="10"/>
  <c r="AL86" i="10"/>
  <c r="AM86" i="10" s="1"/>
  <c r="AL87" i="10"/>
  <c r="AM87" i="10" s="1"/>
  <c r="AL88" i="10"/>
  <c r="AL89" i="10"/>
  <c r="AL90" i="10"/>
  <c r="AL91" i="10"/>
  <c r="AL92" i="10"/>
  <c r="AL93" i="10"/>
  <c r="AL94" i="10"/>
  <c r="AM94" i="10" s="1"/>
  <c r="AL95" i="10"/>
  <c r="AM95" i="10" s="1"/>
  <c r="AL96" i="10"/>
  <c r="AM96" i="10" s="1"/>
  <c r="AL97" i="10"/>
  <c r="AL32" i="10"/>
  <c r="AM32" i="10" s="1"/>
  <c r="Y20" i="10"/>
  <c r="Z20" i="10" s="1"/>
  <c r="Y21" i="10"/>
  <c r="Z21" i="10" s="1"/>
  <c r="Y22" i="10"/>
  <c r="Z22" i="10" s="1"/>
  <c r="Y23" i="10"/>
  <c r="Z23" i="10" s="1"/>
  <c r="Y24" i="10"/>
  <c r="Z24" i="10" s="1"/>
  <c r="Y25" i="10"/>
  <c r="Z25" i="10" s="1"/>
  <c r="Y26" i="10"/>
  <c r="Y27" i="10"/>
  <c r="Z27" i="10" s="1"/>
  <c r="Y28" i="10"/>
  <c r="Z28" i="10" s="1"/>
  <c r="Y29" i="10"/>
  <c r="Z29" i="10" s="1"/>
  <c r="Y30" i="10"/>
  <c r="Y31" i="10"/>
  <c r="Z31" i="10" s="1"/>
  <c r="Y32" i="10"/>
  <c r="Z32" i="10" s="1"/>
  <c r="Y33" i="10"/>
  <c r="Z33" i="10" s="1"/>
  <c r="Y34" i="10"/>
  <c r="Z34" i="10" s="1"/>
  <c r="Y35" i="10"/>
  <c r="Z35" i="10" s="1"/>
  <c r="Y36" i="10"/>
  <c r="Z36" i="10" s="1"/>
  <c r="Y37" i="10"/>
  <c r="Z37" i="10" s="1"/>
  <c r="Y38" i="10"/>
  <c r="Y39" i="10"/>
  <c r="Z39" i="10" s="1"/>
  <c r="Y40" i="10"/>
  <c r="Z40" i="10" s="1"/>
  <c r="Y41" i="10"/>
  <c r="Y42" i="10"/>
  <c r="Y19" i="10"/>
  <c r="Z19" i="10" s="1"/>
  <c r="AL3" i="10"/>
  <c r="AM3" i="10" s="1"/>
  <c r="AL4" i="10"/>
  <c r="AM4" i="10" s="1"/>
  <c r="AL5" i="10"/>
  <c r="AM5" i="10" s="1"/>
  <c r="AL6" i="10"/>
  <c r="AM6" i="10" s="1"/>
  <c r="AL7" i="10"/>
  <c r="AM7" i="10" s="1"/>
  <c r="AL8" i="10"/>
  <c r="AM8" i="10" s="1"/>
  <c r="AL9" i="10"/>
  <c r="AL10" i="10"/>
  <c r="AM10" i="10" s="1"/>
  <c r="AL11" i="10"/>
  <c r="AM11" i="10" s="1"/>
  <c r="AL12" i="10"/>
  <c r="AM12" i="10" s="1"/>
  <c r="AL13" i="10"/>
  <c r="AM13" i="10" s="1"/>
  <c r="AL14" i="10"/>
  <c r="AL15" i="10"/>
  <c r="AM15" i="10" s="1"/>
  <c r="AL16" i="10"/>
  <c r="AM16" i="10" s="1"/>
  <c r="AL17" i="10"/>
  <c r="AL18" i="10"/>
  <c r="AM18" i="10" s="1"/>
  <c r="AL19" i="10"/>
  <c r="AM19" i="10" s="1"/>
  <c r="AL20" i="10"/>
  <c r="AM20" i="10" s="1"/>
  <c r="AL21" i="10"/>
  <c r="AL22" i="10"/>
  <c r="AL23" i="10"/>
  <c r="AM23" i="10" s="1"/>
  <c r="AL24" i="10"/>
  <c r="AL25" i="10"/>
  <c r="AL26" i="10"/>
  <c r="AM26" i="10" s="1"/>
  <c r="AL27" i="10"/>
  <c r="AM27" i="10" s="1"/>
  <c r="AL2" i="10"/>
  <c r="AM2" i="10" s="1"/>
  <c r="Y3" i="10"/>
  <c r="Z3" i="10" s="1"/>
  <c r="Y4" i="10"/>
  <c r="Z4" i="10" s="1"/>
  <c r="Y5" i="10"/>
  <c r="Z5" i="10" s="1"/>
  <c r="Y6" i="10"/>
  <c r="Y7" i="10"/>
  <c r="Y8" i="10"/>
  <c r="Z8" i="10" s="1"/>
  <c r="Y9" i="10"/>
  <c r="Z9" i="10" s="1"/>
  <c r="Y10" i="10"/>
  <c r="Z10" i="10" s="1"/>
  <c r="Y11" i="10"/>
  <c r="Z11" i="10" s="1"/>
  <c r="Y12" i="10"/>
  <c r="Y13" i="10"/>
  <c r="Z13" i="10" s="1"/>
  <c r="Y14" i="10"/>
  <c r="Y2" i="10"/>
  <c r="N20" i="10"/>
  <c r="O20" i="10" s="1"/>
  <c r="N21" i="10"/>
  <c r="O21" i="10" s="1"/>
  <c r="N22" i="10"/>
  <c r="O22" i="10" s="1"/>
  <c r="N23" i="10"/>
  <c r="O23" i="10" s="1"/>
  <c r="N24" i="10"/>
  <c r="O24" i="10" s="1"/>
  <c r="N25" i="10"/>
  <c r="N26" i="10"/>
  <c r="O26" i="10" s="1"/>
  <c r="N27" i="10"/>
  <c r="N28" i="10"/>
  <c r="O28" i="10" s="1"/>
  <c r="N29" i="10"/>
  <c r="O29" i="10" s="1"/>
  <c r="N30" i="10"/>
  <c r="O30" i="10" s="1"/>
  <c r="N31" i="10"/>
  <c r="O31" i="10" s="1"/>
  <c r="N32" i="10"/>
  <c r="N33" i="10"/>
  <c r="N34" i="10"/>
  <c r="O34" i="10" s="1"/>
  <c r="N35" i="10"/>
  <c r="N36" i="10"/>
  <c r="O36" i="10" s="1"/>
  <c r="N37" i="10"/>
  <c r="O37" i="10" s="1"/>
  <c r="N38" i="10"/>
  <c r="O38" i="10" s="1"/>
  <c r="N39" i="10"/>
  <c r="O39" i="10" s="1"/>
  <c r="N40" i="10"/>
  <c r="O40" i="10" s="1"/>
  <c r="N41" i="10"/>
  <c r="O41" i="10" s="1"/>
  <c r="N42" i="10"/>
  <c r="O42" i="10" s="1"/>
  <c r="N43" i="10"/>
  <c r="N44" i="10"/>
  <c r="O44" i="10" s="1"/>
  <c r="N45" i="10"/>
  <c r="O45" i="10" s="1"/>
  <c r="N46" i="10"/>
  <c r="O46" i="10" s="1"/>
  <c r="N47" i="10"/>
  <c r="O47" i="10" s="1"/>
  <c r="N48" i="10"/>
  <c r="O48" i="10" s="1"/>
  <c r="N49" i="10"/>
  <c r="O49" i="10" s="1"/>
  <c r="N50" i="10"/>
  <c r="O50" i="10" s="1"/>
  <c r="N51" i="10"/>
  <c r="N52" i="10"/>
  <c r="O52" i="10" s="1"/>
  <c r="N53" i="10"/>
  <c r="O53" i="10" s="1"/>
  <c r="N54" i="10"/>
  <c r="O54" i="10" s="1"/>
  <c r="N55" i="10"/>
  <c r="O55" i="10" s="1"/>
  <c r="N56" i="10"/>
  <c r="N57" i="10"/>
  <c r="O57" i="10" s="1"/>
  <c r="N58" i="10"/>
  <c r="O58" i="10" s="1"/>
  <c r="N59" i="10"/>
  <c r="O59" i="10" s="1"/>
  <c r="N60" i="10"/>
  <c r="O60" i="10" s="1"/>
  <c r="N19" i="10"/>
  <c r="O19" i="10" s="1"/>
  <c r="AM118" i="10"/>
  <c r="AM119" i="10"/>
  <c r="AM127" i="10"/>
  <c r="AM128" i="10"/>
  <c r="AM134" i="10"/>
  <c r="AM135" i="10"/>
  <c r="AM139" i="10"/>
  <c r="AM143" i="10"/>
  <c r="AM147" i="10"/>
  <c r="AM148" i="10"/>
  <c r="AM150" i="10"/>
  <c r="AM151" i="10"/>
  <c r="AM152" i="10"/>
  <c r="AM155" i="10"/>
  <c r="AM156" i="10"/>
  <c r="AM158" i="10"/>
  <c r="AM159" i="10"/>
  <c r="AM160" i="10"/>
  <c r="AM161" i="10"/>
  <c r="AM162" i="10"/>
  <c r="AM163" i="10"/>
  <c r="AM164" i="10"/>
  <c r="AM167" i="10"/>
  <c r="AM175" i="10"/>
  <c r="AM182" i="10"/>
  <c r="AM183" i="10"/>
  <c r="AM191" i="10"/>
  <c r="AM65" i="10"/>
  <c r="AM72" i="10"/>
  <c r="AM73" i="10"/>
  <c r="AM81" i="10"/>
  <c r="AM85" i="10"/>
  <c r="AM88" i="10"/>
  <c r="AM89" i="10"/>
  <c r="AM90" i="10"/>
  <c r="AM91" i="10"/>
  <c r="AM92" i="10"/>
  <c r="AM93" i="10"/>
  <c r="AM97" i="10"/>
  <c r="AM48" i="10"/>
  <c r="AM49" i="10"/>
  <c r="AM50" i="10"/>
  <c r="AM51" i="10"/>
  <c r="AM56" i="10"/>
  <c r="AM57" i="10"/>
  <c r="AM9" i="10"/>
  <c r="AM17" i="10"/>
  <c r="AM22" i="10"/>
  <c r="AM24" i="10"/>
  <c r="AM25" i="10"/>
  <c r="AM21" i="10"/>
  <c r="Z65" i="10"/>
  <c r="Z66" i="10"/>
  <c r="Z68" i="10"/>
  <c r="Z60" i="10"/>
  <c r="Z72" i="10"/>
  <c r="Z73" i="10"/>
  <c r="Z74" i="10"/>
  <c r="Z76" i="10"/>
  <c r="Z59" i="10"/>
  <c r="Z38" i="10"/>
  <c r="Z41" i="10"/>
  <c r="Z42" i="10"/>
  <c r="O81" i="10"/>
  <c r="O89" i="10"/>
  <c r="O94" i="10"/>
  <c r="O32" i="10"/>
  <c r="O33" i="10"/>
  <c r="O35" i="10"/>
  <c r="O43" i="10"/>
  <c r="O51" i="10"/>
  <c r="O56" i="10"/>
  <c r="C92" i="1"/>
  <c r="K92" i="1" s="1"/>
  <c r="H72" i="1"/>
  <c r="H92" i="1"/>
  <c r="C72" i="1"/>
  <c r="K72" i="1" s="1"/>
  <c r="AM111" i="10"/>
  <c r="AM107" i="10"/>
  <c r="AM104" i="10"/>
  <c r="AM103" i="10"/>
  <c r="AM40" i="10"/>
  <c r="AM14" i="10"/>
  <c r="Z57" i="10"/>
  <c r="Z56" i="10"/>
  <c r="Z52" i="10"/>
  <c r="Z51" i="10"/>
  <c r="Z48" i="10"/>
  <c r="Z47" i="10"/>
  <c r="Z30" i="10"/>
  <c r="Z26" i="10"/>
  <c r="Z14" i="10"/>
  <c r="Z12" i="10"/>
  <c r="Z7" i="10"/>
  <c r="Z6" i="10"/>
  <c r="Z2" i="10"/>
  <c r="O27" i="10"/>
  <c r="O25" i="10"/>
  <c r="O4" i="10"/>
  <c r="O5" i="10"/>
  <c r="O14" i="10"/>
  <c r="O2" i="10"/>
  <c r="N3" i="10"/>
  <c r="O3" i="10" s="1"/>
  <c r="N4" i="10"/>
  <c r="N5" i="10"/>
  <c r="N6" i="10"/>
  <c r="O6" i="10" s="1"/>
  <c r="N7" i="10"/>
  <c r="O7" i="10" s="1"/>
  <c r="N8" i="10"/>
  <c r="O8" i="10" s="1"/>
  <c r="N9" i="10"/>
  <c r="O9" i="10" s="1"/>
  <c r="N10" i="10"/>
  <c r="O10" i="10" s="1"/>
  <c r="N11" i="10"/>
  <c r="O11" i="10" s="1"/>
  <c r="N12" i="10"/>
  <c r="O12" i="10" s="1"/>
  <c r="N13" i="10"/>
  <c r="O13" i="10" s="1"/>
  <c r="N14" i="10"/>
  <c r="N2" i="10"/>
  <c r="AI193" i="10" l="1"/>
  <c r="AC193" i="10"/>
  <c r="AI192" i="10"/>
  <c r="AC192" i="10"/>
  <c r="AI191" i="10"/>
  <c r="AC191" i="10"/>
  <c r="AI190" i="10"/>
  <c r="AC190" i="10"/>
  <c r="AI189" i="10"/>
  <c r="AC189" i="10"/>
  <c r="AI188" i="10"/>
  <c r="AC188" i="10"/>
  <c r="AI187" i="10"/>
  <c r="AC187" i="10"/>
  <c r="AI186" i="10"/>
  <c r="AC186" i="10"/>
  <c r="AI185" i="10"/>
  <c r="AC185" i="10"/>
  <c r="AI184" i="10"/>
  <c r="AC184" i="10"/>
  <c r="AI183" i="10"/>
  <c r="AC183" i="10"/>
  <c r="AI182" i="10"/>
  <c r="AC182" i="10"/>
  <c r="AI181" i="10"/>
  <c r="AC181" i="10"/>
  <c r="AI180" i="10"/>
  <c r="AC180" i="10"/>
  <c r="AI179" i="10"/>
  <c r="AC179" i="10"/>
  <c r="AI178" i="10"/>
  <c r="AC178" i="10"/>
  <c r="AI177" i="10"/>
  <c r="AC177" i="10"/>
  <c r="AI176" i="10"/>
  <c r="AC176" i="10"/>
  <c r="AI175" i="10"/>
  <c r="AC175" i="10"/>
  <c r="AI174" i="10"/>
  <c r="AC174" i="10"/>
  <c r="AI173" i="10"/>
  <c r="AC173" i="10"/>
  <c r="AI172" i="10"/>
  <c r="AC172" i="10"/>
  <c r="AI171" i="10"/>
  <c r="AC171" i="10"/>
  <c r="AI170" i="10"/>
  <c r="AC170" i="10"/>
  <c r="AI169" i="10"/>
  <c r="AC169" i="10"/>
  <c r="AI168" i="10"/>
  <c r="AC168" i="10"/>
  <c r="AI167" i="10"/>
  <c r="AC167" i="10"/>
  <c r="AI166" i="10"/>
  <c r="AC166" i="10"/>
  <c r="AI165" i="10"/>
  <c r="AC165" i="10"/>
  <c r="AI164" i="10"/>
  <c r="AC164" i="10"/>
  <c r="AI163" i="10"/>
  <c r="AC163" i="10"/>
  <c r="AI162" i="10"/>
  <c r="AC162" i="10"/>
  <c r="AI161" i="10"/>
  <c r="AC161" i="10"/>
  <c r="AI160" i="10"/>
  <c r="AC160" i="10"/>
  <c r="AI159" i="10"/>
  <c r="AC159" i="10"/>
  <c r="AI158" i="10"/>
  <c r="AC158" i="10"/>
  <c r="AI157" i="10"/>
  <c r="AC157" i="10"/>
  <c r="AI156" i="10"/>
  <c r="AC156" i="10"/>
  <c r="AI155" i="10"/>
  <c r="AC155" i="10"/>
  <c r="AI154" i="10"/>
  <c r="AC154" i="10"/>
  <c r="AI153" i="10"/>
  <c r="AC153" i="10"/>
  <c r="AI152" i="10"/>
  <c r="AC152" i="10"/>
  <c r="AI151" i="10"/>
  <c r="AC151" i="10"/>
  <c r="AI150" i="10"/>
  <c r="AC150" i="10"/>
  <c r="AI149" i="10"/>
  <c r="AC149" i="10"/>
  <c r="AI148" i="10"/>
  <c r="AC148" i="10"/>
  <c r="AI147" i="10"/>
  <c r="AC147" i="10"/>
  <c r="AI146" i="10"/>
  <c r="AC146" i="10"/>
  <c r="AI145" i="10"/>
  <c r="AC145" i="10"/>
  <c r="AI144" i="10"/>
  <c r="AC144" i="10"/>
  <c r="AI143" i="10"/>
  <c r="AC143" i="10"/>
  <c r="AI142" i="10"/>
  <c r="AC142" i="10"/>
  <c r="AI141" i="10"/>
  <c r="AC141" i="10"/>
  <c r="AI140" i="10"/>
  <c r="AC140" i="10"/>
  <c r="AI139" i="10"/>
  <c r="AC139" i="10"/>
  <c r="AI138" i="10"/>
  <c r="AC138" i="10"/>
  <c r="AI137" i="10"/>
  <c r="AC137" i="10"/>
  <c r="AI136" i="10"/>
  <c r="AC136" i="10"/>
  <c r="AI135" i="10"/>
  <c r="AC135" i="10"/>
  <c r="AI134" i="10"/>
  <c r="AC134" i="10"/>
  <c r="AI133" i="10"/>
  <c r="AC133" i="10"/>
  <c r="AI132" i="10"/>
  <c r="AC132" i="10"/>
  <c r="AI131" i="10"/>
  <c r="AC131" i="10"/>
  <c r="AI130" i="10"/>
  <c r="AC130" i="10"/>
  <c r="AI129" i="10"/>
  <c r="AC129" i="10"/>
  <c r="AI128" i="10"/>
  <c r="AC128" i="10"/>
  <c r="AI127" i="10"/>
  <c r="AC127" i="10"/>
  <c r="AI126" i="10"/>
  <c r="AC126" i="10"/>
  <c r="AI125" i="10"/>
  <c r="AC125" i="10"/>
  <c r="AI124" i="10"/>
  <c r="AC124" i="10"/>
  <c r="AI123" i="10"/>
  <c r="AC123" i="10"/>
  <c r="AI122" i="10"/>
  <c r="AC122" i="10"/>
  <c r="AI121" i="10"/>
  <c r="AC121" i="10"/>
  <c r="AI120" i="10"/>
  <c r="AC120" i="10"/>
  <c r="AI119" i="10"/>
  <c r="AC119" i="10"/>
  <c r="AI118" i="10"/>
  <c r="AC118" i="10"/>
  <c r="AI117" i="10"/>
  <c r="AC117" i="10"/>
  <c r="AI116" i="10"/>
  <c r="AC116" i="10"/>
  <c r="AI115" i="10"/>
  <c r="AC115" i="10"/>
  <c r="AI114" i="10"/>
  <c r="AC114" i="10"/>
  <c r="AI113" i="10"/>
  <c r="AC113" i="10"/>
  <c r="AI112" i="10"/>
  <c r="AC112" i="10"/>
  <c r="AI111" i="10"/>
  <c r="AC111" i="10"/>
  <c r="AI110" i="10"/>
  <c r="AC110" i="10"/>
  <c r="AI109" i="10"/>
  <c r="AC109" i="10"/>
  <c r="AI108" i="10"/>
  <c r="AC108" i="10"/>
  <c r="AI107" i="10"/>
  <c r="AC107" i="10"/>
  <c r="AI106" i="10"/>
  <c r="AC106" i="10"/>
  <c r="AI105" i="10"/>
  <c r="AC105" i="10"/>
  <c r="AI104" i="10"/>
  <c r="AC104" i="10"/>
  <c r="AI103" i="10"/>
  <c r="AC103" i="10"/>
  <c r="AI102" i="10"/>
  <c r="AC102" i="10"/>
  <c r="AI27" i="10"/>
  <c r="AC27" i="10"/>
  <c r="AI26" i="10"/>
  <c r="AC26" i="10"/>
  <c r="AI25" i="10"/>
  <c r="AC25" i="10"/>
  <c r="AI24" i="10"/>
  <c r="AC24" i="10"/>
  <c r="AI23" i="10"/>
  <c r="AC23" i="10"/>
  <c r="AI22" i="10"/>
  <c r="AC22" i="10"/>
  <c r="AI21" i="10"/>
  <c r="AC21" i="10"/>
  <c r="AI20" i="10"/>
  <c r="AC20" i="10"/>
  <c r="AI19" i="10"/>
  <c r="AC19" i="10"/>
  <c r="AI18" i="10"/>
  <c r="AC18" i="10"/>
  <c r="AI17" i="10"/>
  <c r="AC17" i="10"/>
  <c r="AI16" i="10"/>
  <c r="AC16" i="10"/>
  <c r="AI15" i="10"/>
  <c r="AC15" i="10"/>
  <c r="AI14" i="10"/>
  <c r="AC14" i="10"/>
  <c r="AI13" i="10"/>
  <c r="AC13" i="10"/>
  <c r="AI12" i="10"/>
  <c r="AC12" i="10"/>
  <c r="AI11" i="10"/>
  <c r="AC11" i="10"/>
  <c r="AI10" i="10"/>
  <c r="AC10" i="10"/>
  <c r="AI9" i="10"/>
  <c r="AC9" i="10"/>
  <c r="AI8" i="10"/>
  <c r="AC8" i="10"/>
  <c r="AI7" i="10"/>
  <c r="AC7" i="10"/>
  <c r="AI6" i="10"/>
  <c r="AC6" i="10"/>
  <c r="AI5" i="10"/>
  <c r="AC5" i="10"/>
  <c r="AI4" i="10"/>
  <c r="AC4" i="10"/>
  <c r="AI3" i="10"/>
  <c r="AC3" i="10"/>
  <c r="AI2" i="10"/>
  <c r="AC2" i="10"/>
  <c r="C80" i="1"/>
  <c r="K80" i="1" s="1"/>
  <c r="H80" i="1"/>
  <c r="H66" i="1"/>
  <c r="C66" i="1"/>
  <c r="K66" i="1" s="1"/>
  <c r="C38" i="1"/>
  <c r="K38" i="1" s="1"/>
  <c r="C174" i="1"/>
  <c r="H174" i="1"/>
  <c r="C175" i="1"/>
  <c r="C176" i="1"/>
  <c r="H176" i="1"/>
  <c r="C177" i="1"/>
  <c r="H177" i="1"/>
  <c r="C178" i="1"/>
  <c r="H178" i="1"/>
  <c r="C179" i="1"/>
  <c r="H179" i="1"/>
  <c r="C180" i="1"/>
  <c r="H180" i="1"/>
  <c r="C165" i="1"/>
  <c r="H165" i="1"/>
  <c r="C166" i="1"/>
  <c r="H166" i="1"/>
  <c r="C167" i="1"/>
  <c r="H167" i="1"/>
  <c r="C168" i="1"/>
  <c r="H168" i="1"/>
  <c r="C169" i="1"/>
  <c r="H169" i="1"/>
  <c r="C170" i="1"/>
  <c r="H170" i="1"/>
  <c r="C171" i="1"/>
  <c r="H171" i="1"/>
  <c r="C172" i="1"/>
  <c r="H172" i="1"/>
  <c r="C173" i="1"/>
  <c r="H173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K141" i="1" s="1"/>
  <c r="H140" i="1"/>
  <c r="C140" i="1"/>
  <c r="K140" i="1" s="1"/>
  <c r="H139" i="1"/>
  <c r="C139" i="1"/>
  <c r="K139" i="1" s="1"/>
  <c r="H138" i="1"/>
  <c r="C138" i="1"/>
  <c r="K138" i="1" s="1"/>
  <c r="H137" i="1"/>
  <c r="C137" i="1"/>
  <c r="K137" i="1" s="1"/>
  <c r="H136" i="1"/>
  <c r="C136" i="1"/>
  <c r="K136" i="1" s="1"/>
  <c r="H135" i="1"/>
  <c r="C135" i="1"/>
  <c r="K135" i="1" s="1"/>
  <c r="H134" i="1"/>
  <c r="C134" i="1"/>
  <c r="K134" i="1" s="1"/>
  <c r="H133" i="1"/>
  <c r="C133" i="1"/>
  <c r="K133" i="1" s="1"/>
  <c r="H132" i="1"/>
  <c r="C132" i="1"/>
  <c r="K132" i="1" s="1"/>
  <c r="H131" i="1"/>
  <c r="C131" i="1"/>
  <c r="K131" i="1" s="1"/>
  <c r="H130" i="1"/>
  <c r="C130" i="1"/>
  <c r="K130" i="1" s="1"/>
  <c r="H129" i="1"/>
  <c r="C129" i="1"/>
  <c r="K129" i="1" s="1"/>
  <c r="H128" i="1"/>
  <c r="C128" i="1"/>
  <c r="K128" i="1" s="1"/>
  <c r="H127" i="1"/>
  <c r="C127" i="1"/>
  <c r="K127" i="1" s="1"/>
  <c r="H126" i="1"/>
  <c r="C126" i="1"/>
  <c r="K126" i="1" s="1"/>
  <c r="H125" i="1"/>
  <c r="C125" i="1"/>
  <c r="K125" i="1" s="1"/>
  <c r="H124" i="1"/>
  <c r="C124" i="1"/>
  <c r="K124" i="1" s="1"/>
  <c r="H123" i="1"/>
  <c r="C123" i="1"/>
  <c r="K123" i="1" s="1"/>
  <c r="H122" i="1"/>
  <c r="C122" i="1"/>
  <c r="K122" i="1" s="1"/>
  <c r="H121" i="1"/>
  <c r="C121" i="1"/>
  <c r="K121" i="1" s="1"/>
  <c r="H120" i="1"/>
  <c r="C120" i="1"/>
  <c r="K120" i="1" s="1"/>
  <c r="H119" i="1"/>
  <c r="C119" i="1"/>
  <c r="K119" i="1" s="1"/>
  <c r="H118" i="1"/>
  <c r="C118" i="1"/>
  <c r="K118" i="1" s="1"/>
  <c r="H117" i="1"/>
  <c r="C117" i="1"/>
  <c r="K117" i="1" s="1"/>
  <c r="H116" i="1"/>
  <c r="C116" i="1"/>
  <c r="K116" i="1" s="1"/>
  <c r="H115" i="1"/>
  <c r="C115" i="1"/>
  <c r="K115" i="1" s="1"/>
  <c r="H114" i="1"/>
  <c r="C114" i="1"/>
  <c r="K114" i="1" s="1"/>
  <c r="H113" i="1"/>
  <c r="H112" i="1"/>
  <c r="C112" i="1"/>
  <c r="K112" i="1" s="1"/>
  <c r="H111" i="1"/>
  <c r="C111" i="1"/>
  <c r="K111" i="1" s="1"/>
  <c r="C110" i="1"/>
  <c r="K110" i="1" s="1"/>
  <c r="H109" i="1"/>
  <c r="C109" i="1"/>
  <c r="K109" i="1" s="1"/>
  <c r="H108" i="1"/>
  <c r="C108" i="1"/>
  <c r="K108" i="1" s="1"/>
  <c r="H107" i="1"/>
  <c r="C107" i="1"/>
  <c r="K107" i="1" s="1"/>
  <c r="H106" i="1"/>
  <c r="C106" i="1"/>
  <c r="K106" i="1" s="1"/>
  <c r="H105" i="1"/>
  <c r="C105" i="1"/>
  <c r="K105" i="1" s="1"/>
  <c r="H104" i="1"/>
  <c r="C104" i="1"/>
  <c r="K104" i="1" s="1"/>
  <c r="H103" i="1"/>
  <c r="C103" i="1"/>
  <c r="K103" i="1" s="1"/>
  <c r="H102" i="1"/>
  <c r="C102" i="1"/>
  <c r="K102" i="1" s="1"/>
  <c r="H101" i="1"/>
  <c r="C101" i="1"/>
  <c r="K101" i="1" s="1"/>
  <c r="H100" i="1"/>
  <c r="C100" i="1"/>
  <c r="K100" i="1" s="1"/>
  <c r="H99" i="1"/>
  <c r="C99" i="1"/>
  <c r="K99" i="1" s="1"/>
  <c r="H17" i="1"/>
  <c r="C17" i="1"/>
  <c r="K17" i="1" s="1"/>
  <c r="H90" i="1"/>
  <c r="C90" i="1"/>
  <c r="K90" i="1" s="1"/>
  <c r="H48" i="1"/>
  <c r="C48" i="1"/>
  <c r="K48" i="1" s="1"/>
  <c r="H71" i="1"/>
  <c r="C71" i="1"/>
  <c r="K71" i="1" s="1"/>
  <c r="H8" i="1"/>
  <c r="C8" i="1"/>
  <c r="K8" i="1" s="1"/>
  <c r="H18" i="1"/>
  <c r="C18" i="1"/>
  <c r="K18" i="1" s="1"/>
  <c r="H86" i="1"/>
  <c r="C86" i="1"/>
  <c r="K86" i="1" s="1"/>
  <c r="H68" i="1"/>
  <c r="C68" i="1"/>
  <c r="K68" i="1" s="1"/>
  <c r="H28" i="1"/>
  <c r="C28" i="1"/>
  <c r="K28" i="1" s="1"/>
  <c r="H62" i="1"/>
  <c r="C62" i="1"/>
  <c r="K62" i="1" s="1"/>
  <c r="H32" i="1"/>
  <c r="C32" i="1"/>
  <c r="K32" i="1" s="1"/>
  <c r="H11" i="1"/>
  <c r="C11" i="1"/>
  <c r="K11" i="1" s="1"/>
  <c r="H7" i="1"/>
  <c r="C7" i="1"/>
  <c r="K7" i="1" s="1"/>
  <c r="C24" i="1"/>
  <c r="K24" i="1" s="1"/>
  <c r="C81" i="1"/>
  <c r="K81" i="1" s="1"/>
  <c r="H70" i="1"/>
  <c r="C84" i="1" l="1"/>
  <c r="K84" i="1" s="1"/>
  <c r="C12" i="1"/>
  <c r="K12" i="1" s="1"/>
  <c r="H45" i="1"/>
  <c r="H25" i="1"/>
  <c r="H78" i="1"/>
  <c r="H40" i="1"/>
  <c r="H23" i="1"/>
  <c r="C45" i="1"/>
  <c r="K45" i="1" s="1"/>
  <c r="C25" i="1"/>
  <c r="K25" i="1" s="1"/>
  <c r="H15" i="1"/>
  <c r="C15" i="1"/>
  <c r="K15" i="1" s="1"/>
  <c r="H60" i="1"/>
  <c r="C60" i="1"/>
  <c r="K60" i="1" s="1"/>
  <c r="C58" i="1" l="1"/>
  <c r="K58" i="1" s="1"/>
  <c r="C95" i="1"/>
  <c r="K95" i="1" s="1"/>
  <c r="C76" i="1"/>
  <c r="K76" i="1" s="1"/>
  <c r="C22" i="1"/>
  <c r="K22" i="1" s="1"/>
  <c r="C20" i="1"/>
  <c r="K20" i="1" s="1"/>
  <c r="C70" i="1"/>
  <c r="K70" i="1" s="1"/>
  <c r="C78" i="1"/>
  <c r="K78" i="1" s="1"/>
  <c r="C40" i="1"/>
  <c r="K40" i="1" s="1"/>
  <c r="C23" i="1"/>
  <c r="K23" i="1" s="1"/>
  <c r="C57" i="1"/>
  <c r="K57" i="1" s="1"/>
  <c r="C39" i="1"/>
  <c r="K39" i="1" s="1"/>
  <c r="C53" i="1"/>
  <c r="K53" i="1" s="1"/>
  <c r="C82" i="1"/>
  <c r="K82" i="1" s="1"/>
  <c r="C74" i="1"/>
  <c r="K74" i="1" s="1"/>
  <c r="C27" i="1"/>
  <c r="K27" i="1" s="1"/>
  <c r="C13" i="1"/>
  <c r="K13" i="1" s="1"/>
  <c r="C29" i="1"/>
  <c r="K29" i="1" s="1"/>
  <c r="C65" i="1"/>
  <c r="K65" i="1" s="1"/>
  <c r="C46" i="1"/>
  <c r="K46" i="1" s="1"/>
  <c r="C34" i="1"/>
  <c r="K34" i="1" s="1"/>
  <c r="C6" i="1"/>
  <c r="K6" i="1" s="1"/>
  <c r="C35" i="1"/>
  <c r="K35" i="1" s="1"/>
  <c r="C19" i="1"/>
  <c r="K19" i="1" s="1"/>
  <c r="C33" i="1"/>
  <c r="K33" i="1" s="1"/>
  <c r="C93" i="1"/>
  <c r="K93" i="1" s="1"/>
  <c r="C79" i="1"/>
  <c r="K79" i="1" s="1"/>
  <c r="C21" i="1"/>
  <c r="K21" i="1" s="1"/>
  <c r="C9" i="1"/>
  <c r="K9" i="1" s="1"/>
  <c r="C67" i="1"/>
  <c r="K67" i="1" s="1"/>
  <c r="C94" i="1"/>
  <c r="K94" i="1" s="1"/>
  <c r="C10" i="1"/>
  <c r="K10" i="1" s="1"/>
  <c r="C41" i="1"/>
  <c r="K41" i="1" s="1"/>
  <c r="C47" i="1"/>
  <c r="K47" i="1" s="1"/>
  <c r="C73" i="1"/>
  <c r="K73" i="1" s="1"/>
  <c r="C30" i="1"/>
  <c r="K30" i="1" s="1"/>
  <c r="C55" i="1"/>
  <c r="K55" i="1" s="1"/>
  <c r="C59" i="1"/>
  <c r="K59" i="1" s="1"/>
  <c r="C54" i="1"/>
  <c r="K54" i="1" s="1"/>
  <c r="C3" i="1"/>
  <c r="K3" i="1" s="1"/>
  <c r="C43" i="1"/>
  <c r="K43" i="1" s="1"/>
  <c r="C56" i="1"/>
  <c r="K56" i="1" s="1"/>
  <c r="C83" i="1"/>
  <c r="K83" i="1" s="1"/>
  <c r="C64" i="1"/>
  <c r="K64" i="1" s="1"/>
  <c r="C63" i="1"/>
  <c r="K63" i="1" s="1"/>
  <c r="C52" i="1"/>
  <c r="K52" i="1" s="1"/>
  <c r="C31" i="1"/>
  <c r="K31" i="1" s="1"/>
  <c r="C97" i="1"/>
  <c r="K97" i="1" s="1"/>
  <c r="C96" i="1"/>
  <c r="K96" i="1" s="1"/>
  <c r="C4" i="1"/>
  <c r="K4" i="1" s="1"/>
  <c r="C14" i="1"/>
  <c r="K14" i="1" s="1"/>
  <c r="C44" i="1"/>
  <c r="K44" i="1" s="1"/>
  <c r="C91" i="1"/>
  <c r="K91" i="1" s="1"/>
  <c r="C37" i="1"/>
  <c r="K37" i="1" s="1"/>
  <c r="C87" i="1"/>
  <c r="K87" i="1" s="1"/>
  <c r="C26" i="1"/>
  <c r="K26" i="1" s="1"/>
  <c r="C42" i="1"/>
  <c r="K42" i="1" s="1"/>
  <c r="C50" i="1"/>
  <c r="K50" i="1" s="1"/>
  <c r="C89" i="1"/>
  <c r="K89" i="1" s="1"/>
  <c r="C36" i="1"/>
  <c r="K36" i="1" s="1"/>
  <c r="C88" i="1"/>
  <c r="K88" i="1" s="1"/>
  <c r="C49" i="1"/>
  <c r="K49" i="1" s="1"/>
  <c r="C61" i="1"/>
  <c r="K61" i="1" s="1"/>
  <c r="H16" i="1"/>
  <c r="H69" i="1"/>
  <c r="H85" i="1"/>
  <c r="H98" i="1"/>
  <c r="H51" i="1"/>
  <c r="H77" i="1"/>
  <c r="H75" i="1"/>
  <c r="H2" i="1"/>
  <c r="H89" i="1"/>
  <c r="H36" i="1"/>
  <c r="H88" i="1"/>
  <c r="H49" i="1"/>
  <c r="H61" i="1"/>
  <c r="H58" i="1"/>
  <c r="H95" i="1"/>
  <c r="H76" i="1"/>
  <c r="H84" i="1"/>
  <c r="H12" i="1"/>
  <c r="H22" i="1"/>
  <c r="H20" i="1"/>
  <c r="H57" i="1"/>
  <c r="H39" i="1"/>
  <c r="H53" i="1"/>
  <c r="H82" i="1"/>
  <c r="H74" i="1"/>
  <c r="H27" i="1"/>
  <c r="H13" i="1"/>
  <c r="H81" i="1"/>
  <c r="H29" i="1"/>
  <c r="H65" i="1"/>
  <c r="H46" i="1"/>
  <c r="H34" i="1"/>
  <c r="H6" i="1"/>
  <c r="H35" i="1"/>
  <c r="H19" i="1"/>
  <c r="H33" i="1"/>
  <c r="H93" i="1"/>
  <c r="H79" i="1"/>
  <c r="H24" i="1"/>
  <c r="H21" i="1"/>
  <c r="H9" i="1"/>
  <c r="H38" i="1"/>
  <c r="H67" i="1"/>
  <c r="H94" i="1"/>
  <c r="H10" i="1"/>
  <c r="H41" i="1"/>
  <c r="H47" i="1"/>
  <c r="H73" i="1"/>
  <c r="H30" i="1"/>
  <c r="H55" i="1"/>
  <c r="H59" i="1"/>
  <c r="H54" i="1"/>
  <c r="H3" i="1"/>
  <c r="H43" i="1"/>
  <c r="H56" i="1"/>
  <c r="H83" i="1"/>
  <c r="H64" i="1"/>
  <c r="H63" i="1"/>
  <c r="H52" i="1"/>
  <c r="H31" i="1"/>
  <c r="H97" i="1"/>
  <c r="H96" i="1"/>
  <c r="H4" i="1"/>
  <c r="H14" i="1"/>
  <c r="H44" i="1"/>
  <c r="H91" i="1"/>
  <c r="H37" i="1"/>
  <c r="H87" i="1"/>
  <c r="H26" i="1"/>
  <c r="H42" i="1"/>
  <c r="H50" i="1"/>
  <c r="H5" i="1"/>
  <c r="C16" i="1"/>
  <c r="K16" i="1" s="1"/>
  <c r="C69" i="1"/>
  <c r="K69" i="1" s="1"/>
  <c r="C85" i="1"/>
  <c r="K85" i="1" s="1"/>
  <c r="C98" i="1"/>
  <c r="K98" i="1" s="1"/>
  <c r="C51" i="1"/>
  <c r="K51" i="1" s="1"/>
  <c r="C77" i="1"/>
  <c r="K77" i="1" s="1"/>
  <c r="C75" i="1"/>
  <c r="K75" i="1" s="1"/>
  <c r="C2" i="1"/>
  <c r="K2" i="1" s="1"/>
  <c r="C5" i="1"/>
  <c r="K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<sst xmlns="http://schemas.openxmlformats.org/spreadsheetml/2006/main" count="594" uniqueCount="55">
  <si>
    <t># of panels</t>
  </si>
  <si>
    <t>Weight (lbs)</t>
  </si>
  <si>
    <t>Loaded Miles (mi)</t>
  </si>
  <si>
    <t>Weight per Truck (lbs)</t>
  </si>
  <si>
    <t>Cost per Truck ($)</t>
  </si>
  <si>
    <t># of Trucks</t>
  </si>
  <si>
    <t>Total Cost ($)</t>
  </si>
  <si>
    <t>Date Received</t>
  </si>
  <si>
    <t>Truck Type</t>
  </si>
  <si>
    <t>Van Equipment</t>
  </si>
  <si>
    <t>26 ft Straight Equipment</t>
  </si>
  <si>
    <t>WpT Rounded?</t>
  </si>
  <si>
    <t>Rounded</t>
  </si>
  <si>
    <t>Not Rounded</t>
  </si>
  <si>
    <t>Both</t>
  </si>
  <si>
    <t>26ft</t>
  </si>
  <si>
    <t>Van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</si>
  <si>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</si>
  <si>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</si>
  <si>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</si>
  <si>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</si>
  <si>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</si>
  <si>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</si>
  <si>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</si>
  <si>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</si>
  <si>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</si>
  <si>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</si>
  <si>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</si>
  <si>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</si>
  <si>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</si>
  <si>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</si>
  <si>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</si>
  <si>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</si>
  <si>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</si>
  <si>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</si>
  <si>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</si>
  <si>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</si>
  <si>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</si>
  <si>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</si>
  <si>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</si>
  <si>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</si>
  <si>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</si>
  <si>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</si>
  <si>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</si>
  <si>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Total Cost ($)</t>
  </si>
  <si>
    <t>Predicted</t>
  </si>
  <si>
    <t>Error</t>
  </si>
  <si>
    <t>Predicted Cost per Truck ($)</t>
  </si>
  <si>
    <t>Loaded Miles</t>
  </si>
  <si>
    <t>Weight per Truck</t>
  </si>
  <si>
    <t>Cost per Truck</t>
  </si>
  <si>
    <t>AvgFC</t>
  </si>
  <si>
    <t>AvgFP</t>
  </si>
  <si>
    <t>Standard Residuals</t>
  </si>
  <si>
    <t>Avg Fuel Cost (weekly)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</si>
</sst>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44" fontId="0" fillId="3" borderId="2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44" fontId="0" fillId="3" borderId="3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164" fontId="0" fillId="0" borderId="2" xfId="0" applyNumberFormat="1" applyBorder="1"/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2" borderId="6" xfId="1" applyNumberFormat="1" applyFont="1" applyFill="1" applyBorder="1" applyAlignment="1">
      <alignment horizontal="center"/>
    </xf>
    <xf numFmtId="44" fontId="0" fillId="3" borderId="6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8"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  <color rgb="FF6EDF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Data'!$H$2:$H$14</c:f>
              <c:numCache>
                <c:formatCode>General</c:formatCode>
                <c:ptCount val="13"/>
                <c:pt idx="0">
                  <c:v>1840</c:v>
                </c:pt>
                <c:pt idx="1">
                  <c:v>629</c:v>
                </c:pt>
                <c:pt idx="2">
                  <c:v>1110</c:v>
                </c:pt>
                <c:pt idx="3">
                  <c:v>1061</c:v>
                </c:pt>
                <c:pt idx="4">
                  <c:v>686</c:v>
                </c:pt>
                <c:pt idx="5">
                  <c:v>617</c:v>
                </c:pt>
                <c:pt idx="6">
                  <c:v>1783</c:v>
                </c:pt>
                <c:pt idx="7">
                  <c:v>485</c:v>
                </c:pt>
                <c:pt idx="8">
                  <c:v>756</c:v>
                </c:pt>
                <c:pt idx="9">
                  <c:v>1837</c:v>
                </c:pt>
                <c:pt idx="10">
                  <c:v>779</c:v>
                </c:pt>
                <c:pt idx="11">
                  <c:v>2429</c:v>
                </c:pt>
                <c:pt idx="12">
                  <c:v>1825</c:v>
                </c:pt>
              </c:numCache>
            </c:numRef>
          </c:xVal>
          <c:yVal>
            <c:numRef>
              <c:f>'1'!$C$26:$C$38</c:f>
              <c:numCache>
                <c:formatCode>General</c:formatCode>
                <c:ptCount val="13"/>
                <c:pt idx="0">
                  <c:v>-644.57832816712789</c:v>
                </c:pt>
                <c:pt idx="1">
                  <c:v>112.33153478091526</c:v>
                </c:pt>
                <c:pt idx="2">
                  <c:v>597.27813366526425</c:v>
                </c:pt>
                <c:pt idx="3">
                  <c:v>257.44211655911568</c:v>
                </c:pt>
                <c:pt idx="4">
                  <c:v>-152.11923884508224</c:v>
                </c:pt>
                <c:pt idx="5">
                  <c:v>153.67327246567493</c:v>
                </c:pt>
                <c:pt idx="6">
                  <c:v>72.016046869127422</c:v>
                </c:pt>
                <c:pt idx="7">
                  <c:v>-304.25232463660268</c:v>
                </c:pt>
                <c:pt idx="8">
                  <c:v>-211.46008477860369</c:v>
                </c:pt>
                <c:pt idx="9">
                  <c:v>-168.75121760010234</c:v>
                </c:pt>
                <c:pt idx="10">
                  <c:v>42.53172817657105</c:v>
                </c:pt>
                <c:pt idx="11">
                  <c:v>324.36964213132433</c:v>
                </c:pt>
                <c:pt idx="12">
                  <c:v>-78.481280620472262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7E-4989-84F7-1E3B4F320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414127"/>
        <c:axId val="818413167"/>
      </c:scatterChart>
      <c:valAx>
        <c:axId val="818414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8413167"/>
        <c:crosses val="autoZero"/>
        <c:crossBetween val="midCat"/>
      </c:valAx>
      <c:valAx>
        <c:axId val="818413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84141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Data'!$I$2:$I$14</c:f>
              <c:numCache>
                <c:formatCode>General</c:formatCode>
                <c:ptCount val="13"/>
                <c:pt idx="0">
                  <c:v>2000</c:v>
                </c:pt>
                <c:pt idx="1">
                  <c:v>2000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6000</c:v>
                </c:pt>
                <c:pt idx="9">
                  <c:v>6000</c:v>
                </c:pt>
                <c:pt idx="10">
                  <c:v>5500</c:v>
                </c:pt>
                <c:pt idx="11">
                  <c:v>6000</c:v>
                </c:pt>
                <c:pt idx="12">
                  <c:v>7000</c:v>
                </c:pt>
              </c:numCache>
            </c:numRef>
          </c:xVal>
          <c:yVal>
            <c:numRef>
              <c:f>'1'!$C$26:$C$38</c:f>
              <c:numCache>
                <c:formatCode>General</c:formatCode>
                <c:ptCount val="13"/>
                <c:pt idx="0">
                  <c:v>-644.57832816712789</c:v>
                </c:pt>
                <c:pt idx="1">
                  <c:v>112.33153478091526</c:v>
                </c:pt>
                <c:pt idx="2">
                  <c:v>597.27813366526425</c:v>
                </c:pt>
                <c:pt idx="3">
                  <c:v>257.44211655911568</c:v>
                </c:pt>
                <c:pt idx="4">
                  <c:v>-152.11923884508224</c:v>
                </c:pt>
                <c:pt idx="5">
                  <c:v>153.67327246567493</c:v>
                </c:pt>
                <c:pt idx="6">
                  <c:v>72.016046869127422</c:v>
                </c:pt>
                <c:pt idx="7">
                  <c:v>-304.25232463660268</c:v>
                </c:pt>
                <c:pt idx="8">
                  <c:v>-211.46008477860369</c:v>
                </c:pt>
                <c:pt idx="9">
                  <c:v>-168.75121760010234</c:v>
                </c:pt>
                <c:pt idx="10">
                  <c:v>42.53172817657105</c:v>
                </c:pt>
                <c:pt idx="11">
                  <c:v>324.36964213132433</c:v>
                </c:pt>
                <c:pt idx="12">
                  <c:v>-78.481280620472262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74-4996-A74D-1C1F54392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397871"/>
        <c:axId val="580672319"/>
      </c:scatterChart>
      <c:valAx>
        <c:axId val="1734397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0672319"/>
        <c:crosses val="autoZero"/>
        <c:crossBetween val="midCat"/>
      </c:valAx>
      <c:valAx>
        <c:axId val="5806723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43978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Cost ($)</c:v>
          </c:tx>
          <c:spPr>
            <a:ln w="38100">
              <a:noFill/>
            </a:ln>
          </c:spPr>
          <c:xVal>
            <c:numRef>
              <c:f>'Sorted Data'!$H$2:$H$14</c:f>
              <c:numCache>
                <c:formatCode>General</c:formatCode>
                <c:ptCount val="13"/>
                <c:pt idx="0">
                  <c:v>1840</c:v>
                </c:pt>
                <c:pt idx="1">
                  <c:v>629</c:v>
                </c:pt>
                <c:pt idx="2">
                  <c:v>1110</c:v>
                </c:pt>
                <c:pt idx="3">
                  <c:v>1061</c:v>
                </c:pt>
                <c:pt idx="4">
                  <c:v>686</c:v>
                </c:pt>
                <c:pt idx="5">
                  <c:v>617</c:v>
                </c:pt>
                <c:pt idx="6">
                  <c:v>1783</c:v>
                </c:pt>
                <c:pt idx="7">
                  <c:v>485</c:v>
                </c:pt>
                <c:pt idx="8">
                  <c:v>756</c:v>
                </c:pt>
                <c:pt idx="9">
                  <c:v>1837</c:v>
                </c:pt>
                <c:pt idx="10">
                  <c:v>779</c:v>
                </c:pt>
                <c:pt idx="11">
                  <c:v>2429</c:v>
                </c:pt>
                <c:pt idx="12">
                  <c:v>1825</c:v>
                </c:pt>
              </c:numCache>
            </c:numRef>
          </c:xVal>
          <c:yVal>
            <c:numRef>
              <c:f>'Sorted Data'!$L$2:$L$14</c:f>
              <c:numCache>
                <c:formatCode>_("$"* #,##0.00_);_("$"* \(#,##0.00\);_("$"* "-"??_);_(@_)</c:formatCode>
                <c:ptCount val="13"/>
                <c:pt idx="0">
                  <c:v>3425</c:v>
                </c:pt>
                <c:pt idx="1">
                  <c:v>2695</c:v>
                </c:pt>
                <c:pt idx="2">
                  <c:v>3695</c:v>
                </c:pt>
                <c:pt idx="3">
                  <c:v>3295</c:v>
                </c:pt>
                <c:pt idx="4">
                  <c:v>2425</c:v>
                </c:pt>
                <c:pt idx="5">
                  <c:v>2495</c:v>
                </c:pt>
                <c:pt idx="6">
                  <c:v>3845</c:v>
                </c:pt>
                <c:pt idx="7">
                  <c:v>1875</c:v>
                </c:pt>
                <c:pt idx="8">
                  <c:v>2225</c:v>
                </c:pt>
                <c:pt idx="9">
                  <c:v>3595</c:v>
                </c:pt>
                <c:pt idx="10">
                  <c:v>2545</c:v>
                </c:pt>
                <c:pt idx="11">
                  <c:v>4815</c:v>
                </c:pt>
                <c:pt idx="12">
                  <c:v>3595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A7-46F2-864E-D2548C1F230F}"/>
            </c:ext>
          </c:extLst>
        </c:ser>
        <c:ser>
          <c:idx val="1"/>
          <c:order val="1"/>
          <c:tx>
            <c:v>Predicted Total Cost ($)</c:v>
          </c:tx>
          <c:spPr>
            <a:ln w="38100">
              <a:noFill/>
            </a:ln>
          </c:spPr>
          <c:xVal>
            <c:numRef>
              <c:f>'Sorted Data'!$H$2:$H$14</c:f>
              <c:numCache>
                <c:formatCode>General</c:formatCode>
                <c:ptCount val="13"/>
                <c:pt idx="0">
                  <c:v>1840</c:v>
                </c:pt>
                <c:pt idx="1">
                  <c:v>629</c:v>
                </c:pt>
                <c:pt idx="2">
                  <c:v>1110</c:v>
                </c:pt>
                <c:pt idx="3">
                  <c:v>1061</c:v>
                </c:pt>
                <c:pt idx="4">
                  <c:v>686</c:v>
                </c:pt>
                <c:pt idx="5">
                  <c:v>617</c:v>
                </c:pt>
                <c:pt idx="6">
                  <c:v>1783</c:v>
                </c:pt>
                <c:pt idx="7">
                  <c:v>485</c:v>
                </c:pt>
                <c:pt idx="8">
                  <c:v>756</c:v>
                </c:pt>
                <c:pt idx="9">
                  <c:v>1837</c:v>
                </c:pt>
                <c:pt idx="10">
                  <c:v>779</c:v>
                </c:pt>
                <c:pt idx="11">
                  <c:v>2429</c:v>
                </c:pt>
                <c:pt idx="12">
                  <c:v>1825</c:v>
                </c:pt>
              </c:numCache>
            </c:numRef>
          </c:xVal>
          <c:yVal>
            <c:numRef>
              <c:f>'1'!$B$26:$B$38</c:f>
              <c:numCache>
                <c:formatCode>General</c:formatCode>
                <c:ptCount val="13"/>
                <c:pt idx="0">
                  <c:v>4069.5783281671279</c:v>
                </c:pt>
                <c:pt idx="1">
                  <c:v>2582.6684652190847</c:v>
                </c:pt>
                <c:pt idx="2">
                  <c:v>3097.7218663347358</c:v>
                </c:pt>
                <c:pt idx="3">
                  <c:v>3037.5578834408843</c:v>
                </c:pt>
                <c:pt idx="4">
                  <c:v>2577.1192388450822</c:v>
                </c:pt>
                <c:pt idx="5">
                  <c:v>2341.3267275343251</c:v>
                </c:pt>
                <c:pt idx="6">
                  <c:v>3772.9839531308726</c:v>
                </c:pt>
                <c:pt idx="7">
                  <c:v>2179.2523246366027</c:v>
                </c:pt>
                <c:pt idx="8">
                  <c:v>2436.4600847786037</c:v>
                </c:pt>
                <c:pt idx="9">
                  <c:v>3763.7512176001023</c:v>
                </c:pt>
                <c:pt idx="10">
                  <c:v>2502.4682718234289</c:v>
                </c:pt>
                <c:pt idx="11">
                  <c:v>4490.6303578686757</c:v>
                </c:pt>
                <c:pt idx="12">
                  <c:v>3673.4812806204723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A7-46F2-864E-D2548C1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83935"/>
        <c:axId val="815284895"/>
      </c:scatterChart>
      <c:valAx>
        <c:axId val="815283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5284895"/>
        <c:crosses val="autoZero"/>
        <c:crossBetween val="midCat"/>
      </c:valAx>
      <c:valAx>
        <c:axId val="8152848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Cost ($)</a:t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8152839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Cost ($)</c:v>
          </c:tx>
          <c:spPr>
            <a:ln w="38100">
              <a:noFill/>
            </a:ln>
          </c:spPr>
          <c:xVal>
            <c:numRef>
              <c:f>'Sorted Data'!$I$2:$I$14</c:f>
              <c:numCache>
                <c:formatCode>General</c:formatCode>
                <c:ptCount val="13"/>
                <c:pt idx="0">
                  <c:v>2000</c:v>
                </c:pt>
                <c:pt idx="1">
                  <c:v>2000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6000</c:v>
                </c:pt>
                <c:pt idx="9">
                  <c:v>6000</c:v>
                </c:pt>
                <c:pt idx="10">
                  <c:v>5500</c:v>
                </c:pt>
                <c:pt idx="11">
                  <c:v>6000</c:v>
                </c:pt>
                <c:pt idx="12">
                  <c:v>7000</c:v>
                </c:pt>
              </c:numCache>
            </c:numRef>
          </c:xVal>
          <c:yVal>
            <c:numRef>
              <c:f>'Sorted Data'!$L$2:$L$14</c:f>
              <c:numCache>
                <c:formatCode>_("$"* #,##0.00_);_("$"* \(#,##0.00\);_("$"* "-"??_);_(@_)</c:formatCode>
                <c:ptCount val="13"/>
                <c:pt idx="0">
                  <c:v>3425</c:v>
                </c:pt>
                <c:pt idx="1">
                  <c:v>2695</c:v>
                </c:pt>
                <c:pt idx="2">
                  <c:v>3695</c:v>
                </c:pt>
                <c:pt idx="3">
                  <c:v>3295</c:v>
                </c:pt>
                <c:pt idx="4">
                  <c:v>2425</c:v>
                </c:pt>
                <c:pt idx="5">
                  <c:v>2495</c:v>
                </c:pt>
                <c:pt idx="6">
                  <c:v>3845</c:v>
                </c:pt>
                <c:pt idx="7">
                  <c:v>1875</c:v>
                </c:pt>
                <c:pt idx="8">
                  <c:v>2225</c:v>
                </c:pt>
                <c:pt idx="9">
                  <c:v>3595</c:v>
                </c:pt>
                <c:pt idx="10">
                  <c:v>2545</c:v>
                </c:pt>
                <c:pt idx="11">
                  <c:v>4815</c:v>
                </c:pt>
                <c:pt idx="12">
                  <c:v>3595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A4-4A73-A289-195D4F8ABB95}"/>
            </c:ext>
          </c:extLst>
        </c:ser>
        <c:ser>
          <c:idx val="1"/>
          <c:order val="1"/>
          <c:tx>
            <c:v>Predicted Total Cost ($)</c:v>
          </c:tx>
          <c:spPr>
            <a:ln w="38100">
              <a:noFill/>
            </a:ln>
          </c:spPr>
          <c:xVal>
            <c:numRef>
              <c:f>'Sorted Data'!$I$2:$I$14</c:f>
              <c:numCache>
                <c:formatCode>General</c:formatCode>
                <c:ptCount val="13"/>
                <c:pt idx="0">
                  <c:v>2000</c:v>
                </c:pt>
                <c:pt idx="1">
                  <c:v>2000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6000</c:v>
                </c:pt>
                <c:pt idx="9">
                  <c:v>6000</c:v>
                </c:pt>
                <c:pt idx="10">
                  <c:v>5500</c:v>
                </c:pt>
                <c:pt idx="11">
                  <c:v>6000</c:v>
                </c:pt>
                <c:pt idx="12">
                  <c:v>7000</c:v>
                </c:pt>
              </c:numCache>
            </c:numRef>
          </c:xVal>
          <c:yVal>
            <c:numRef>
              <c:f>'1'!$B$26:$B$38</c:f>
              <c:numCache>
                <c:formatCode>General</c:formatCode>
                <c:ptCount val="13"/>
                <c:pt idx="0">
                  <c:v>4069.5783281671279</c:v>
                </c:pt>
                <c:pt idx="1">
                  <c:v>2582.6684652190847</c:v>
                </c:pt>
                <c:pt idx="2">
                  <c:v>3097.7218663347358</c:v>
                </c:pt>
                <c:pt idx="3">
                  <c:v>3037.5578834408843</c:v>
                </c:pt>
                <c:pt idx="4">
                  <c:v>2577.1192388450822</c:v>
                </c:pt>
                <c:pt idx="5">
                  <c:v>2341.3267275343251</c:v>
                </c:pt>
                <c:pt idx="6">
                  <c:v>3772.9839531308726</c:v>
                </c:pt>
                <c:pt idx="7">
                  <c:v>2179.2523246366027</c:v>
                </c:pt>
                <c:pt idx="8">
                  <c:v>2436.4600847786037</c:v>
                </c:pt>
                <c:pt idx="9">
                  <c:v>3763.7512176001023</c:v>
                </c:pt>
                <c:pt idx="10">
                  <c:v>2502.4682718234289</c:v>
                </c:pt>
                <c:pt idx="11">
                  <c:v>4490.6303578686757</c:v>
                </c:pt>
                <c:pt idx="12">
                  <c:v>3673.4812806204723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A4-4A73-A289-195D4F8AB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743567"/>
        <c:axId val="815287295"/>
      </c:scatterChart>
      <c:valAx>
        <c:axId val="826743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5287295"/>
        <c:crosses val="autoZero"/>
        <c:crossBetween val="midCat"/>
      </c:valAx>
      <c:valAx>
        <c:axId val="8152872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Cost ($)</a:t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8267435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Data'!$S$2:$S$14</c:f>
              <c:numCache>
                <c:formatCode>General</c:formatCode>
                <c:ptCount val="13"/>
                <c:pt idx="0">
                  <c:v>758</c:v>
                </c:pt>
                <c:pt idx="1">
                  <c:v>917</c:v>
                </c:pt>
                <c:pt idx="2">
                  <c:v>767</c:v>
                </c:pt>
                <c:pt idx="3">
                  <c:v>799</c:v>
                </c:pt>
                <c:pt idx="4">
                  <c:v>617</c:v>
                </c:pt>
                <c:pt idx="5">
                  <c:v>2409</c:v>
                </c:pt>
                <c:pt idx="6">
                  <c:v>381</c:v>
                </c:pt>
                <c:pt idx="7">
                  <c:v>1599</c:v>
                </c:pt>
                <c:pt idx="8">
                  <c:v>1665</c:v>
                </c:pt>
                <c:pt idx="9">
                  <c:v>1780</c:v>
                </c:pt>
                <c:pt idx="10">
                  <c:v>998</c:v>
                </c:pt>
                <c:pt idx="11">
                  <c:v>1271</c:v>
                </c:pt>
                <c:pt idx="12">
                  <c:v>926</c:v>
                </c:pt>
              </c:numCache>
            </c:numRef>
          </c:xVal>
          <c:yVal>
            <c:numRef>
              <c:f>'2'!$C$26:$C$38</c:f>
              <c:numCache>
                <c:formatCode>General</c:formatCode>
                <c:ptCount val="13"/>
                <c:pt idx="0">
                  <c:v>-511.99736760059614</c:v>
                </c:pt>
                <c:pt idx="1">
                  <c:v>497.03203534014165</c:v>
                </c:pt>
                <c:pt idx="2">
                  <c:v>105.69786035933657</c:v>
                </c:pt>
                <c:pt idx="3">
                  <c:v>537.82001276159917</c:v>
                </c:pt>
                <c:pt idx="4">
                  <c:v>-280.98816251514336</c:v>
                </c:pt>
                <c:pt idx="5">
                  <c:v>75.945026238647188</c:v>
                </c:pt>
                <c:pt idx="6">
                  <c:v>-551.74553082739021</c:v>
                </c:pt>
                <c:pt idx="7">
                  <c:v>226.20717650784445</c:v>
                </c:pt>
                <c:pt idx="8">
                  <c:v>-29.533937385546778</c:v>
                </c:pt>
                <c:pt idx="9">
                  <c:v>-587.49193886645571</c:v>
                </c:pt>
                <c:pt idx="10">
                  <c:v>504.62247120372285</c:v>
                </c:pt>
                <c:pt idx="11">
                  <c:v>-468.44304535530409</c:v>
                </c:pt>
                <c:pt idx="12">
                  <c:v>482.87540013914258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28-4880-88A6-6ACF337F4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670879"/>
        <c:axId val="2088160847"/>
      </c:scatterChart>
      <c:valAx>
        <c:axId val="580670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8160847"/>
        <c:crosses val="autoZero"/>
        <c:crossBetween val="midCat"/>
      </c:valAx>
      <c:valAx>
        <c:axId val="20881608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06708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Data'!$T$2:$T$14</c:f>
              <c:numCache>
                <c:formatCode>General</c:formatCode>
                <c:ptCount val="13"/>
                <c:pt idx="0">
                  <c:v>800</c:v>
                </c:pt>
                <c:pt idx="1">
                  <c:v>1120</c:v>
                </c:pt>
                <c:pt idx="2">
                  <c:v>2880</c:v>
                </c:pt>
                <c:pt idx="3">
                  <c:v>3200</c:v>
                </c:pt>
                <c:pt idx="4">
                  <c:v>3520</c:v>
                </c:pt>
                <c:pt idx="5">
                  <c:v>4000</c:v>
                </c:pt>
                <c:pt idx="6">
                  <c:v>4800</c:v>
                </c:pt>
                <c:pt idx="7">
                  <c:v>5440</c:v>
                </c:pt>
                <c:pt idx="8">
                  <c:v>5440</c:v>
                </c:pt>
                <c:pt idx="9">
                  <c:v>5440</c:v>
                </c:pt>
                <c:pt idx="10">
                  <c:v>5440</c:v>
                </c:pt>
                <c:pt idx="11">
                  <c:v>5440</c:v>
                </c:pt>
                <c:pt idx="12">
                  <c:v>6400</c:v>
                </c:pt>
              </c:numCache>
            </c:numRef>
          </c:xVal>
          <c:yVal>
            <c:numRef>
              <c:f>'2'!$C$26:$C$38</c:f>
              <c:numCache>
                <c:formatCode>General</c:formatCode>
                <c:ptCount val="13"/>
                <c:pt idx="0">
                  <c:v>-511.99736760059614</c:v>
                </c:pt>
                <c:pt idx="1">
                  <c:v>497.03203534014165</c:v>
                </c:pt>
                <c:pt idx="2">
                  <c:v>105.69786035933657</c:v>
                </c:pt>
                <c:pt idx="3">
                  <c:v>537.82001276159917</c:v>
                </c:pt>
                <c:pt idx="4">
                  <c:v>-280.98816251514336</c:v>
                </c:pt>
                <c:pt idx="5">
                  <c:v>75.945026238647188</c:v>
                </c:pt>
                <c:pt idx="6">
                  <c:v>-551.74553082739021</c:v>
                </c:pt>
                <c:pt idx="7">
                  <c:v>226.20717650784445</c:v>
                </c:pt>
                <c:pt idx="8">
                  <c:v>-29.533937385546778</c:v>
                </c:pt>
                <c:pt idx="9">
                  <c:v>-587.49193886645571</c:v>
                </c:pt>
                <c:pt idx="10">
                  <c:v>504.62247120372285</c:v>
                </c:pt>
                <c:pt idx="11">
                  <c:v>-468.44304535530409</c:v>
                </c:pt>
                <c:pt idx="12">
                  <c:v>482.87540013914258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B5-4A8C-82EB-1E2D2E2D1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882527"/>
        <c:axId val="823638031"/>
      </c:scatterChart>
      <c:valAx>
        <c:axId val="769882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3638031"/>
        <c:crosses val="autoZero"/>
        <c:crossBetween val="midCat"/>
      </c:valAx>
      <c:valAx>
        <c:axId val="8236380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98825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Data'!$S$2:$S$14</c:f>
              <c:numCache>
                <c:formatCode>General</c:formatCode>
                <c:ptCount val="13"/>
                <c:pt idx="0">
                  <c:v>758</c:v>
                </c:pt>
                <c:pt idx="1">
                  <c:v>917</c:v>
                </c:pt>
                <c:pt idx="2">
                  <c:v>767</c:v>
                </c:pt>
                <c:pt idx="3">
                  <c:v>799</c:v>
                </c:pt>
                <c:pt idx="4">
                  <c:v>617</c:v>
                </c:pt>
                <c:pt idx="5">
                  <c:v>2409</c:v>
                </c:pt>
                <c:pt idx="6">
                  <c:v>381</c:v>
                </c:pt>
                <c:pt idx="7">
                  <c:v>1599</c:v>
                </c:pt>
                <c:pt idx="8">
                  <c:v>1665</c:v>
                </c:pt>
                <c:pt idx="9">
                  <c:v>1780</c:v>
                </c:pt>
                <c:pt idx="10">
                  <c:v>998</c:v>
                </c:pt>
                <c:pt idx="11">
                  <c:v>1271</c:v>
                </c:pt>
                <c:pt idx="12">
                  <c:v>926</c:v>
                </c:pt>
              </c:numCache>
            </c:numRef>
          </c:xVal>
          <c:yVal>
            <c:numRef>
              <c:f>'Sorted Data'!$U$2:$U$14</c:f>
              <c:numCache>
                <c:formatCode>"$"#,##0.00</c:formatCode>
                <c:ptCount val="13"/>
                <c:pt idx="0">
                  <c:v>1995</c:v>
                </c:pt>
                <c:pt idx="1">
                  <c:v>3295</c:v>
                </c:pt>
                <c:pt idx="2">
                  <c:v>2785</c:v>
                </c:pt>
                <c:pt idx="3">
                  <c:v>3295</c:v>
                </c:pt>
                <c:pt idx="4">
                  <c:v>2195</c:v>
                </c:pt>
                <c:pt idx="5">
                  <c:v>5595</c:v>
                </c:pt>
                <c:pt idx="6">
                  <c:v>1625</c:v>
                </c:pt>
                <c:pt idx="7">
                  <c:v>4495</c:v>
                </c:pt>
                <c:pt idx="8">
                  <c:v>4350</c:v>
                </c:pt>
                <c:pt idx="9">
                  <c:v>3985</c:v>
                </c:pt>
                <c:pt idx="10">
                  <c:v>3765</c:v>
                </c:pt>
                <c:pt idx="11">
                  <c:v>3250</c:v>
                </c:pt>
                <c:pt idx="12">
                  <c:v>3695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94-45DF-9510-3597FC88AA6B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Data'!$S$2:$S$14</c:f>
              <c:numCache>
                <c:formatCode>General</c:formatCode>
                <c:ptCount val="13"/>
                <c:pt idx="0">
                  <c:v>758</c:v>
                </c:pt>
                <c:pt idx="1">
                  <c:v>917</c:v>
                </c:pt>
                <c:pt idx="2">
                  <c:v>767</c:v>
                </c:pt>
                <c:pt idx="3">
                  <c:v>799</c:v>
                </c:pt>
                <c:pt idx="4">
                  <c:v>617</c:v>
                </c:pt>
                <c:pt idx="5">
                  <c:v>2409</c:v>
                </c:pt>
                <c:pt idx="6">
                  <c:v>381</c:v>
                </c:pt>
                <c:pt idx="7">
                  <c:v>1599</c:v>
                </c:pt>
                <c:pt idx="8">
                  <c:v>1665</c:v>
                </c:pt>
                <c:pt idx="9">
                  <c:v>1780</c:v>
                </c:pt>
                <c:pt idx="10">
                  <c:v>998</c:v>
                </c:pt>
                <c:pt idx="11">
                  <c:v>1271</c:v>
                </c:pt>
                <c:pt idx="12">
                  <c:v>926</c:v>
                </c:pt>
              </c:numCache>
            </c:numRef>
          </c:xVal>
          <c:yVal>
            <c:numRef>
              <c:f>'2'!$B$26:$B$38</c:f>
              <c:numCache>
                <c:formatCode>General</c:formatCode>
                <c:ptCount val="13"/>
                <c:pt idx="0">
                  <c:v>2506.9973676005961</c:v>
                </c:pt>
                <c:pt idx="1">
                  <c:v>2797.9679646598584</c:v>
                </c:pt>
                <c:pt idx="2">
                  <c:v>2679.3021396406634</c:v>
                </c:pt>
                <c:pt idx="3">
                  <c:v>2757.1799872384008</c:v>
                </c:pt>
                <c:pt idx="4">
                  <c:v>2475.9881625151434</c:v>
                </c:pt>
                <c:pt idx="5">
                  <c:v>5519.0549737613528</c:v>
                </c:pt>
                <c:pt idx="6">
                  <c:v>2176.7455308273902</c:v>
                </c:pt>
                <c:pt idx="7">
                  <c:v>4268.7928234921555</c:v>
                </c:pt>
                <c:pt idx="8">
                  <c:v>4379.5339373855468</c:v>
                </c:pt>
                <c:pt idx="9">
                  <c:v>4572.4919388664557</c:v>
                </c:pt>
                <c:pt idx="10">
                  <c:v>3260.3775287962771</c:v>
                </c:pt>
                <c:pt idx="11">
                  <c:v>3718.4430453553041</c:v>
                </c:pt>
                <c:pt idx="12">
                  <c:v>3212.1245998608574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94-45DF-9510-3597FC88A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881567"/>
        <c:axId val="769881087"/>
      </c:scatterChart>
      <c:valAx>
        <c:axId val="769881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9881087"/>
        <c:crosses val="autoZero"/>
        <c:crossBetween val="midCat"/>
      </c:valAx>
      <c:valAx>
        <c:axId val="769881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698815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Data'!$T$2:$T$14</c:f>
              <c:numCache>
                <c:formatCode>General</c:formatCode>
                <c:ptCount val="13"/>
                <c:pt idx="0">
                  <c:v>800</c:v>
                </c:pt>
                <c:pt idx="1">
                  <c:v>1120</c:v>
                </c:pt>
                <c:pt idx="2">
                  <c:v>2880</c:v>
                </c:pt>
                <c:pt idx="3">
                  <c:v>3200</c:v>
                </c:pt>
                <c:pt idx="4">
                  <c:v>3520</c:v>
                </c:pt>
                <c:pt idx="5">
                  <c:v>4000</c:v>
                </c:pt>
                <c:pt idx="6">
                  <c:v>4800</c:v>
                </c:pt>
                <c:pt idx="7">
                  <c:v>5440</c:v>
                </c:pt>
                <c:pt idx="8">
                  <c:v>5440</c:v>
                </c:pt>
                <c:pt idx="9">
                  <c:v>5440</c:v>
                </c:pt>
                <c:pt idx="10">
                  <c:v>5440</c:v>
                </c:pt>
                <c:pt idx="11">
                  <c:v>5440</c:v>
                </c:pt>
                <c:pt idx="12">
                  <c:v>6400</c:v>
                </c:pt>
              </c:numCache>
            </c:numRef>
          </c:xVal>
          <c:yVal>
            <c:numRef>
              <c:f>'Sorted Data'!$U$2:$U$14</c:f>
              <c:numCache>
                <c:formatCode>"$"#,##0.00</c:formatCode>
                <c:ptCount val="13"/>
                <c:pt idx="0">
                  <c:v>1995</c:v>
                </c:pt>
                <c:pt idx="1">
                  <c:v>3295</c:v>
                </c:pt>
                <c:pt idx="2">
                  <c:v>2785</c:v>
                </c:pt>
                <c:pt idx="3">
                  <c:v>3295</c:v>
                </c:pt>
                <c:pt idx="4">
                  <c:v>2195</c:v>
                </c:pt>
                <c:pt idx="5">
                  <c:v>5595</c:v>
                </c:pt>
                <c:pt idx="6">
                  <c:v>1625</c:v>
                </c:pt>
                <c:pt idx="7">
                  <c:v>4495</c:v>
                </c:pt>
                <c:pt idx="8">
                  <c:v>4350</c:v>
                </c:pt>
                <c:pt idx="9">
                  <c:v>3985</c:v>
                </c:pt>
                <c:pt idx="10">
                  <c:v>3765</c:v>
                </c:pt>
                <c:pt idx="11">
                  <c:v>3250</c:v>
                </c:pt>
                <c:pt idx="12">
                  <c:v>3695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9C-481C-BC2C-1658AEFD843C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Data'!$T$2:$T$14</c:f>
              <c:numCache>
                <c:formatCode>General</c:formatCode>
                <c:ptCount val="13"/>
                <c:pt idx="0">
                  <c:v>800</c:v>
                </c:pt>
                <c:pt idx="1">
                  <c:v>1120</c:v>
                </c:pt>
                <c:pt idx="2">
                  <c:v>2880</c:v>
                </c:pt>
                <c:pt idx="3">
                  <c:v>3200</c:v>
                </c:pt>
                <c:pt idx="4">
                  <c:v>3520</c:v>
                </c:pt>
                <c:pt idx="5">
                  <c:v>4000</c:v>
                </c:pt>
                <c:pt idx="6">
                  <c:v>4800</c:v>
                </c:pt>
                <c:pt idx="7">
                  <c:v>5440</c:v>
                </c:pt>
                <c:pt idx="8">
                  <c:v>5440</c:v>
                </c:pt>
                <c:pt idx="9">
                  <c:v>5440</c:v>
                </c:pt>
                <c:pt idx="10">
                  <c:v>5440</c:v>
                </c:pt>
                <c:pt idx="11">
                  <c:v>5440</c:v>
                </c:pt>
                <c:pt idx="12">
                  <c:v>6400</c:v>
                </c:pt>
              </c:numCache>
            </c:numRef>
          </c:xVal>
          <c:yVal>
            <c:numRef>
              <c:f>'2'!$B$26:$B$38</c:f>
              <c:numCache>
                <c:formatCode>General</c:formatCode>
                <c:ptCount val="13"/>
                <c:pt idx="0">
                  <c:v>2506.9973676005961</c:v>
                </c:pt>
                <c:pt idx="1">
                  <c:v>2797.9679646598584</c:v>
                </c:pt>
                <c:pt idx="2">
                  <c:v>2679.3021396406634</c:v>
                </c:pt>
                <c:pt idx="3">
                  <c:v>2757.1799872384008</c:v>
                </c:pt>
                <c:pt idx="4">
                  <c:v>2475.9881625151434</c:v>
                </c:pt>
                <c:pt idx="5">
                  <c:v>5519.0549737613528</c:v>
                </c:pt>
                <c:pt idx="6">
                  <c:v>2176.7455308273902</c:v>
                </c:pt>
                <c:pt idx="7">
                  <c:v>4268.7928234921555</c:v>
                </c:pt>
                <c:pt idx="8">
                  <c:v>4379.5339373855468</c:v>
                </c:pt>
                <c:pt idx="9">
                  <c:v>4572.4919388664557</c:v>
                </c:pt>
                <c:pt idx="10">
                  <c:v>3260.3775287962771</c:v>
                </c:pt>
                <c:pt idx="11">
                  <c:v>3718.4430453553041</c:v>
                </c:pt>
                <c:pt idx="12">
                  <c:v>3212.1245998608574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9C-481C-BC2C-1658AEFD8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467727"/>
        <c:axId val="817468687"/>
      </c:scatterChart>
      <c:valAx>
        <c:axId val="817467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7468687"/>
        <c:crosses val="autoZero"/>
        <c:crossBetween val="midCat"/>
      </c:valAx>
      <c:valAx>
        <c:axId val="8174686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8174677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Data'!$AD$2:$AD$27</c:f>
              <c:numCache>
                <c:formatCode>General</c:formatCode>
                <c:ptCount val="26"/>
                <c:pt idx="0">
                  <c:v>758</c:v>
                </c:pt>
                <c:pt idx="1">
                  <c:v>1840</c:v>
                </c:pt>
                <c:pt idx="2">
                  <c:v>917</c:v>
                </c:pt>
                <c:pt idx="3">
                  <c:v>629</c:v>
                </c:pt>
                <c:pt idx="4">
                  <c:v>1110</c:v>
                </c:pt>
                <c:pt idx="5">
                  <c:v>1061</c:v>
                </c:pt>
                <c:pt idx="6">
                  <c:v>686</c:v>
                </c:pt>
                <c:pt idx="7">
                  <c:v>767</c:v>
                </c:pt>
                <c:pt idx="8">
                  <c:v>799</c:v>
                </c:pt>
                <c:pt idx="9">
                  <c:v>617</c:v>
                </c:pt>
                <c:pt idx="10">
                  <c:v>2409</c:v>
                </c:pt>
                <c:pt idx="11">
                  <c:v>617</c:v>
                </c:pt>
                <c:pt idx="12">
                  <c:v>1783</c:v>
                </c:pt>
                <c:pt idx="13">
                  <c:v>485</c:v>
                </c:pt>
                <c:pt idx="14">
                  <c:v>381</c:v>
                </c:pt>
                <c:pt idx="15">
                  <c:v>756</c:v>
                </c:pt>
                <c:pt idx="16">
                  <c:v>1599</c:v>
                </c:pt>
                <c:pt idx="17">
                  <c:v>1665</c:v>
                </c:pt>
                <c:pt idx="18">
                  <c:v>1780</c:v>
                </c:pt>
                <c:pt idx="19">
                  <c:v>998</c:v>
                </c:pt>
                <c:pt idx="20">
                  <c:v>1837</c:v>
                </c:pt>
                <c:pt idx="21">
                  <c:v>1271</c:v>
                </c:pt>
                <c:pt idx="22">
                  <c:v>779</c:v>
                </c:pt>
                <c:pt idx="23">
                  <c:v>2429</c:v>
                </c:pt>
                <c:pt idx="24">
                  <c:v>1825</c:v>
                </c:pt>
                <c:pt idx="25">
                  <c:v>926</c:v>
                </c:pt>
              </c:numCache>
            </c:numRef>
          </c:xVal>
          <c:yVal>
            <c:numRef>
              <c:f>'3'!$C$26:$C$51</c:f>
              <c:numCache>
                <c:formatCode>General</c:formatCode>
                <c:ptCount val="26"/>
                <c:pt idx="0">
                  <c:v>-685.63240103262524</c:v>
                </c:pt>
                <c:pt idx="1">
                  <c:v>-777.05431798976042</c:v>
                </c:pt>
                <c:pt idx="2">
                  <c:v>391.40289103167061</c:v>
                </c:pt>
                <c:pt idx="3">
                  <c:v>201.44483079475049</c:v>
                </c:pt>
                <c:pt idx="4">
                  <c:v>527.076835247909</c:v>
                </c:pt>
                <c:pt idx="5">
                  <c:v>196.20685860913181</c:v>
                </c:pt>
                <c:pt idx="6">
                  <c:v>-144.73684015701883</c:v>
                </c:pt>
                <c:pt idx="7">
                  <c:v>100.4788123561766</c:v>
                </c:pt>
                <c:pt idx="8">
                  <c:v>566.68783843833671</c:v>
                </c:pt>
                <c:pt idx="9">
                  <c:v>-275.18833957538664</c:v>
                </c:pt>
                <c:pt idx="10">
                  <c:v>598.66069460963172</c:v>
                </c:pt>
                <c:pt idx="11">
                  <c:v>31.079292941562016</c:v>
                </c:pt>
                <c:pt idx="12">
                  <c:v>-263.93309969488746</c:v>
                </c:pt>
                <c:pt idx="13">
                  <c:v>-402.69288902412336</c:v>
                </c:pt>
                <c:pt idx="14">
                  <c:v>-506.8149188490911</c:v>
                </c:pt>
                <c:pt idx="15">
                  <c:v>-430.78935588000832</c:v>
                </c:pt>
                <c:pt idx="16">
                  <c:v>647.52054231826332</c:v>
                </c:pt>
                <c:pt idx="17">
                  <c:v>409.40663330110556</c:v>
                </c:pt>
                <c:pt idx="18">
                  <c:v>-117.83729907727411</c:v>
                </c:pt>
                <c:pt idx="19">
                  <c:v>765.42144109571245</c:v>
                </c:pt>
                <c:pt idx="20">
                  <c:v>-585.88232023678574</c:v>
                </c:pt>
                <c:pt idx="21">
                  <c:v>-134.7315462025299</c:v>
                </c:pt>
                <c:pt idx="22">
                  <c:v>-145.35558577357324</c:v>
                </c:pt>
                <c:pt idx="23">
                  <c:v>-201.08586778462268</c:v>
                </c:pt>
                <c:pt idx="24">
                  <c:v>-564.7176317615249</c:v>
                </c:pt>
                <c:pt idx="25">
                  <c:v>801.06574229495664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6F-4568-961F-E67930900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88575"/>
        <c:axId val="566888095"/>
      </c:scatterChart>
      <c:valAx>
        <c:axId val="566888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888095"/>
        <c:crosses val="autoZero"/>
        <c:crossBetween val="midCat"/>
      </c:valAx>
      <c:valAx>
        <c:axId val="5668880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8885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Data'!$AE$2:$AE$27</c:f>
              <c:numCache>
                <c:formatCode>General</c:formatCode>
                <c:ptCount val="26"/>
                <c:pt idx="0">
                  <c:v>800</c:v>
                </c:pt>
                <c:pt idx="1">
                  <c:v>2000</c:v>
                </c:pt>
                <c:pt idx="2">
                  <c:v>1120</c:v>
                </c:pt>
                <c:pt idx="3">
                  <c:v>2000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2880</c:v>
                </c:pt>
                <c:pt idx="8">
                  <c:v>3200</c:v>
                </c:pt>
                <c:pt idx="9">
                  <c:v>3520</c:v>
                </c:pt>
                <c:pt idx="10">
                  <c:v>4000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4800</c:v>
                </c:pt>
                <c:pt idx="15">
                  <c:v>6000</c:v>
                </c:pt>
                <c:pt idx="16">
                  <c:v>5440</c:v>
                </c:pt>
                <c:pt idx="17">
                  <c:v>5440</c:v>
                </c:pt>
                <c:pt idx="18">
                  <c:v>5440</c:v>
                </c:pt>
                <c:pt idx="19">
                  <c:v>5440</c:v>
                </c:pt>
                <c:pt idx="20">
                  <c:v>6000</c:v>
                </c:pt>
                <c:pt idx="21">
                  <c:v>5440</c:v>
                </c:pt>
                <c:pt idx="22">
                  <c:v>5500</c:v>
                </c:pt>
                <c:pt idx="23">
                  <c:v>6000</c:v>
                </c:pt>
                <c:pt idx="24">
                  <c:v>7000</c:v>
                </c:pt>
                <c:pt idx="25">
                  <c:v>6400</c:v>
                </c:pt>
              </c:numCache>
            </c:numRef>
          </c:xVal>
          <c:yVal>
            <c:numRef>
              <c:f>'3'!$C$26:$C$51</c:f>
              <c:numCache>
                <c:formatCode>General</c:formatCode>
                <c:ptCount val="26"/>
                <c:pt idx="0">
                  <c:v>-685.63240103262524</c:v>
                </c:pt>
                <c:pt idx="1">
                  <c:v>-777.05431798976042</c:v>
                </c:pt>
                <c:pt idx="2">
                  <c:v>391.40289103167061</c:v>
                </c:pt>
                <c:pt idx="3">
                  <c:v>201.44483079475049</c:v>
                </c:pt>
                <c:pt idx="4">
                  <c:v>527.076835247909</c:v>
                </c:pt>
                <c:pt idx="5">
                  <c:v>196.20685860913181</c:v>
                </c:pt>
                <c:pt idx="6">
                  <c:v>-144.73684015701883</c:v>
                </c:pt>
                <c:pt idx="7">
                  <c:v>100.4788123561766</c:v>
                </c:pt>
                <c:pt idx="8">
                  <c:v>566.68783843833671</c:v>
                </c:pt>
                <c:pt idx="9">
                  <c:v>-275.18833957538664</c:v>
                </c:pt>
                <c:pt idx="10">
                  <c:v>598.66069460963172</c:v>
                </c:pt>
                <c:pt idx="11">
                  <c:v>31.079292941562016</c:v>
                </c:pt>
                <c:pt idx="12">
                  <c:v>-263.93309969488746</c:v>
                </c:pt>
                <c:pt idx="13">
                  <c:v>-402.69288902412336</c:v>
                </c:pt>
                <c:pt idx="14">
                  <c:v>-506.8149188490911</c:v>
                </c:pt>
                <c:pt idx="15">
                  <c:v>-430.78935588000832</c:v>
                </c:pt>
                <c:pt idx="16">
                  <c:v>647.52054231826332</c:v>
                </c:pt>
                <c:pt idx="17">
                  <c:v>409.40663330110556</c:v>
                </c:pt>
                <c:pt idx="18">
                  <c:v>-117.83729907727411</c:v>
                </c:pt>
                <c:pt idx="19">
                  <c:v>765.42144109571245</c:v>
                </c:pt>
                <c:pt idx="20">
                  <c:v>-585.88232023678574</c:v>
                </c:pt>
                <c:pt idx="21">
                  <c:v>-134.7315462025299</c:v>
                </c:pt>
                <c:pt idx="22">
                  <c:v>-145.35558577357324</c:v>
                </c:pt>
                <c:pt idx="23">
                  <c:v>-201.08586778462268</c:v>
                </c:pt>
                <c:pt idx="24">
                  <c:v>-564.7176317615249</c:v>
                </c:pt>
                <c:pt idx="25">
                  <c:v>801.06574229495664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74-4593-A96A-7532D9549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287935"/>
        <c:axId val="580288415"/>
      </c:scatterChart>
      <c:valAx>
        <c:axId val="580287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0288415"/>
        <c:crosses val="autoZero"/>
        <c:crossBetween val="midCat"/>
      </c:valAx>
      <c:valAx>
        <c:axId val="5802884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02879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Data'!$AD$2:$AD$27</c:f>
              <c:numCache>
                <c:formatCode>General</c:formatCode>
                <c:ptCount val="26"/>
                <c:pt idx="0">
                  <c:v>758</c:v>
                </c:pt>
                <c:pt idx="1">
                  <c:v>1840</c:v>
                </c:pt>
                <c:pt idx="2">
                  <c:v>917</c:v>
                </c:pt>
                <c:pt idx="3">
                  <c:v>629</c:v>
                </c:pt>
                <c:pt idx="4">
                  <c:v>1110</c:v>
                </c:pt>
                <c:pt idx="5">
                  <c:v>1061</c:v>
                </c:pt>
                <c:pt idx="6">
                  <c:v>686</c:v>
                </c:pt>
                <c:pt idx="7">
                  <c:v>767</c:v>
                </c:pt>
                <c:pt idx="8">
                  <c:v>799</c:v>
                </c:pt>
                <c:pt idx="9">
                  <c:v>617</c:v>
                </c:pt>
                <c:pt idx="10">
                  <c:v>2409</c:v>
                </c:pt>
                <c:pt idx="11">
                  <c:v>617</c:v>
                </c:pt>
                <c:pt idx="12">
                  <c:v>1783</c:v>
                </c:pt>
                <c:pt idx="13">
                  <c:v>485</c:v>
                </c:pt>
                <c:pt idx="14">
                  <c:v>381</c:v>
                </c:pt>
                <c:pt idx="15">
                  <c:v>756</c:v>
                </c:pt>
                <c:pt idx="16">
                  <c:v>1599</c:v>
                </c:pt>
                <c:pt idx="17">
                  <c:v>1665</c:v>
                </c:pt>
                <c:pt idx="18">
                  <c:v>1780</c:v>
                </c:pt>
                <c:pt idx="19">
                  <c:v>998</c:v>
                </c:pt>
                <c:pt idx="20">
                  <c:v>1837</c:v>
                </c:pt>
                <c:pt idx="21">
                  <c:v>1271</c:v>
                </c:pt>
                <c:pt idx="22">
                  <c:v>779</c:v>
                </c:pt>
                <c:pt idx="23">
                  <c:v>2429</c:v>
                </c:pt>
                <c:pt idx="24">
                  <c:v>1825</c:v>
                </c:pt>
                <c:pt idx="25">
                  <c:v>926</c:v>
                </c:pt>
              </c:numCache>
            </c:numRef>
          </c:xVal>
          <c:yVal>
            <c:numRef>
              <c:f>'Sorted Data'!$AG$2:$AG$27</c:f>
              <c:numCache>
                <c:formatCode>"$"#,##0.00</c:formatCode>
                <c:ptCount val="26"/>
                <c:pt idx="0">
                  <c:v>1995</c:v>
                </c:pt>
                <c:pt idx="1">
                  <c:v>3425</c:v>
                </c:pt>
                <c:pt idx="2">
                  <c:v>3295</c:v>
                </c:pt>
                <c:pt idx="3">
                  <c:v>2695</c:v>
                </c:pt>
                <c:pt idx="4">
                  <c:v>3695</c:v>
                </c:pt>
                <c:pt idx="5">
                  <c:v>3295</c:v>
                </c:pt>
                <c:pt idx="6">
                  <c:v>2425</c:v>
                </c:pt>
                <c:pt idx="7">
                  <c:v>2785</c:v>
                </c:pt>
                <c:pt idx="8">
                  <c:v>3295</c:v>
                </c:pt>
                <c:pt idx="9">
                  <c:v>2195</c:v>
                </c:pt>
                <c:pt idx="10">
                  <c:v>5595</c:v>
                </c:pt>
                <c:pt idx="11">
                  <c:v>2495</c:v>
                </c:pt>
                <c:pt idx="12">
                  <c:v>3845</c:v>
                </c:pt>
                <c:pt idx="13">
                  <c:v>1875</c:v>
                </c:pt>
                <c:pt idx="14">
                  <c:v>1625</c:v>
                </c:pt>
                <c:pt idx="15">
                  <c:v>2225</c:v>
                </c:pt>
                <c:pt idx="16">
                  <c:v>4495</c:v>
                </c:pt>
                <c:pt idx="17">
                  <c:v>4350</c:v>
                </c:pt>
                <c:pt idx="18">
                  <c:v>3985</c:v>
                </c:pt>
                <c:pt idx="19">
                  <c:v>3765</c:v>
                </c:pt>
                <c:pt idx="20">
                  <c:v>3595</c:v>
                </c:pt>
                <c:pt idx="21">
                  <c:v>3250</c:v>
                </c:pt>
                <c:pt idx="22">
                  <c:v>2545</c:v>
                </c:pt>
                <c:pt idx="23">
                  <c:v>4815</c:v>
                </c:pt>
                <c:pt idx="24">
                  <c:v>3595</c:v>
                </c:pt>
                <c:pt idx="25">
                  <c:v>3695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A0-4160-B8B1-14A781C4F9D9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Data'!$AD$2:$AD$27</c:f>
              <c:numCache>
                <c:formatCode>General</c:formatCode>
                <c:ptCount val="26"/>
                <c:pt idx="0">
                  <c:v>758</c:v>
                </c:pt>
                <c:pt idx="1">
                  <c:v>1840</c:v>
                </c:pt>
                <c:pt idx="2">
                  <c:v>917</c:v>
                </c:pt>
                <c:pt idx="3">
                  <c:v>629</c:v>
                </c:pt>
                <c:pt idx="4">
                  <c:v>1110</c:v>
                </c:pt>
                <c:pt idx="5">
                  <c:v>1061</c:v>
                </c:pt>
                <c:pt idx="6">
                  <c:v>686</c:v>
                </c:pt>
                <c:pt idx="7">
                  <c:v>767</c:v>
                </c:pt>
                <c:pt idx="8">
                  <c:v>799</c:v>
                </c:pt>
                <c:pt idx="9">
                  <c:v>617</c:v>
                </c:pt>
                <c:pt idx="10">
                  <c:v>2409</c:v>
                </c:pt>
                <c:pt idx="11">
                  <c:v>617</c:v>
                </c:pt>
                <c:pt idx="12">
                  <c:v>1783</c:v>
                </c:pt>
                <c:pt idx="13">
                  <c:v>485</c:v>
                </c:pt>
                <c:pt idx="14">
                  <c:v>381</c:v>
                </c:pt>
                <c:pt idx="15">
                  <c:v>756</c:v>
                </c:pt>
                <c:pt idx="16">
                  <c:v>1599</c:v>
                </c:pt>
                <c:pt idx="17">
                  <c:v>1665</c:v>
                </c:pt>
                <c:pt idx="18">
                  <c:v>1780</c:v>
                </c:pt>
                <c:pt idx="19">
                  <c:v>998</c:v>
                </c:pt>
                <c:pt idx="20">
                  <c:v>1837</c:v>
                </c:pt>
                <c:pt idx="21">
                  <c:v>1271</c:v>
                </c:pt>
                <c:pt idx="22">
                  <c:v>779</c:v>
                </c:pt>
                <c:pt idx="23">
                  <c:v>2429</c:v>
                </c:pt>
                <c:pt idx="24">
                  <c:v>1825</c:v>
                </c:pt>
                <c:pt idx="25">
                  <c:v>926</c:v>
                </c:pt>
              </c:numCache>
            </c:numRef>
          </c:xVal>
          <c:yVal>
            <c:numRef>
              <c:f>'3'!$B$26:$B$51</c:f>
              <c:numCache>
                <c:formatCode>General</c:formatCode>
                <c:ptCount val="26"/>
                <c:pt idx="0">
                  <c:v>2680.6324010326252</c:v>
                </c:pt>
                <c:pt idx="1">
                  <c:v>4202.0543179897604</c:v>
                </c:pt>
                <c:pt idx="2">
                  <c:v>2903.5971089683294</c:v>
                </c:pt>
                <c:pt idx="3">
                  <c:v>2493.5551692052495</c:v>
                </c:pt>
                <c:pt idx="4">
                  <c:v>3167.923164752091</c:v>
                </c:pt>
                <c:pt idx="5">
                  <c:v>3098.7931413908682</c:v>
                </c:pt>
                <c:pt idx="6">
                  <c:v>2569.7368401570188</c:v>
                </c:pt>
                <c:pt idx="7">
                  <c:v>2684.5211876438234</c:v>
                </c:pt>
                <c:pt idx="8">
                  <c:v>2728.3121615616633</c:v>
                </c:pt>
                <c:pt idx="9">
                  <c:v>2470.1883395753866</c:v>
                </c:pt>
                <c:pt idx="10">
                  <c:v>4996.3393053903683</c:v>
                </c:pt>
                <c:pt idx="11">
                  <c:v>2463.920707058438</c:v>
                </c:pt>
                <c:pt idx="12">
                  <c:v>4108.9330996948875</c:v>
                </c:pt>
                <c:pt idx="13">
                  <c:v>2277.6928890241234</c:v>
                </c:pt>
                <c:pt idx="14">
                  <c:v>2131.8149188490911</c:v>
                </c:pt>
                <c:pt idx="15">
                  <c:v>2655.7893558800083</c:v>
                </c:pt>
                <c:pt idx="16">
                  <c:v>3847.4794576817367</c:v>
                </c:pt>
                <c:pt idx="17">
                  <c:v>3940.5933666988944</c:v>
                </c:pt>
                <c:pt idx="18">
                  <c:v>4102.8372990772741</c:v>
                </c:pt>
                <c:pt idx="19">
                  <c:v>2999.5785589042875</c:v>
                </c:pt>
                <c:pt idx="20">
                  <c:v>4180.8823202367857</c:v>
                </c:pt>
                <c:pt idx="21">
                  <c:v>3384.7315462025299</c:v>
                </c:pt>
                <c:pt idx="22">
                  <c:v>2690.3555857735732</c:v>
                </c:pt>
                <c:pt idx="23">
                  <c:v>5016.0858677846227</c:v>
                </c:pt>
                <c:pt idx="24">
                  <c:v>4159.7176317615249</c:v>
                </c:pt>
                <c:pt idx="25">
                  <c:v>2893.9342577050434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A0-4160-B8B1-14A781C4F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39135"/>
        <c:axId val="566141535"/>
      </c:scatterChart>
      <c:valAx>
        <c:axId val="566139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141535"/>
        <c:crosses val="autoZero"/>
        <c:crossBetween val="midCat"/>
      </c:valAx>
      <c:valAx>
        <c:axId val="5661415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5661391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Data'!$AE$2:$AE$27</c:f>
              <c:numCache>
                <c:formatCode>General</c:formatCode>
                <c:ptCount val="26"/>
                <c:pt idx="0">
                  <c:v>800</c:v>
                </c:pt>
                <c:pt idx="1">
                  <c:v>2000</c:v>
                </c:pt>
                <c:pt idx="2">
                  <c:v>1120</c:v>
                </c:pt>
                <c:pt idx="3">
                  <c:v>2000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2880</c:v>
                </c:pt>
                <c:pt idx="8">
                  <c:v>3200</c:v>
                </c:pt>
                <c:pt idx="9">
                  <c:v>3520</c:v>
                </c:pt>
                <c:pt idx="10">
                  <c:v>4000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4800</c:v>
                </c:pt>
                <c:pt idx="15">
                  <c:v>6000</c:v>
                </c:pt>
                <c:pt idx="16">
                  <c:v>5440</c:v>
                </c:pt>
                <c:pt idx="17">
                  <c:v>5440</c:v>
                </c:pt>
                <c:pt idx="18">
                  <c:v>5440</c:v>
                </c:pt>
                <c:pt idx="19">
                  <c:v>5440</c:v>
                </c:pt>
                <c:pt idx="20">
                  <c:v>6000</c:v>
                </c:pt>
                <c:pt idx="21">
                  <c:v>5440</c:v>
                </c:pt>
                <c:pt idx="22">
                  <c:v>5500</c:v>
                </c:pt>
                <c:pt idx="23">
                  <c:v>6000</c:v>
                </c:pt>
                <c:pt idx="24">
                  <c:v>7000</c:v>
                </c:pt>
                <c:pt idx="25">
                  <c:v>6400</c:v>
                </c:pt>
              </c:numCache>
            </c:numRef>
          </c:xVal>
          <c:yVal>
            <c:numRef>
              <c:f>'Sorted Data'!$AG$2:$AG$27</c:f>
              <c:numCache>
                <c:formatCode>"$"#,##0.00</c:formatCode>
                <c:ptCount val="26"/>
                <c:pt idx="0">
                  <c:v>1995</c:v>
                </c:pt>
                <c:pt idx="1">
                  <c:v>3425</c:v>
                </c:pt>
                <c:pt idx="2">
                  <c:v>3295</c:v>
                </c:pt>
                <c:pt idx="3">
                  <c:v>2695</c:v>
                </c:pt>
                <c:pt idx="4">
                  <c:v>3695</c:v>
                </c:pt>
                <c:pt idx="5">
                  <c:v>3295</c:v>
                </c:pt>
                <c:pt idx="6">
                  <c:v>2425</c:v>
                </c:pt>
                <c:pt idx="7">
                  <c:v>2785</c:v>
                </c:pt>
                <c:pt idx="8">
                  <c:v>3295</c:v>
                </c:pt>
                <c:pt idx="9">
                  <c:v>2195</c:v>
                </c:pt>
                <c:pt idx="10">
                  <c:v>5595</c:v>
                </c:pt>
                <c:pt idx="11">
                  <c:v>2495</c:v>
                </c:pt>
                <c:pt idx="12">
                  <c:v>3845</c:v>
                </c:pt>
                <c:pt idx="13">
                  <c:v>1875</c:v>
                </c:pt>
                <c:pt idx="14">
                  <c:v>1625</c:v>
                </c:pt>
                <c:pt idx="15">
                  <c:v>2225</c:v>
                </c:pt>
                <c:pt idx="16">
                  <c:v>4495</c:v>
                </c:pt>
                <c:pt idx="17">
                  <c:v>4350</c:v>
                </c:pt>
                <c:pt idx="18">
                  <c:v>3985</c:v>
                </c:pt>
                <c:pt idx="19">
                  <c:v>3765</c:v>
                </c:pt>
                <c:pt idx="20">
                  <c:v>3595</c:v>
                </c:pt>
                <c:pt idx="21">
                  <c:v>3250</c:v>
                </c:pt>
                <c:pt idx="22">
                  <c:v>2545</c:v>
                </c:pt>
                <c:pt idx="23">
                  <c:v>4815</c:v>
                </c:pt>
                <c:pt idx="24">
                  <c:v>3595</c:v>
                </c:pt>
                <c:pt idx="25">
                  <c:v>3695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46-4F25-8ECA-CFCAA4270DD5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Data'!$AE$2:$AE$27</c:f>
              <c:numCache>
                <c:formatCode>General</c:formatCode>
                <c:ptCount val="26"/>
                <c:pt idx="0">
                  <c:v>800</c:v>
                </c:pt>
                <c:pt idx="1">
                  <c:v>2000</c:v>
                </c:pt>
                <c:pt idx="2">
                  <c:v>1120</c:v>
                </c:pt>
                <c:pt idx="3">
                  <c:v>2000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2880</c:v>
                </c:pt>
                <c:pt idx="8">
                  <c:v>3200</c:v>
                </c:pt>
                <c:pt idx="9">
                  <c:v>3520</c:v>
                </c:pt>
                <c:pt idx="10">
                  <c:v>4000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4800</c:v>
                </c:pt>
                <c:pt idx="15">
                  <c:v>6000</c:v>
                </c:pt>
                <c:pt idx="16">
                  <c:v>5440</c:v>
                </c:pt>
                <c:pt idx="17">
                  <c:v>5440</c:v>
                </c:pt>
                <c:pt idx="18">
                  <c:v>5440</c:v>
                </c:pt>
                <c:pt idx="19">
                  <c:v>5440</c:v>
                </c:pt>
                <c:pt idx="20">
                  <c:v>6000</c:v>
                </c:pt>
                <c:pt idx="21">
                  <c:v>5440</c:v>
                </c:pt>
                <c:pt idx="22">
                  <c:v>5500</c:v>
                </c:pt>
                <c:pt idx="23">
                  <c:v>6000</c:v>
                </c:pt>
                <c:pt idx="24">
                  <c:v>7000</c:v>
                </c:pt>
                <c:pt idx="25">
                  <c:v>6400</c:v>
                </c:pt>
              </c:numCache>
            </c:numRef>
          </c:xVal>
          <c:yVal>
            <c:numRef>
              <c:f>'3'!$B$26:$B$51</c:f>
              <c:numCache>
                <c:formatCode>General</c:formatCode>
                <c:ptCount val="26"/>
                <c:pt idx="0">
                  <c:v>2680.6324010326252</c:v>
                </c:pt>
                <c:pt idx="1">
                  <c:v>4202.0543179897604</c:v>
                </c:pt>
                <c:pt idx="2">
                  <c:v>2903.5971089683294</c:v>
                </c:pt>
                <c:pt idx="3">
                  <c:v>2493.5551692052495</c:v>
                </c:pt>
                <c:pt idx="4">
                  <c:v>3167.923164752091</c:v>
                </c:pt>
                <c:pt idx="5">
                  <c:v>3098.7931413908682</c:v>
                </c:pt>
                <c:pt idx="6">
                  <c:v>2569.7368401570188</c:v>
                </c:pt>
                <c:pt idx="7">
                  <c:v>2684.5211876438234</c:v>
                </c:pt>
                <c:pt idx="8">
                  <c:v>2728.3121615616633</c:v>
                </c:pt>
                <c:pt idx="9">
                  <c:v>2470.1883395753866</c:v>
                </c:pt>
                <c:pt idx="10">
                  <c:v>4996.3393053903683</c:v>
                </c:pt>
                <c:pt idx="11">
                  <c:v>2463.920707058438</c:v>
                </c:pt>
                <c:pt idx="12">
                  <c:v>4108.9330996948875</c:v>
                </c:pt>
                <c:pt idx="13">
                  <c:v>2277.6928890241234</c:v>
                </c:pt>
                <c:pt idx="14">
                  <c:v>2131.8149188490911</c:v>
                </c:pt>
                <c:pt idx="15">
                  <c:v>2655.7893558800083</c:v>
                </c:pt>
                <c:pt idx="16">
                  <c:v>3847.4794576817367</c:v>
                </c:pt>
                <c:pt idx="17">
                  <c:v>3940.5933666988944</c:v>
                </c:pt>
                <c:pt idx="18">
                  <c:v>4102.8372990772741</c:v>
                </c:pt>
                <c:pt idx="19">
                  <c:v>2999.5785589042875</c:v>
                </c:pt>
                <c:pt idx="20">
                  <c:v>4180.8823202367857</c:v>
                </c:pt>
                <c:pt idx="21">
                  <c:v>3384.7315462025299</c:v>
                </c:pt>
                <c:pt idx="22">
                  <c:v>2690.3555857735732</c:v>
                </c:pt>
                <c:pt idx="23">
                  <c:v>5016.0858677846227</c:v>
                </c:pt>
                <c:pt idx="24">
                  <c:v>4159.7176317615249</c:v>
                </c:pt>
                <c:pt idx="25">
                  <c:v>2893.9342577050434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46-4F25-8ECA-CFCAA4270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535039"/>
        <c:axId val="824535519"/>
      </c:scatterChart>
      <c:valAx>
        <c:axId val="824535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4535519"/>
        <c:crosses val="autoZero"/>
        <c:crossBetween val="midCat"/>
      </c:valAx>
      <c:valAx>
        <c:axId val="8245355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8245350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Data'!$H$19:$H$60</c:f>
              <c:numCache>
                <c:formatCode>General</c:formatCode>
                <c:ptCount val="42"/>
                <c:pt idx="0">
                  <c:v>617</c:v>
                </c:pt>
                <c:pt idx="1">
                  <c:v>941</c:v>
                </c:pt>
                <c:pt idx="2">
                  <c:v>742</c:v>
                </c:pt>
                <c:pt idx="3">
                  <c:v>617</c:v>
                </c:pt>
                <c:pt idx="4">
                  <c:v>532</c:v>
                </c:pt>
                <c:pt idx="5">
                  <c:v>1825</c:v>
                </c:pt>
                <c:pt idx="6">
                  <c:v>1840</c:v>
                </c:pt>
                <c:pt idx="7">
                  <c:v>1812</c:v>
                </c:pt>
                <c:pt idx="8">
                  <c:v>2418</c:v>
                </c:pt>
                <c:pt idx="9">
                  <c:v>1620</c:v>
                </c:pt>
                <c:pt idx="10">
                  <c:v>752</c:v>
                </c:pt>
                <c:pt idx="11">
                  <c:v>548</c:v>
                </c:pt>
                <c:pt idx="12">
                  <c:v>2040</c:v>
                </c:pt>
                <c:pt idx="13">
                  <c:v>1822</c:v>
                </c:pt>
                <c:pt idx="14">
                  <c:v>1620</c:v>
                </c:pt>
                <c:pt idx="15">
                  <c:v>2362</c:v>
                </c:pt>
                <c:pt idx="16">
                  <c:v>1831</c:v>
                </c:pt>
                <c:pt idx="17">
                  <c:v>1503</c:v>
                </c:pt>
                <c:pt idx="18">
                  <c:v>874</c:v>
                </c:pt>
                <c:pt idx="19">
                  <c:v>564</c:v>
                </c:pt>
                <c:pt idx="20">
                  <c:v>617</c:v>
                </c:pt>
                <c:pt idx="21">
                  <c:v>2428</c:v>
                </c:pt>
                <c:pt idx="22">
                  <c:v>691</c:v>
                </c:pt>
                <c:pt idx="23">
                  <c:v>1795</c:v>
                </c:pt>
                <c:pt idx="24">
                  <c:v>1486</c:v>
                </c:pt>
                <c:pt idx="25">
                  <c:v>1503</c:v>
                </c:pt>
                <c:pt idx="26">
                  <c:v>618</c:v>
                </c:pt>
                <c:pt idx="27">
                  <c:v>1822</c:v>
                </c:pt>
                <c:pt idx="28">
                  <c:v>1645</c:v>
                </c:pt>
                <c:pt idx="29">
                  <c:v>652</c:v>
                </c:pt>
                <c:pt idx="30" formatCode="#,##0">
                  <c:v>2123</c:v>
                </c:pt>
                <c:pt idx="31">
                  <c:v>2053</c:v>
                </c:pt>
                <c:pt idx="32">
                  <c:v>2428</c:v>
                </c:pt>
                <c:pt idx="33">
                  <c:v>644</c:v>
                </c:pt>
                <c:pt idx="34">
                  <c:v>411</c:v>
                </c:pt>
                <c:pt idx="35">
                  <c:v>488</c:v>
                </c:pt>
                <c:pt idx="36">
                  <c:v>1645</c:v>
                </c:pt>
                <c:pt idx="37">
                  <c:v>301</c:v>
                </c:pt>
                <c:pt idx="38">
                  <c:v>1837</c:v>
                </c:pt>
                <c:pt idx="39">
                  <c:v>304</c:v>
                </c:pt>
                <c:pt idx="40">
                  <c:v>301</c:v>
                </c:pt>
                <c:pt idx="41">
                  <c:v>770</c:v>
                </c:pt>
              </c:numCache>
            </c:numRef>
          </c:xVal>
          <c:yVal>
            <c:numRef>
              <c:f>'4'!$C$26:$C$67</c:f>
              <c:numCache>
                <c:formatCode>General</c:formatCode>
                <c:ptCount val="42"/>
                <c:pt idx="0">
                  <c:v>215.76618678165551</c:v>
                </c:pt>
                <c:pt idx="1">
                  <c:v>275.14003882450061</c:v>
                </c:pt>
                <c:pt idx="2">
                  <c:v>-99.584885475004739</c:v>
                </c:pt>
                <c:pt idx="3">
                  <c:v>-196.55511144424509</c:v>
                </c:pt>
                <c:pt idx="4">
                  <c:v>-118.6345405468528</c:v>
                </c:pt>
                <c:pt idx="5">
                  <c:v>-660.81819856455786</c:v>
                </c:pt>
                <c:pt idx="6">
                  <c:v>-43.121446891774212</c:v>
                </c:pt>
                <c:pt idx="7">
                  <c:v>-648.53877750888478</c:v>
                </c:pt>
                <c:pt idx="8">
                  <c:v>136.56487798999115</c:v>
                </c:pt>
                <c:pt idx="9">
                  <c:v>707.17095540236278</c:v>
                </c:pt>
                <c:pt idx="10">
                  <c:v>359.23370627195982</c:v>
                </c:pt>
                <c:pt idx="11">
                  <c:v>-415.94970250983988</c:v>
                </c:pt>
                <c:pt idx="12">
                  <c:v>1.1239215485147724E-2</c:v>
                </c:pt>
                <c:pt idx="13">
                  <c:v>-1702.8808348748698</c:v>
                </c:pt>
                <c:pt idx="14">
                  <c:v>597.96111768060064</c:v>
                </c:pt>
                <c:pt idx="15">
                  <c:v>-258.53142623210533</c:v>
                </c:pt>
                <c:pt idx="16">
                  <c:v>-775.63065404860936</c:v>
                </c:pt>
                <c:pt idx="17">
                  <c:v>-70.215877878944411</c:v>
                </c:pt>
                <c:pt idx="18">
                  <c:v>206.8199977049876</c:v>
                </c:pt>
                <c:pt idx="19">
                  <c:v>-204.58616269872755</c:v>
                </c:pt>
                <c:pt idx="20">
                  <c:v>404.18586222518024</c:v>
                </c:pt>
                <c:pt idx="21">
                  <c:v>482.53365222069533</c:v>
                </c:pt>
                <c:pt idx="22">
                  <c:v>556.36023599897089</c:v>
                </c:pt>
                <c:pt idx="23">
                  <c:v>311.00336912624243</c:v>
                </c:pt>
                <c:pt idx="24">
                  <c:v>43.795132808518247</c:v>
                </c:pt>
                <c:pt idx="25">
                  <c:v>-194.9568515483702</c:v>
                </c:pt>
                <c:pt idx="26">
                  <c:v>-352.14734963649107</c:v>
                </c:pt>
                <c:pt idx="27">
                  <c:v>-440.51034804015762</c:v>
                </c:pt>
                <c:pt idx="28">
                  <c:v>786.76269839263296</c:v>
                </c:pt>
                <c:pt idx="29">
                  <c:v>134.88243425469864</c:v>
                </c:pt>
                <c:pt idx="30">
                  <c:v>-62.144530740939445</c:v>
                </c:pt>
                <c:pt idx="31">
                  <c:v>-8.1101493845417281</c:v>
                </c:pt>
                <c:pt idx="32">
                  <c:v>827.27462589012066</c:v>
                </c:pt>
                <c:pt idx="33">
                  <c:v>-172.2242444089884</c:v>
                </c:pt>
                <c:pt idx="34">
                  <c:v>-176.23274561565222</c:v>
                </c:pt>
                <c:pt idx="35">
                  <c:v>-182.25476186212472</c:v>
                </c:pt>
                <c:pt idx="36">
                  <c:v>786.76269839263296</c:v>
                </c:pt>
                <c:pt idx="37">
                  <c:v>82.07410464436748</c:v>
                </c:pt>
                <c:pt idx="38">
                  <c:v>-297.7617911012585</c:v>
                </c:pt>
                <c:pt idx="39">
                  <c:v>-147.70260993237093</c:v>
                </c:pt>
                <c:pt idx="40">
                  <c:v>87.895350082274035</c:v>
                </c:pt>
                <c:pt idx="41">
                  <c:v>226.89471703743129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A3-4973-B6F9-FD38D2F55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745007"/>
        <c:axId val="826743567"/>
      </c:scatterChart>
      <c:valAx>
        <c:axId val="826745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6743567"/>
        <c:crosses val="autoZero"/>
        <c:crossBetween val="midCat"/>
      </c:valAx>
      <c:valAx>
        <c:axId val="8267435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674500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Data'!$I$19:$I$60</c:f>
              <c:numCache>
                <c:formatCode>General</c:formatCode>
                <c:ptCount val="42"/>
                <c:pt idx="0">
                  <c:v>10000</c:v>
                </c:pt>
                <c:pt idx="1">
                  <c:v>7000</c:v>
                </c:pt>
                <c:pt idx="2">
                  <c:v>6000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10000</c:v>
                </c:pt>
                <c:pt idx="13">
                  <c:v>10000</c:v>
                </c:pt>
                <c:pt idx="14">
                  <c:v>9500</c:v>
                </c:pt>
                <c:pt idx="15">
                  <c:v>10100</c:v>
                </c:pt>
                <c:pt idx="16">
                  <c:v>11000</c:v>
                </c:pt>
                <c:pt idx="17">
                  <c:v>13000</c:v>
                </c:pt>
                <c:pt idx="18">
                  <c:v>7000</c:v>
                </c:pt>
                <c:pt idx="19">
                  <c:v>7000</c:v>
                </c:pt>
                <c:pt idx="20">
                  <c:v>9000</c:v>
                </c:pt>
                <c:pt idx="21">
                  <c:v>6400</c:v>
                </c:pt>
                <c:pt idx="22">
                  <c:v>9000</c:v>
                </c:pt>
                <c:pt idx="23">
                  <c:v>9300</c:v>
                </c:pt>
                <c:pt idx="24">
                  <c:v>9800</c:v>
                </c:pt>
                <c:pt idx="25">
                  <c:v>10000</c:v>
                </c:pt>
                <c:pt idx="26">
                  <c:v>6000</c:v>
                </c:pt>
                <c:pt idx="27">
                  <c:v>11500</c:v>
                </c:pt>
                <c:pt idx="28">
                  <c:v>11150</c:v>
                </c:pt>
                <c:pt idx="29">
                  <c:v>11800</c:v>
                </c:pt>
                <c:pt idx="30">
                  <c:v>10000</c:v>
                </c:pt>
                <c:pt idx="31">
                  <c:v>9100</c:v>
                </c:pt>
                <c:pt idx="32">
                  <c:v>9400</c:v>
                </c:pt>
                <c:pt idx="33">
                  <c:v>10000</c:v>
                </c:pt>
                <c:pt idx="34">
                  <c:v>10000</c:v>
                </c:pt>
                <c:pt idx="35">
                  <c:v>11000</c:v>
                </c:pt>
                <c:pt idx="36">
                  <c:v>11150</c:v>
                </c:pt>
                <c:pt idx="37">
                  <c:v>12000</c:v>
                </c:pt>
                <c:pt idx="38">
                  <c:v>11900</c:v>
                </c:pt>
                <c:pt idx="39">
                  <c:v>12000</c:v>
                </c:pt>
                <c:pt idx="40">
                  <c:v>12140</c:v>
                </c:pt>
                <c:pt idx="41">
                  <c:v>13000</c:v>
                </c:pt>
              </c:numCache>
            </c:numRef>
          </c:xVal>
          <c:yVal>
            <c:numRef>
              <c:f>'4'!$C$26:$C$67</c:f>
              <c:numCache>
                <c:formatCode>General</c:formatCode>
                <c:ptCount val="42"/>
                <c:pt idx="0">
                  <c:v>215.76618678165551</c:v>
                </c:pt>
                <c:pt idx="1">
                  <c:v>275.14003882450061</c:v>
                </c:pt>
                <c:pt idx="2">
                  <c:v>-99.584885475004739</c:v>
                </c:pt>
                <c:pt idx="3">
                  <c:v>-196.55511144424509</c:v>
                </c:pt>
                <c:pt idx="4">
                  <c:v>-118.6345405468528</c:v>
                </c:pt>
                <c:pt idx="5">
                  <c:v>-660.81819856455786</c:v>
                </c:pt>
                <c:pt idx="6">
                  <c:v>-43.121446891774212</c:v>
                </c:pt>
                <c:pt idx="7">
                  <c:v>-648.53877750888478</c:v>
                </c:pt>
                <c:pt idx="8">
                  <c:v>136.56487798999115</c:v>
                </c:pt>
                <c:pt idx="9">
                  <c:v>707.17095540236278</c:v>
                </c:pt>
                <c:pt idx="10">
                  <c:v>359.23370627195982</c:v>
                </c:pt>
                <c:pt idx="11">
                  <c:v>-415.94970250983988</c:v>
                </c:pt>
                <c:pt idx="12">
                  <c:v>1.1239215485147724E-2</c:v>
                </c:pt>
                <c:pt idx="13">
                  <c:v>-1702.8808348748698</c:v>
                </c:pt>
                <c:pt idx="14">
                  <c:v>597.96111768060064</c:v>
                </c:pt>
                <c:pt idx="15">
                  <c:v>-258.53142623210533</c:v>
                </c:pt>
                <c:pt idx="16">
                  <c:v>-775.63065404860936</c:v>
                </c:pt>
                <c:pt idx="17">
                  <c:v>-70.215877878944411</c:v>
                </c:pt>
                <c:pt idx="18">
                  <c:v>206.8199977049876</c:v>
                </c:pt>
                <c:pt idx="19">
                  <c:v>-204.58616269872755</c:v>
                </c:pt>
                <c:pt idx="20">
                  <c:v>404.18586222518024</c:v>
                </c:pt>
                <c:pt idx="21">
                  <c:v>482.53365222069533</c:v>
                </c:pt>
                <c:pt idx="22">
                  <c:v>556.36023599897089</c:v>
                </c:pt>
                <c:pt idx="23">
                  <c:v>311.00336912624243</c:v>
                </c:pt>
                <c:pt idx="24">
                  <c:v>43.795132808518247</c:v>
                </c:pt>
                <c:pt idx="25">
                  <c:v>-194.9568515483702</c:v>
                </c:pt>
                <c:pt idx="26">
                  <c:v>-352.14734963649107</c:v>
                </c:pt>
                <c:pt idx="27">
                  <c:v>-440.51034804015762</c:v>
                </c:pt>
                <c:pt idx="28">
                  <c:v>786.76269839263296</c:v>
                </c:pt>
                <c:pt idx="29">
                  <c:v>134.88243425469864</c:v>
                </c:pt>
                <c:pt idx="30">
                  <c:v>-62.144530740939445</c:v>
                </c:pt>
                <c:pt idx="31">
                  <c:v>-8.1101493845417281</c:v>
                </c:pt>
                <c:pt idx="32">
                  <c:v>827.27462589012066</c:v>
                </c:pt>
                <c:pt idx="33">
                  <c:v>-172.2242444089884</c:v>
                </c:pt>
                <c:pt idx="34">
                  <c:v>-176.23274561565222</c:v>
                </c:pt>
                <c:pt idx="35">
                  <c:v>-182.25476186212472</c:v>
                </c:pt>
                <c:pt idx="36">
                  <c:v>786.76269839263296</c:v>
                </c:pt>
                <c:pt idx="37">
                  <c:v>82.07410464436748</c:v>
                </c:pt>
                <c:pt idx="38">
                  <c:v>-297.7617911012585</c:v>
                </c:pt>
                <c:pt idx="39">
                  <c:v>-147.70260993237093</c:v>
                </c:pt>
                <c:pt idx="40">
                  <c:v>87.895350082274035</c:v>
                </c:pt>
                <c:pt idx="41">
                  <c:v>226.89471703743129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3F-4149-94E2-E261975D4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094383"/>
        <c:axId val="815285855"/>
      </c:scatterChart>
      <c:valAx>
        <c:axId val="824094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5285855"/>
        <c:crosses val="autoZero"/>
        <c:crossBetween val="midCat"/>
      </c:valAx>
      <c:valAx>
        <c:axId val="8152858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40943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Data'!$H$19:$H$60</c:f>
              <c:numCache>
                <c:formatCode>General</c:formatCode>
                <c:ptCount val="42"/>
                <c:pt idx="0">
                  <c:v>617</c:v>
                </c:pt>
                <c:pt idx="1">
                  <c:v>941</c:v>
                </c:pt>
                <c:pt idx="2">
                  <c:v>742</c:v>
                </c:pt>
                <c:pt idx="3">
                  <c:v>617</c:v>
                </c:pt>
                <c:pt idx="4">
                  <c:v>532</c:v>
                </c:pt>
                <c:pt idx="5">
                  <c:v>1825</c:v>
                </c:pt>
                <c:pt idx="6">
                  <c:v>1840</c:v>
                </c:pt>
                <c:pt idx="7">
                  <c:v>1812</c:v>
                </c:pt>
                <c:pt idx="8">
                  <c:v>2418</c:v>
                </c:pt>
                <c:pt idx="9">
                  <c:v>1620</c:v>
                </c:pt>
                <c:pt idx="10">
                  <c:v>752</c:v>
                </c:pt>
                <c:pt idx="11">
                  <c:v>548</c:v>
                </c:pt>
                <c:pt idx="12">
                  <c:v>2040</c:v>
                </c:pt>
                <c:pt idx="13">
                  <c:v>1822</c:v>
                </c:pt>
                <c:pt idx="14">
                  <c:v>1620</c:v>
                </c:pt>
                <c:pt idx="15">
                  <c:v>2362</c:v>
                </c:pt>
                <c:pt idx="16">
                  <c:v>1831</c:v>
                </c:pt>
                <c:pt idx="17">
                  <c:v>1503</c:v>
                </c:pt>
                <c:pt idx="18">
                  <c:v>874</c:v>
                </c:pt>
                <c:pt idx="19">
                  <c:v>564</c:v>
                </c:pt>
                <c:pt idx="20">
                  <c:v>617</c:v>
                </c:pt>
                <c:pt idx="21">
                  <c:v>2428</c:v>
                </c:pt>
                <c:pt idx="22">
                  <c:v>691</c:v>
                </c:pt>
                <c:pt idx="23">
                  <c:v>1795</c:v>
                </c:pt>
                <c:pt idx="24">
                  <c:v>1486</c:v>
                </c:pt>
                <c:pt idx="25">
                  <c:v>1503</c:v>
                </c:pt>
                <c:pt idx="26">
                  <c:v>618</c:v>
                </c:pt>
                <c:pt idx="27">
                  <c:v>1822</c:v>
                </c:pt>
                <c:pt idx="28">
                  <c:v>1645</c:v>
                </c:pt>
                <c:pt idx="29">
                  <c:v>652</c:v>
                </c:pt>
                <c:pt idx="30" formatCode="#,##0">
                  <c:v>2123</c:v>
                </c:pt>
                <c:pt idx="31">
                  <c:v>2053</c:v>
                </c:pt>
                <c:pt idx="32">
                  <c:v>2428</c:v>
                </c:pt>
                <c:pt idx="33">
                  <c:v>644</c:v>
                </c:pt>
                <c:pt idx="34">
                  <c:v>411</c:v>
                </c:pt>
                <c:pt idx="35">
                  <c:v>488</c:v>
                </c:pt>
                <c:pt idx="36">
                  <c:v>1645</c:v>
                </c:pt>
                <c:pt idx="37">
                  <c:v>301</c:v>
                </c:pt>
                <c:pt idx="38">
                  <c:v>1837</c:v>
                </c:pt>
                <c:pt idx="39">
                  <c:v>304</c:v>
                </c:pt>
                <c:pt idx="40">
                  <c:v>301</c:v>
                </c:pt>
                <c:pt idx="41">
                  <c:v>770</c:v>
                </c:pt>
              </c:numCache>
            </c:numRef>
          </c:xVal>
          <c:yVal>
            <c:numRef>
              <c:f>'Sorted Data'!$J$19:$J$60</c:f>
              <c:numCache>
                <c:formatCode>"$"#,##0.00</c:formatCode>
                <c:ptCount val="42"/>
                <c:pt idx="0">
                  <c:v>2595</c:v>
                </c:pt>
                <c:pt idx="1">
                  <c:v>3295</c:v>
                </c:pt>
                <c:pt idx="2">
                  <c:v>2645</c:v>
                </c:pt>
                <c:pt idx="3">
                  <c:v>2349</c:v>
                </c:pt>
                <c:pt idx="4">
                  <c:v>2250</c:v>
                </c:pt>
                <c:pt idx="5">
                  <c:v>3725</c:v>
                </c:pt>
                <c:pt idx="6">
                  <c:v>4325</c:v>
                </c:pt>
                <c:pt idx="7">
                  <c:v>3675</c:v>
                </c:pt>
                <c:pt idx="8">
                  <c:v>5425</c:v>
                </c:pt>
                <c:pt idx="9">
                  <c:v>4725</c:v>
                </c:pt>
                <c:pt idx="10">
                  <c:v>2995</c:v>
                </c:pt>
                <c:pt idx="11">
                  <c:v>1895</c:v>
                </c:pt>
                <c:pt idx="12">
                  <c:v>4645</c:v>
                </c:pt>
                <c:pt idx="13">
                  <c:v>2595</c:v>
                </c:pt>
                <c:pt idx="14">
                  <c:v>4595</c:v>
                </c:pt>
                <c:pt idx="15">
                  <c:v>4895</c:v>
                </c:pt>
                <c:pt idx="16">
                  <c:v>3495</c:v>
                </c:pt>
                <c:pt idx="17">
                  <c:v>3595</c:v>
                </c:pt>
                <c:pt idx="18">
                  <c:v>3120</c:v>
                </c:pt>
                <c:pt idx="19">
                  <c:v>2215</c:v>
                </c:pt>
                <c:pt idx="20">
                  <c:v>2825</c:v>
                </c:pt>
                <c:pt idx="21">
                  <c:v>5895</c:v>
                </c:pt>
                <c:pt idx="22">
                  <c:v>3095</c:v>
                </c:pt>
                <c:pt idx="23">
                  <c:v>4595</c:v>
                </c:pt>
                <c:pt idx="24">
                  <c:v>3815</c:v>
                </c:pt>
                <c:pt idx="25">
                  <c:v>3595</c:v>
                </c:pt>
                <c:pt idx="26">
                  <c:v>2195</c:v>
                </c:pt>
                <c:pt idx="27">
                  <c:v>3795</c:v>
                </c:pt>
                <c:pt idx="28">
                  <c:v>4755</c:v>
                </c:pt>
                <c:pt idx="29">
                  <c:v>2495</c:v>
                </c:pt>
                <c:pt idx="30">
                  <c:v>4715</c:v>
                </c:pt>
                <c:pt idx="31">
                  <c:v>4695</c:v>
                </c:pt>
                <c:pt idx="32">
                  <c:v>6115</c:v>
                </c:pt>
                <c:pt idx="33">
                  <c:v>2250</c:v>
                </c:pt>
                <c:pt idx="34">
                  <c:v>1875</c:v>
                </c:pt>
                <c:pt idx="35">
                  <c:v>1950</c:v>
                </c:pt>
                <c:pt idx="36">
                  <c:v>4755</c:v>
                </c:pt>
                <c:pt idx="37">
                  <c:v>1875</c:v>
                </c:pt>
                <c:pt idx="38">
                  <c:v>3945</c:v>
                </c:pt>
                <c:pt idx="39">
                  <c:v>1650</c:v>
                </c:pt>
                <c:pt idx="40">
                  <c:v>1875</c:v>
                </c:pt>
                <c:pt idx="41">
                  <c:v>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B8-4719-B139-FE6BC4FF968B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Data'!$H$19:$H$60</c:f>
              <c:numCache>
                <c:formatCode>General</c:formatCode>
                <c:ptCount val="42"/>
                <c:pt idx="0">
                  <c:v>617</c:v>
                </c:pt>
                <c:pt idx="1">
                  <c:v>941</c:v>
                </c:pt>
                <c:pt idx="2">
                  <c:v>742</c:v>
                </c:pt>
                <c:pt idx="3">
                  <c:v>617</c:v>
                </c:pt>
                <c:pt idx="4">
                  <c:v>532</c:v>
                </c:pt>
                <c:pt idx="5">
                  <c:v>1825</c:v>
                </c:pt>
                <c:pt idx="6">
                  <c:v>1840</c:v>
                </c:pt>
                <c:pt idx="7">
                  <c:v>1812</c:v>
                </c:pt>
                <c:pt idx="8">
                  <c:v>2418</c:v>
                </c:pt>
                <c:pt idx="9">
                  <c:v>1620</c:v>
                </c:pt>
                <c:pt idx="10">
                  <c:v>752</c:v>
                </c:pt>
                <c:pt idx="11">
                  <c:v>548</c:v>
                </c:pt>
                <c:pt idx="12">
                  <c:v>2040</c:v>
                </c:pt>
                <c:pt idx="13">
                  <c:v>1822</c:v>
                </c:pt>
                <c:pt idx="14">
                  <c:v>1620</c:v>
                </c:pt>
                <c:pt idx="15">
                  <c:v>2362</c:v>
                </c:pt>
                <c:pt idx="16">
                  <c:v>1831</c:v>
                </c:pt>
                <c:pt idx="17">
                  <c:v>1503</c:v>
                </c:pt>
                <c:pt idx="18">
                  <c:v>874</c:v>
                </c:pt>
                <c:pt idx="19">
                  <c:v>564</c:v>
                </c:pt>
                <c:pt idx="20">
                  <c:v>617</c:v>
                </c:pt>
                <c:pt idx="21">
                  <c:v>2428</c:v>
                </c:pt>
                <c:pt idx="22">
                  <c:v>691</c:v>
                </c:pt>
                <c:pt idx="23">
                  <c:v>1795</c:v>
                </c:pt>
                <c:pt idx="24">
                  <c:v>1486</c:v>
                </c:pt>
                <c:pt idx="25">
                  <c:v>1503</c:v>
                </c:pt>
                <c:pt idx="26">
                  <c:v>618</c:v>
                </c:pt>
                <c:pt idx="27">
                  <c:v>1822</c:v>
                </c:pt>
                <c:pt idx="28">
                  <c:v>1645</c:v>
                </c:pt>
                <c:pt idx="29">
                  <c:v>652</c:v>
                </c:pt>
                <c:pt idx="30" formatCode="#,##0">
                  <c:v>2123</c:v>
                </c:pt>
                <c:pt idx="31">
                  <c:v>2053</c:v>
                </c:pt>
                <c:pt idx="32">
                  <c:v>2428</c:v>
                </c:pt>
                <c:pt idx="33">
                  <c:v>644</c:v>
                </c:pt>
                <c:pt idx="34">
                  <c:v>411</c:v>
                </c:pt>
                <c:pt idx="35">
                  <c:v>488</c:v>
                </c:pt>
                <c:pt idx="36">
                  <c:v>1645</c:v>
                </c:pt>
                <c:pt idx="37">
                  <c:v>301</c:v>
                </c:pt>
                <c:pt idx="38">
                  <c:v>1837</c:v>
                </c:pt>
                <c:pt idx="39">
                  <c:v>304</c:v>
                </c:pt>
                <c:pt idx="40">
                  <c:v>301</c:v>
                </c:pt>
                <c:pt idx="41">
                  <c:v>770</c:v>
                </c:pt>
              </c:numCache>
            </c:numRef>
          </c:xVal>
          <c:yVal>
            <c:numRef>
              <c:f>'4'!$B$26:$B$67</c:f>
              <c:numCache>
                <c:formatCode>General</c:formatCode>
                <c:ptCount val="42"/>
                <c:pt idx="0">
                  <c:v>2379.2338132183445</c:v>
                </c:pt>
                <c:pt idx="1">
                  <c:v>3019.8599611754994</c:v>
                </c:pt>
                <c:pt idx="2">
                  <c:v>2744.5848854750047</c:v>
                </c:pt>
                <c:pt idx="3">
                  <c:v>2545.5551114442451</c:v>
                </c:pt>
                <c:pt idx="4">
                  <c:v>2368.6345405468528</c:v>
                </c:pt>
                <c:pt idx="5">
                  <c:v>4385.8181985645579</c:v>
                </c:pt>
                <c:pt idx="6">
                  <c:v>4368.1214468917742</c:v>
                </c:pt>
                <c:pt idx="7">
                  <c:v>4323.5387775088848</c:v>
                </c:pt>
                <c:pt idx="8">
                  <c:v>5288.4351220100089</c:v>
                </c:pt>
                <c:pt idx="9">
                  <c:v>4017.8290445976372</c:v>
                </c:pt>
                <c:pt idx="10">
                  <c:v>2635.7662937280402</c:v>
                </c:pt>
                <c:pt idx="11">
                  <c:v>2310.9497025098399</c:v>
                </c:pt>
                <c:pt idx="12">
                  <c:v>4644.9887607845149</c:v>
                </c:pt>
                <c:pt idx="13">
                  <c:v>4297.8808348748698</c:v>
                </c:pt>
                <c:pt idx="14">
                  <c:v>3997.0388823193994</c:v>
                </c:pt>
                <c:pt idx="15">
                  <c:v>5153.5314262321053</c:v>
                </c:pt>
                <c:pt idx="16">
                  <c:v>4270.6306540486094</c:v>
                </c:pt>
                <c:pt idx="17">
                  <c:v>3665.2158778789444</c:v>
                </c:pt>
                <c:pt idx="18">
                  <c:v>2913.1800022950124</c:v>
                </c:pt>
                <c:pt idx="19">
                  <c:v>2419.5861626987275</c:v>
                </c:pt>
                <c:pt idx="20">
                  <c:v>2420.8141377748198</c:v>
                </c:pt>
                <c:pt idx="21">
                  <c:v>5412.4663477793047</c:v>
                </c:pt>
                <c:pt idx="22">
                  <c:v>2538.6397640010291</c:v>
                </c:pt>
                <c:pt idx="23">
                  <c:v>4283.9966308737576</c:v>
                </c:pt>
                <c:pt idx="24">
                  <c:v>3771.2048671914818</c:v>
                </c:pt>
                <c:pt idx="25">
                  <c:v>3789.9568515483702</c:v>
                </c:pt>
                <c:pt idx="26">
                  <c:v>2547.1473496364911</c:v>
                </c:pt>
                <c:pt idx="27">
                  <c:v>4235.5103480401576</c:v>
                </c:pt>
                <c:pt idx="28">
                  <c:v>3968.237301607367</c:v>
                </c:pt>
                <c:pt idx="29">
                  <c:v>2360.1175657453014</c:v>
                </c:pt>
                <c:pt idx="30">
                  <c:v>4777.1445307409394</c:v>
                </c:pt>
                <c:pt idx="31">
                  <c:v>4703.1101493845417</c:v>
                </c:pt>
                <c:pt idx="32">
                  <c:v>5287.7253741098793</c:v>
                </c:pt>
                <c:pt idx="33">
                  <c:v>2422.2242444089884</c:v>
                </c:pt>
                <c:pt idx="34">
                  <c:v>2051.2327456156522</c:v>
                </c:pt>
                <c:pt idx="35">
                  <c:v>2132.2547618621247</c:v>
                </c:pt>
                <c:pt idx="36">
                  <c:v>3968.237301607367</c:v>
                </c:pt>
                <c:pt idx="37">
                  <c:v>1792.9258953556325</c:v>
                </c:pt>
                <c:pt idx="38">
                  <c:v>4242.7617911012585</c:v>
                </c:pt>
                <c:pt idx="39">
                  <c:v>1797.7026099323709</c:v>
                </c:pt>
                <c:pt idx="40">
                  <c:v>1787.104649917726</c:v>
                </c:pt>
                <c:pt idx="41">
                  <c:v>2498.1052829625687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B8-4719-B139-FE6BC4FF9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244031"/>
        <c:axId val="774245951"/>
      </c:scatterChart>
      <c:valAx>
        <c:axId val="774244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4245951"/>
        <c:crosses val="autoZero"/>
        <c:crossBetween val="midCat"/>
      </c:valAx>
      <c:valAx>
        <c:axId val="7742459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742440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Data'!$I$19:$I$60</c:f>
              <c:numCache>
                <c:formatCode>General</c:formatCode>
                <c:ptCount val="42"/>
                <c:pt idx="0">
                  <c:v>10000</c:v>
                </c:pt>
                <c:pt idx="1">
                  <c:v>7000</c:v>
                </c:pt>
                <c:pt idx="2">
                  <c:v>6000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10000</c:v>
                </c:pt>
                <c:pt idx="13">
                  <c:v>10000</c:v>
                </c:pt>
                <c:pt idx="14">
                  <c:v>9500</c:v>
                </c:pt>
                <c:pt idx="15">
                  <c:v>10100</c:v>
                </c:pt>
                <c:pt idx="16">
                  <c:v>11000</c:v>
                </c:pt>
                <c:pt idx="17">
                  <c:v>13000</c:v>
                </c:pt>
                <c:pt idx="18">
                  <c:v>7000</c:v>
                </c:pt>
                <c:pt idx="19">
                  <c:v>7000</c:v>
                </c:pt>
                <c:pt idx="20">
                  <c:v>9000</c:v>
                </c:pt>
                <c:pt idx="21">
                  <c:v>6400</c:v>
                </c:pt>
                <c:pt idx="22">
                  <c:v>9000</c:v>
                </c:pt>
                <c:pt idx="23">
                  <c:v>9300</c:v>
                </c:pt>
                <c:pt idx="24">
                  <c:v>9800</c:v>
                </c:pt>
                <c:pt idx="25">
                  <c:v>10000</c:v>
                </c:pt>
                <c:pt idx="26">
                  <c:v>6000</c:v>
                </c:pt>
                <c:pt idx="27">
                  <c:v>11500</c:v>
                </c:pt>
                <c:pt idx="28">
                  <c:v>11150</c:v>
                </c:pt>
                <c:pt idx="29">
                  <c:v>11800</c:v>
                </c:pt>
                <c:pt idx="30">
                  <c:v>10000</c:v>
                </c:pt>
                <c:pt idx="31">
                  <c:v>9100</c:v>
                </c:pt>
                <c:pt idx="32">
                  <c:v>9400</c:v>
                </c:pt>
                <c:pt idx="33">
                  <c:v>10000</c:v>
                </c:pt>
                <c:pt idx="34">
                  <c:v>10000</c:v>
                </c:pt>
                <c:pt idx="35">
                  <c:v>11000</c:v>
                </c:pt>
                <c:pt idx="36">
                  <c:v>11150</c:v>
                </c:pt>
                <c:pt idx="37">
                  <c:v>12000</c:v>
                </c:pt>
                <c:pt idx="38">
                  <c:v>11900</c:v>
                </c:pt>
                <c:pt idx="39">
                  <c:v>12000</c:v>
                </c:pt>
                <c:pt idx="40">
                  <c:v>12140</c:v>
                </c:pt>
                <c:pt idx="41">
                  <c:v>13000</c:v>
                </c:pt>
              </c:numCache>
            </c:numRef>
          </c:xVal>
          <c:yVal>
            <c:numRef>
              <c:f>'Sorted Data'!$J$19:$J$60</c:f>
              <c:numCache>
                <c:formatCode>"$"#,##0.00</c:formatCode>
                <c:ptCount val="42"/>
                <c:pt idx="0">
                  <c:v>2595</c:v>
                </c:pt>
                <c:pt idx="1">
                  <c:v>3295</c:v>
                </c:pt>
                <c:pt idx="2">
                  <c:v>2645</c:v>
                </c:pt>
                <c:pt idx="3">
                  <c:v>2349</c:v>
                </c:pt>
                <c:pt idx="4">
                  <c:v>2250</c:v>
                </c:pt>
                <c:pt idx="5">
                  <c:v>3725</c:v>
                </c:pt>
                <c:pt idx="6">
                  <c:v>4325</c:v>
                </c:pt>
                <c:pt idx="7">
                  <c:v>3675</c:v>
                </c:pt>
                <c:pt idx="8">
                  <c:v>5425</c:v>
                </c:pt>
                <c:pt idx="9">
                  <c:v>4725</c:v>
                </c:pt>
                <c:pt idx="10">
                  <c:v>2995</c:v>
                </c:pt>
                <c:pt idx="11">
                  <c:v>1895</c:v>
                </c:pt>
                <c:pt idx="12">
                  <c:v>4645</c:v>
                </c:pt>
                <c:pt idx="13">
                  <c:v>2595</c:v>
                </c:pt>
                <c:pt idx="14">
                  <c:v>4595</c:v>
                </c:pt>
                <c:pt idx="15">
                  <c:v>4895</c:v>
                </c:pt>
                <c:pt idx="16">
                  <c:v>3495</c:v>
                </c:pt>
                <c:pt idx="17">
                  <c:v>3595</c:v>
                </c:pt>
                <c:pt idx="18">
                  <c:v>3120</c:v>
                </c:pt>
                <c:pt idx="19">
                  <c:v>2215</c:v>
                </c:pt>
                <c:pt idx="20">
                  <c:v>2825</c:v>
                </c:pt>
                <c:pt idx="21">
                  <c:v>5895</c:v>
                </c:pt>
                <c:pt idx="22">
                  <c:v>3095</c:v>
                </c:pt>
                <c:pt idx="23">
                  <c:v>4595</c:v>
                </c:pt>
                <c:pt idx="24">
                  <c:v>3815</c:v>
                </c:pt>
                <c:pt idx="25">
                  <c:v>3595</c:v>
                </c:pt>
                <c:pt idx="26">
                  <c:v>2195</c:v>
                </c:pt>
                <c:pt idx="27">
                  <c:v>3795</c:v>
                </c:pt>
                <c:pt idx="28">
                  <c:v>4755</c:v>
                </c:pt>
                <c:pt idx="29">
                  <c:v>2495</c:v>
                </c:pt>
                <c:pt idx="30">
                  <c:v>4715</c:v>
                </c:pt>
                <c:pt idx="31">
                  <c:v>4695</c:v>
                </c:pt>
                <c:pt idx="32">
                  <c:v>6115</c:v>
                </c:pt>
                <c:pt idx="33">
                  <c:v>2250</c:v>
                </c:pt>
                <c:pt idx="34">
                  <c:v>1875</c:v>
                </c:pt>
                <c:pt idx="35">
                  <c:v>1950</c:v>
                </c:pt>
                <c:pt idx="36">
                  <c:v>4755</c:v>
                </c:pt>
                <c:pt idx="37">
                  <c:v>1875</c:v>
                </c:pt>
                <c:pt idx="38">
                  <c:v>3945</c:v>
                </c:pt>
                <c:pt idx="39">
                  <c:v>1650</c:v>
                </c:pt>
                <c:pt idx="40">
                  <c:v>1875</c:v>
                </c:pt>
                <c:pt idx="41">
                  <c:v>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C-4DBE-AE4B-866082D27F18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Data'!$I$19:$I$60</c:f>
              <c:numCache>
                <c:formatCode>General</c:formatCode>
                <c:ptCount val="42"/>
                <c:pt idx="0">
                  <c:v>10000</c:v>
                </c:pt>
                <c:pt idx="1">
                  <c:v>7000</c:v>
                </c:pt>
                <c:pt idx="2">
                  <c:v>6000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9000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10000</c:v>
                </c:pt>
                <c:pt idx="13">
                  <c:v>10000</c:v>
                </c:pt>
                <c:pt idx="14">
                  <c:v>9500</c:v>
                </c:pt>
                <c:pt idx="15">
                  <c:v>10100</c:v>
                </c:pt>
                <c:pt idx="16">
                  <c:v>11000</c:v>
                </c:pt>
                <c:pt idx="17">
                  <c:v>13000</c:v>
                </c:pt>
                <c:pt idx="18">
                  <c:v>7000</c:v>
                </c:pt>
                <c:pt idx="19">
                  <c:v>7000</c:v>
                </c:pt>
                <c:pt idx="20">
                  <c:v>9000</c:v>
                </c:pt>
                <c:pt idx="21">
                  <c:v>6400</c:v>
                </c:pt>
                <c:pt idx="22">
                  <c:v>9000</c:v>
                </c:pt>
                <c:pt idx="23">
                  <c:v>9300</c:v>
                </c:pt>
                <c:pt idx="24">
                  <c:v>9800</c:v>
                </c:pt>
                <c:pt idx="25">
                  <c:v>10000</c:v>
                </c:pt>
                <c:pt idx="26">
                  <c:v>6000</c:v>
                </c:pt>
                <c:pt idx="27">
                  <c:v>11500</c:v>
                </c:pt>
                <c:pt idx="28">
                  <c:v>11150</c:v>
                </c:pt>
                <c:pt idx="29">
                  <c:v>11800</c:v>
                </c:pt>
                <c:pt idx="30">
                  <c:v>10000</c:v>
                </c:pt>
                <c:pt idx="31">
                  <c:v>9100</c:v>
                </c:pt>
                <c:pt idx="32">
                  <c:v>9400</c:v>
                </c:pt>
                <c:pt idx="33">
                  <c:v>10000</c:v>
                </c:pt>
                <c:pt idx="34">
                  <c:v>10000</c:v>
                </c:pt>
                <c:pt idx="35">
                  <c:v>11000</c:v>
                </c:pt>
                <c:pt idx="36">
                  <c:v>11150</c:v>
                </c:pt>
                <c:pt idx="37">
                  <c:v>12000</c:v>
                </c:pt>
                <c:pt idx="38">
                  <c:v>11900</c:v>
                </c:pt>
                <c:pt idx="39">
                  <c:v>12000</c:v>
                </c:pt>
                <c:pt idx="40">
                  <c:v>12140</c:v>
                </c:pt>
                <c:pt idx="41">
                  <c:v>13000</c:v>
                </c:pt>
              </c:numCache>
            </c:numRef>
          </c:xVal>
          <c:yVal>
            <c:numRef>
              <c:f>'4'!$B$26:$B$67</c:f>
              <c:numCache>
                <c:formatCode>General</c:formatCode>
                <c:ptCount val="42"/>
                <c:pt idx="0">
                  <c:v>2379.2338132183445</c:v>
                </c:pt>
                <c:pt idx="1">
                  <c:v>3019.8599611754994</c:v>
                </c:pt>
                <c:pt idx="2">
                  <c:v>2744.5848854750047</c:v>
                </c:pt>
                <c:pt idx="3">
                  <c:v>2545.5551114442451</c:v>
                </c:pt>
                <c:pt idx="4">
                  <c:v>2368.6345405468528</c:v>
                </c:pt>
                <c:pt idx="5">
                  <c:v>4385.8181985645579</c:v>
                </c:pt>
                <c:pt idx="6">
                  <c:v>4368.1214468917742</c:v>
                </c:pt>
                <c:pt idx="7">
                  <c:v>4323.5387775088848</c:v>
                </c:pt>
                <c:pt idx="8">
                  <c:v>5288.4351220100089</c:v>
                </c:pt>
                <c:pt idx="9">
                  <c:v>4017.8290445976372</c:v>
                </c:pt>
                <c:pt idx="10">
                  <c:v>2635.7662937280402</c:v>
                </c:pt>
                <c:pt idx="11">
                  <c:v>2310.9497025098399</c:v>
                </c:pt>
                <c:pt idx="12">
                  <c:v>4644.9887607845149</c:v>
                </c:pt>
                <c:pt idx="13">
                  <c:v>4297.8808348748698</c:v>
                </c:pt>
                <c:pt idx="14">
                  <c:v>3997.0388823193994</c:v>
                </c:pt>
                <c:pt idx="15">
                  <c:v>5153.5314262321053</c:v>
                </c:pt>
                <c:pt idx="16">
                  <c:v>4270.6306540486094</c:v>
                </c:pt>
                <c:pt idx="17">
                  <c:v>3665.2158778789444</c:v>
                </c:pt>
                <c:pt idx="18">
                  <c:v>2913.1800022950124</c:v>
                </c:pt>
                <c:pt idx="19">
                  <c:v>2419.5861626987275</c:v>
                </c:pt>
                <c:pt idx="20">
                  <c:v>2420.8141377748198</c:v>
                </c:pt>
                <c:pt idx="21">
                  <c:v>5412.4663477793047</c:v>
                </c:pt>
                <c:pt idx="22">
                  <c:v>2538.6397640010291</c:v>
                </c:pt>
                <c:pt idx="23">
                  <c:v>4283.9966308737576</c:v>
                </c:pt>
                <c:pt idx="24">
                  <c:v>3771.2048671914818</c:v>
                </c:pt>
                <c:pt idx="25">
                  <c:v>3789.9568515483702</c:v>
                </c:pt>
                <c:pt idx="26">
                  <c:v>2547.1473496364911</c:v>
                </c:pt>
                <c:pt idx="27">
                  <c:v>4235.5103480401576</c:v>
                </c:pt>
                <c:pt idx="28">
                  <c:v>3968.237301607367</c:v>
                </c:pt>
                <c:pt idx="29">
                  <c:v>2360.1175657453014</c:v>
                </c:pt>
                <c:pt idx="30">
                  <c:v>4777.1445307409394</c:v>
                </c:pt>
                <c:pt idx="31">
                  <c:v>4703.1101493845417</c:v>
                </c:pt>
                <c:pt idx="32">
                  <c:v>5287.7253741098793</c:v>
                </c:pt>
                <c:pt idx="33">
                  <c:v>2422.2242444089884</c:v>
                </c:pt>
                <c:pt idx="34">
                  <c:v>2051.2327456156522</c:v>
                </c:pt>
                <c:pt idx="35">
                  <c:v>2132.2547618621247</c:v>
                </c:pt>
                <c:pt idx="36">
                  <c:v>3968.237301607367</c:v>
                </c:pt>
                <c:pt idx="37">
                  <c:v>1792.9258953556325</c:v>
                </c:pt>
                <c:pt idx="38">
                  <c:v>4242.7617911012585</c:v>
                </c:pt>
                <c:pt idx="39">
                  <c:v>1797.7026099323709</c:v>
                </c:pt>
                <c:pt idx="40">
                  <c:v>1787.104649917726</c:v>
                </c:pt>
                <c:pt idx="41">
                  <c:v>2498.1052829625687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7C-4DBE-AE4B-866082D27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175183"/>
        <c:axId val="617444511"/>
      </c:scatterChart>
      <c:valAx>
        <c:axId val="778175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444511"/>
        <c:crosses val="autoZero"/>
        <c:crossBetween val="midCat"/>
      </c:valAx>
      <c:valAx>
        <c:axId val="6174445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781751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Data'!$S$19:$S$42</c:f>
              <c:numCache>
                <c:formatCode>General</c:formatCode>
                <c:ptCount val="24"/>
                <c:pt idx="0">
                  <c:v>2117</c:v>
                </c:pt>
                <c:pt idx="1">
                  <c:v>1131</c:v>
                </c:pt>
                <c:pt idx="2">
                  <c:v>2086</c:v>
                </c:pt>
                <c:pt idx="3">
                  <c:v>319</c:v>
                </c:pt>
                <c:pt idx="4">
                  <c:v>319</c:v>
                </c:pt>
                <c:pt idx="5">
                  <c:v>2289</c:v>
                </c:pt>
                <c:pt idx="6">
                  <c:v>605</c:v>
                </c:pt>
                <c:pt idx="7">
                  <c:v>625</c:v>
                </c:pt>
                <c:pt idx="8">
                  <c:v>1218</c:v>
                </c:pt>
                <c:pt idx="9">
                  <c:v>2110</c:v>
                </c:pt>
                <c:pt idx="10">
                  <c:v>464</c:v>
                </c:pt>
                <c:pt idx="11">
                  <c:v>627</c:v>
                </c:pt>
                <c:pt idx="12">
                  <c:v>2343</c:v>
                </c:pt>
                <c:pt idx="13">
                  <c:v>2082</c:v>
                </c:pt>
                <c:pt idx="14">
                  <c:v>166</c:v>
                </c:pt>
                <c:pt idx="15">
                  <c:v>2029</c:v>
                </c:pt>
                <c:pt idx="16">
                  <c:v>1615</c:v>
                </c:pt>
                <c:pt idx="17">
                  <c:v>1122</c:v>
                </c:pt>
                <c:pt idx="18">
                  <c:v>1122</c:v>
                </c:pt>
                <c:pt idx="19">
                  <c:v>770</c:v>
                </c:pt>
                <c:pt idx="20">
                  <c:v>1111</c:v>
                </c:pt>
                <c:pt idx="21">
                  <c:v>1739</c:v>
                </c:pt>
                <c:pt idx="22">
                  <c:v>2479</c:v>
                </c:pt>
                <c:pt idx="23">
                  <c:v>1794</c:v>
                </c:pt>
              </c:numCache>
            </c:numRef>
          </c:xVal>
          <c:yVal>
            <c:numRef>
              <c:f>'5'!$C$26:$C$49</c:f>
              <c:numCache>
                <c:formatCode>General</c:formatCode>
                <c:ptCount val="24"/>
                <c:pt idx="0">
                  <c:v>-315.09368476211057</c:v>
                </c:pt>
                <c:pt idx="1">
                  <c:v>619.74367642057132</c:v>
                </c:pt>
                <c:pt idx="2">
                  <c:v>-481.99141201616294</c:v>
                </c:pt>
                <c:pt idx="3">
                  <c:v>-350.97512542871846</c:v>
                </c:pt>
                <c:pt idx="4">
                  <c:v>-350.97512542871846</c:v>
                </c:pt>
                <c:pt idx="5">
                  <c:v>92.373636158763475</c:v>
                </c:pt>
                <c:pt idx="6">
                  <c:v>47.897080612755417</c:v>
                </c:pt>
                <c:pt idx="7">
                  <c:v>-93.641202575533953</c:v>
                </c:pt>
                <c:pt idx="8">
                  <c:v>640.8576677937258</c:v>
                </c:pt>
                <c:pt idx="9">
                  <c:v>-176.14079550194492</c:v>
                </c:pt>
                <c:pt idx="10">
                  <c:v>-527.62559896143966</c:v>
                </c:pt>
                <c:pt idx="11">
                  <c:v>60.076704322032583</c:v>
                </c:pt>
                <c:pt idx="12">
                  <c:v>308.84957612517519</c:v>
                </c:pt>
                <c:pt idx="13">
                  <c:v>-179.90168918260315</c:v>
                </c:pt>
                <c:pt idx="14">
                  <c:v>-168.53415974445079</c:v>
                </c:pt>
                <c:pt idx="15">
                  <c:v>-98.280404223388359</c:v>
                </c:pt>
                <c:pt idx="16">
                  <c:v>353.12826974839027</c:v>
                </c:pt>
                <c:pt idx="17">
                  <c:v>630.35143379075544</c:v>
                </c:pt>
                <c:pt idx="18">
                  <c:v>430.35143379075544</c:v>
                </c:pt>
                <c:pt idx="19">
                  <c:v>-83.336510618502871</c:v>
                </c:pt>
                <c:pt idx="20">
                  <c:v>978.67507228919067</c:v>
                </c:pt>
                <c:pt idx="21">
                  <c:v>-642.27874165302273</c:v>
                </c:pt>
                <c:pt idx="22">
                  <c:v>390.80478038025922</c:v>
                </c:pt>
                <c:pt idx="23">
                  <c:v>-1084.3348813357788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B4-4217-B131-09E3B8B8F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118415"/>
        <c:axId val="779117455"/>
      </c:scatterChart>
      <c:valAx>
        <c:axId val="779118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9117455"/>
        <c:crosses val="autoZero"/>
        <c:crossBetween val="midCat"/>
      </c:valAx>
      <c:valAx>
        <c:axId val="7791174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91184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Data'!$T$19:$T$42</c:f>
              <c:numCache>
                <c:formatCode>General</c:formatCode>
                <c:ptCount val="24"/>
                <c:pt idx="0">
                  <c:v>8000</c:v>
                </c:pt>
                <c:pt idx="1">
                  <c:v>8000</c:v>
                </c:pt>
                <c:pt idx="2">
                  <c:v>8960</c:v>
                </c:pt>
                <c:pt idx="3">
                  <c:v>9440</c:v>
                </c:pt>
                <c:pt idx="4">
                  <c:v>9440</c:v>
                </c:pt>
                <c:pt idx="5">
                  <c:v>9600</c:v>
                </c:pt>
                <c:pt idx="6">
                  <c:v>9600</c:v>
                </c:pt>
                <c:pt idx="7">
                  <c:v>9600</c:v>
                </c:pt>
                <c:pt idx="8">
                  <c:v>10080</c:v>
                </c:pt>
                <c:pt idx="9">
                  <c:v>10560</c:v>
                </c:pt>
                <c:pt idx="10">
                  <c:v>13120</c:v>
                </c:pt>
                <c:pt idx="11">
                  <c:v>13440</c:v>
                </c:pt>
                <c:pt idx="12">
                  <c:v>7600</c:v>
                </c:pt>
                <c:pt idx="13">
                  <c:v>8000</c:v>
                </c:pt>
                <c:pt idx="14">
                  <c:v>8000</c:v>
                </c:pt>
                <c:pt idx="15">
                  <c:v>10400</c:v>
                </c:pt>
                <c:pt idx="16">
                  <c:v>12160</c:v>
                </c:pt>
                <c:pt idx="17">
                  <c:v>12400</c:v>
                </c:pt>
                <c:pt idx="18">
                  <c:v>12400</c:v>
                </c:pt>
                <c:pt idx="19">
                  <c:v>10880</c:v>
                </c:pt>
                <c:pt idx="20">
                  <c:v>11200</c:v>
                </c:pt>
                <c:pt idx="21">
                  <c:v>12000</c:v>
                </c:pt>
                <c:pt idx="22">
                  <c:v>12000</c:v>
                </c:pt>
                <c:pt idx="23">
                  <c:v>12400</c:v>
                </c:pt>
              </c:numCache>
            </c:numRef>
          </c:xVal>
          <c:yVal>
            <c:numRef>
              <c:f>'5'!$C$26:$C$49</c:f>
              <c:numCache>
                <c:formatCode>General</c:formatCode>
                <c:ptCount val="24"/>
                <c:pt idx="0">
                  <c:v>-315.09368476211057</c:v>
                </c:pt>
                <c:pt idx="1">
                  <c:v>619.74367642057132</c:v>
                </c:pt>
                <c:pt idx="2">
                  <c:v>-481.99141201616294</c:v>
                </c:pt>
                <c:pt idx="3">
                  <c:v>-350.97512542871846</c:v>
                </c:pt>
                <c:pt idx="4">
                  <c:v>-350.97512542871846</c:v>
                </c:pt>
                <c:pt idx="5">
                  <c:v>92.373636158763475</c:v>
                </c:pt>
                <c:pt idx="6">
                  <c:v>47.897080612755417</c:v>
                </c:pt>
                <c:pt idx="7">
                  <c:v>-93.641202575533953</c:v>
                </c:pt>
                <c:pt idx="8">
                  <c:v>640.8576677937258</c:v>
                </c:pt>
                <c:pt idx="9">
                  <c:v>-176.14079550194492</c:v>
                </c:pt>
                <c:pt idx="10">
                  <c:v>-527.62559896143966</c:v>
                </c:pt>
                <c:pt idx="11">
                  <c:v>60.076704322032583</c:v>
                </c:pt>
                <c:pt idx="12">
                  <c:v>308.84957612517519</c:v>
                </c:pt>
                <c:pt idx="13">
                  <c:v>-179.90168918260315</c:v>
                </c:pt>
                <c:pt idx="14">
                  <c:v>-168.53415974445079</c:v>
                </c:pt>
                <c:pt idx="15">
                  <c:v>-98.280404223388359</c:v>
                </c:pt>
                <c:pt idx="16">
                  <c:v>353.12826974839027</c:v>
                </c:pt>
                <c:pt idx="17">
                  <c:v>630.35143379075544</c:v>
                </c:pt>
                <c:pt idx="18">
                  <c:v>430.35143379075544</c:v>
                </c:pt>
                <c:pt idx="19">
                  <c:v>-83.336510618502871</c:v>
                </c:pt>
                <c:pt idx="20">
                  <c:v>978.67507228919067</c:v>
                </c:pt>
                <c:pt idx="21">
                  <c:v>-642.27874165302273</c:v>
                </c:pt>
                <c:pt idx="22">
                  <c:v>390.80478038025922</c:v>
                </c:pt>
                <c:pt idx="23">
                  <c:v>-1084.3348813357788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0F-42A1-A85E-CD57F5513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802319"/>
        <c:axId val="616803759"/>
      </c:scatterChart>
      <c:valAx>
        <c:axId val="616802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803759"/>
        <c:crosses val="autoZero"/>
        <c:crossBetween val="midCat"/>
      </c:valAx>
      <c:valAx>
        <c:axId val="6168037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8023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Data'!$S$19:$S$42</c:f>
              <c:numCache>
                <c:formatCode>General</c:formatCode>
                <c:ptCount val="24"/>
                <c:pt idx="0">
                  <c:v>2117</c:v>
                </c:pt>
                <c:pt idx="1">
                  <c:v>1131</c:v>
                </c:pt>
                <c:pt idx="2">
                  <c:v>2086</c:v>
                </c:pt>
                <c:pt idx="3">
                  <c:v>319</c:v>
                </c:pt>
                <c:pt idx="4">
                  <c:v>319</c:v>
                </c:pt>
                <c:pt idx="5">
                  <c:v>2289</c:v>
                </c:pt>
                <c:pt idx="6">
                  <c:v>605</c:v>
                </c:pt>
                <c:pt idx="7">
                  <c:v>625</c:v>
                </c:pt>
                <c:pt idx="8">
                  <c:v>1218</c:v>
                </c:pt>
                <c:pt idx="9">
                  <c:v>2110</c:v>
                </c:pt>
                <c:pt idx="10">
                  <c:v>464</c:v>
                </c:pt>
                <c:pt idx="11">
                  <c:v>627</c:v>
                </c:pt>
                <c:pt idx="12">
                  <c:v>2343</c:v>
                </c:pt>
                <c:pt idx="13">
                  <c:v>2082</c:v>
                </c:pt>
                <c:pt idx="14">
                  <c:v>166</c:v>
                </c:pt>
                <c:pt idx="15">
                  <c:v>2029</c:v>
                </c:pt>
                <c:pt idx="16">
                  <c:v>1615</c:v>
                </c:pt>
                <c:pt idx="17">
                  <c:v>1122</c:v>
                </c:pt>
                <c:pt idx="18">
                  <c:v>1122</c:v>
                </c:pt>
                <c:pt idx="19">
                  <c:v>770</c:v>
                </c:pt>
                <c:pt idx="20">
                  <c:v>1111</c:v>
                </c:pt>
                <c:pt idx="21">
                  <c:v>1739</c:v>
                </c:pt>
                <c:pt idx="22">
                  <c:v>2479</c:v>
                </c:pt>
                <c:pt idx="23">
                  <c:v>1794</c:v>
                </c:pt>
              </c:numCache>
            </c:numRef>
          </c:xVal>
          <c:yVal>
            <c:numRef>
              <c:f>'Sorted Data'!$U$19:$U$42</c:f>
              <c:numCache>
                <c:formatCode>"$"#,##0.00</c:formatCode>
                <c:ptCount val="24"/>
                <c:pt idx="0">
                  <c:v>4615</c:v>
                </c:pt>
                <c:pt idx="1">
                  <c:v>3995</c:v>
                </c:pt>
                <c:pt idx="2">
                  <c:v>4400</c:v>
                </c:pt>
                <c:pt idx="3">
                  <c:v>1745</c:v>
                </c:pt>
                <c:pt idx="4">
                  <c:v>1745</c:v>
                </c:pt>
                <c:pt idx="5">
                  <c:v>5295</c:v>
                </c:pt>
                <c:pt idx="6">
                  <c:v>2595</c:v>
                </c:pt>
                <c:pt idx="7">
                  <c:v>2485</c:v>
                </c:pt>
                <c:pt idx="8">
                  <c:v>4155</c:v>
                </c:pt>
                <c:pt idx="9">
                  <c:v>4745</c:v>
                </c:pt>
                <c:pt idx="10">
                  <c:v>1800</c:v>
                </c:pt>
                <c:pt idx="11">
                  <c:v>2645</c:v>
                </c:pt>
                <c:pt idx="12">
                  <c:v>5595</c:v>
                </c:pt>
                <c:pt idx="13">
                  <c:v>4695</c:v>
                </c:pt>
                <c:pt idx="14">
                  <c:v>1685</c:v>
                </c:pt>
                <c:pt idx="15">
                  <c:v>4695</c:v>
                </c:pt>
                <c:pt idx="16">
                  <c:v>4495</c:v>
                </c:pt>
                <c:pt idx="17">
                  <c:v>3995</c:v>
                </c:pt>
                <c:pt idx="18">
                  <c:v>3795</c:v>
                </c:pt>
                <c:pt idx="19">
                  <c:v>2725</c:v>
                </c:pt>
                <c:pt idx="20">
                  <c:v>4325</c:v>
                </c:pt>
                <c:pt idx="21">
                  <c:v>3695</c:v>
                </c:pt>
                <c:pt idx="22">
                  <c:v>5895</c:v>
                </c:pt>
                <c:pt idx="23">
                  <c:v>3340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85-4DD1-B32A-0952E2367418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Data'!$S$19:$S$42</c:f>
              <c:numCache>
                <c:formatCode>General</c:formatCode>
                <c:ptCount val="24"/>
                <c:pt idx="0">
                  <c:v>2117</c:v>
                </c:pt>
                <c:pt idx="1">
                  <c:v>1131</c:v>
                </c:pt>
                <c:pt idx="2">
                  <c:v>2086</c:v>
                </c:pt>
                <c:pt idx="3">
                  <c:v>319</c:v>
                </c:pt>
                <c:pt idx="4">
                  <c:v>319</c:v>
                </c:pt>
                <c:pt idx="5">
                  <c:v>2289</c:v>
                </c:pt>
                <c:pt idx="6">
                  <c:v>605</c:v>
                </c:pt>
                <c:pt idx="7">
                  <c:v>625</c:v>
                </c:pt>
                <c:pt idx="8">
                  <c:v>1218</c:v>
                </c:pt>
                <c:pt idx="9">
                  <c:v>2110</c:v>
                </c:pt>
                <c:pt idx="10">
                  <c:v>464</c:v>
                </c:pt>
                <c:pt idx="11">
                  <c:v>627</c:v>
                </c:pt>
                <c:pt idx="12">
                  <c:v>2343</c:v>
                </c:pt>
                <c:pt idx="13">
                  <c:v>2082</c:v>
                </c:pt>
                <c:pt idx="14">
                  <c:v>166</c:v>
                </c:pt>
                <c:pt idx="15">
                  <c:v>2029</c:v>
                </c:pt>
                <c:pt idx="16">
                  <c:v>1615</c:v>
                </c:pt>
                <c:pt idx="17">
                  <c:v>1122</c:v>
                </c:pt>
                <c:pt idx="18">
                  <c:v>1122</c:v>
                </c:pt>
                <c:pt idx="19">
                  <c:v>770</c:v>
                </c:pt>
                <c:pt idx="20">
                  <c:v>1111</c:v>
                </c:pt>
                <c:pt idx="21">
                  <c:v>1739</c:v>
                </c:pt>
                <c:pt idx="22">
                  <c:v>2479</c:v>
                </c:pt>
                <c:pt idx="23">
                  <c:v>1794</c:v>
                </c:pt>
              </c:numCache>
            </c:numRef>
          </c:xVal>
          <c:yVal>
            <c:numRef>
              <c:f>'5'!$B$26:$B$49</c:f>
              <c:numCache>
                <c:formatCode>General</c:formatCode>
                <c:ptCount val="24"/>
                <c:pt idx="0">
                  <c:v>4930.0936847621106</c:v>
                </c:pt>
                <c:pt idx="1">
                  <c:v>3375.2563235794287</c:v>
                </c:pt>
                <c:pt idx="2">
                  <c:v>4881.9914120161629</c:v>
                </c:pt>
                <c:pt idx="3">
                  <c:v>2095.9751254287185</c:v>
                </c:pt>
                <c:pt idx="4">
                  <c:v>2095.9751254287185</c:v>
                </c:pt>
                <c:pt idx="5">
                  <c:v>5202.6263638412365</c:v>
                </c:pt>
                <c:pt idx="6">
                  <c:v>2547.1029193872446</c:v>
                </c:pt>
                <c:pt idx="7">
                  <c:v>2578.641202575534</c:v>
                </c:pt>
                <c:pt idx="8">
                  <c:v>3514.1423322062742</c:v>
                </c:pt>
                <c:pt idx="9">
                  <c:v>4921.1407955019449</c:v>
                </c:pt>
                <c:pt idx="10">
                  <c:v>2327.6255989614397</c:v>
                </c:pt>
                <c:pt idx="11">
                  <c:v>2584.9232956779674</c:v>
                </c:pt>
                <c:pt idx="12">
                  <c:v>5286.1504238748248</c:v>
                </c:pt>
                <c:pt idx="13">
                  <c:v>4874.9016891826031</c:v>
                </c:pt>
                <c:pt idx="14">
                  <c:v>1853.5341597444508</c:v>
                </c:pt>
                <c:pt idx="15">
                  <c:v>4793.2804042233884</c:v>
                </c:pt>
                <c:pt idx="16">
                  <c:v>4141.8717302516097</c:v>
                </c:pt>
                <c:pt idx="17">
                  <c:v>3364.6485662092446</c:v>
                </c:pt>
                <c:pt idx="18">
                  <c:v>3364.6485662092446</c:v>
                </c:pt>
                <c:pt idx="19">
                  <c:v>2808.3365106185029</c:v>
                </c:pt>
                <c:pt idx="20">
                  <c:v>3346.3249277108093</c:v>
                </c:pt>
                <c:pt idx="21">
                  <c:v>4337.2787416530227</c:v>
                </c:pt>
                <c:pt idx="22">
                  <c:v>5504.1952196197408</c:v>
                </c:pt>
                <c:pt idx="23">
                  <c:v>4424.3348813357788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85-4DD1-B32A-0952E2367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802799"/>
        <c:axId val="626815599"/>
      </c:scatterChart>
      <c:valAx>
        <c:axId val="616802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6815599"/>
        <c:crosses val="autoZero"/>
        <c:crossBetween val="midCat"/>
      </c:valAx>
      <c:valAx>
        <c:axId val="6268155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6168027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Data'!$T$19:$T$42</c:f>
              <c:numCache>
                <c:formatCode>General</c:formatCode>
                <c:ptCount val="24"/>
                <c:pt idx="0">
                  <c:v>8000</c:v>
                </c:pt>
                <c:pt idx="1">
                  <c:v>8000</c:v>
                </c:pt>
                <c:pt idx="2">
                  <c:v>8960</c:v>
                </c:pt>
                <c:pt idx="3">
                  <c:v>9440</c:v>
                </c:pt>
                <c:pt idx="4">
                  <c:v>9440</c:v>
                </c:pt>
                <c:pt idx="5">
                  <c:v>9600</c:v>
                </c:pt>
                <c:pt idx="6">
                  <c:v>9600</c:v>
                </c:pt>
                <c:pt idx="7">
                  <c:v>9600</c:v>
                </c:pt>
                <c:pt idx="8">
                  <c:v>10080</c:v>
                </c:pt>
                <c:pt idx="9">
                  <c:v>10560</c:v>
                </c:pt>
                <c:pt idx="10">
                  <c:v>13120</c:v>
                </c:pt>
                <c:pt idx="11">
                  <c:v>13440</c:v>
                </c:pt>
                <c:pt idx="12">
                  <c:v>7600</c:v>
                </c:pt>
                <c:pt idx="13">
                  <c:v>8000</c:v>
                </c:pt>
                <c:pt idx="14">
                  <c:v>8000</c:v>
                </c:pt>
                <c:pt idx="15">
                  <c:v>10400</c:v>
                </c:pt>
                <c:pt idx="16">
                  <c:v>12160</c:v>
                </c:pt>
                <c:pt idx="17">
                  <c:v>12400</c:v>
                </c:pt>
                <c:pt idx="18">
                  <c:v>12400</c:v>
                </c:pt>
                <c:pt idx="19">
                  <c:v>10880</c:v>
                </c:pt>
                <c:pt idx="20">
                  <c:v>11200</c:v>
                </c:pt>
                <c:pt idx="21">
                  <c:v>12000</c:v>
                </c:pt>
                <c:pt idx="22">
                  <c:v>12000</c:v>
                </c:pt>
                <c:pt idx="23">
                  <c:v>12400</c:v>
                </c:pt>
              </c:numCache>
            </c:numRef>
          </c:xVal>
          <c:yVal>
            <c:numRef>
              <c:f>'Sorted Data'!$U$19:$U$42</c:f>
              <c:numCache>
                <c:formatCode>"$"#,##0.00</c:formatCode>
                <c:ptCount val="24"/>
                <c:pt idx="0">
                  <c:v>4615</c:v>
                </c:pt>
                <c:pt idx="1">
                  <c:v>3995</c:v>
                </c:pt>
                <c:pt idx="2">
                  <c:v>4400</c:v>
                </c:pt>
                <c:pt idx="3">
                  <c:v>1745</c:v>
                </c:pt>
                <c:pt idx="4">
                  <c:v>1745</c:v>
                </c:pt>
                <c:pt idx="5">
                  <c:v>5295</c:v>
                </c:pt>
                <c:pt idx="6">
                  <c:v>2595</c:v>
                </c:pt>
                <c:pt idx="7">
                  <c:v>2485</c:v>
                </c:pt>
                <c:pt idx="8">
                  <c:v>4155</c:v>
                </c:pt>
                <c:pt idx="9">
                  <c:v>4745</c:v>
                </c:pt>
                <c:pt idx="10">
                  <c:v>1800</c:v>
                </c:pt>
                <c:pt idx="11">
                  <c:v>2645</c:v>
                </c:pt>
                <c:pt idx="12">
                  <c:v>5595</c:v>
                </c:pt>
                <c:pt idx="13">
                  <c:v>4695</c:v>
                </c:pt>
                <c:pt idx="14">
                  <c:v>1685</c:v>
                </c:pt>
                <c:pt idx="15">
                  <c:v>4695</c:v>
                </c:pt>
                <c:pt idx="16">
                  <c:v>4495</c:v>
                </c:pt>
                <c:pt idx="17">
                  <c:v>3995</c:v>
                </c:pt>
                <c:pt idx="18">
                  <c:v>3795</c:v>
                </c:pt>
                <c:pt idx="19">
                  <c:v>2725</c:v>
                </c:pt>
                <c:pt idx="20">
                  <c:v>4325</c:v>
                </c:pt>
                <c:pt idx="21">
                  <c:v>3695</c:v>
                </c:pt>
                <c:pt idx="22">
                  <c:v>5895</c:v>
                </c:pt>
                <c:pt idx="23">
                  <c:v>3340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E9-4CA4-B4CD-D24C512DC4AD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Data'!$T$19:$T$42</c:f>
              <c:numCache>
                <c:formatCode>General</c:formatCode>
                <c:ptCount val="24"/>
                <c:pt idx="0">
                  <c:v>8000</c:v>
                </c:pt>
                <c:pt idx="1">
                  <c:v>8000</c:v>
                </c:pt>
                <c:pt idx="2">
                  <c:v>8960</c:v>
                </c:pt>
                <c:pt idx="3">
                  <c:v>9440</c:v>
                </c:pt>
                <c:pt idx="4">
                  <c:v>9440</c:v>
                </c:pt>
                <c:pt idx="5">
                  <c:v>9600</c:v>
                </c:pt>
                <c:pt idx="6">
                  <c:v>9600</c:v>
                </c:pt>
                <c:pt idx="7">
                  <c:v>9600</c:v>
                </c:pt>
                <c:pt idx="8">
                  <c:v>10080</c:v>
                </c:pt>
                <c:pt idx="9">
                  <c:v>10560</c:v>
                </c:pt>
                <c:pt idx="10">
                  <c:v>13120</c:v>
                </c:pt>
                <c:pt idx="11">
                  <c:v>13440</c:v>
                </c:pt>
                <c:pt idx="12">
                  <c:v>7600</c:v>
                </c:pt>
                <c:pt idx="13">
                  <c:v>8000</c:v>
                </c:pt>
                <c:pt idx="14">
                  <c:v>8000</c:v>
                </c:pt>
                <c:pt idx="15">
                  <c:v>10400</c:v>
                </c:pt>
                <c:pt idx="16">
                  <c:v>12160</c:v>
                </c:pt>
                <c:pt idx="17">
                  <c:v>12400</c:v>
                </c:pt>
                <c:pt idx="18">
                  <c:v>12400</c:v>
                </c:pt>
                <c:pt idx="19">
                  <c:v>10880</c:v>
                </c:pt>
                <c:pt idx="20">
                  <c:v>11200</c:v>
                </c:pt>
                <c:pt idx="21">
                  <c:v>12000</c:v>
                </c:pt>
                <c:pt idx="22">
                  <c:v>12000</c:v>
                </c:pt>
                <c:pt idx="23">
                  <c:v>12400</c:v>
                </c:pt>
              </c:numCache>
            </c:numRef>
          </c:xVal>
          <c:yVal>
            <c:numRef>
              <c:f>'5'!$B$26:$B$49</c:f>
              <c:numCache>
                <c:formatCode>General</c:formatCode>
                <c:ptCount val="24"/>
                <c:pt idx="0">
                  <c:v>4930.0936847621106</c:v>
                </c:pt>
                <c:pt idx="1">
                  <c:v>3375.2563235794287</c:v>
                </c:pt>
                <c:pt idx="2">
                  <c:v>4881.9914120161629</c:v>
                </c:pt>
                <c:pt idx="3">
                  <c:v>2095.9751254287185</c:v>
                </c:pt>
                <c:pt idx="4">
                  <c:v>2095.9751254287185</c:v>
                </c:pt>
                <c:pt idx="5">
                  <c:v>5202.6263638412365</c:v>
                </c:pt>
                <c:pt idx="6">
                  <c:v>2547.1029193872446</c:v>
                </c:pt>
                <c:pt idx="7">
                  <c:v>2578.641202575534</c:v>
                </c:pt>
                <c:pt idx="8">
                  <c:v>3514.1423322062742</c:v>
                </c:pt>
                <c:pt idx="9">
                  <c:v>4921.1407955019449</c:v>
                </c:pt>
                <c:pt idx="10">
                  <c:v>2327.6255989614397</c:v>
                </c:pt>
                <c:pt idx="11">
                  <c:v>2584.9232956779674</c:v>
                </c:pt>
                <c:pt idx="12">
                  <c:v>5286.1504238748248</c:v>
                </c:pt>
                <c:pt idx="13">
                  <c:v>4874.9016891826031</c:v>
                </c:pt>
                <c:pt idx="14">
                  <c:v>1853.5341597444508</c:v>
                </c:pt>
                <c:pt idx="15">
                  <c:v>4793.2804042233884</c:v>
                </c:pt>
                <c:pt idx="16">
                  <c:v>4141.8717302516097</c:v>
                </c:pt>
                <c:pt idx="17">
                  <c:v>3364.6485662092446</c:v>
                </c:pt>
                <c:pt idx="18">
                  <c:v>3364.6485662092446</c:v>
                </c:pt>
                <c:pt idx="19">
                  <c:v>2808.3365106185029</c:v>
                </c:pt>
                <c:pt idx="20">
                  <c:v>3346.3249277108093</c:v>
                </c:pt>
                <c:pt idx="21">
                  <c:v>4337.2787416530227</c:v>
                </c:pt>
                <c:pt idx="22">
                  <c:v>5504.1952196197408</c:v>
                </c:pt>
                <c:pt idx="23">
                  <c:v>4424.3348813357788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E9-4CA4-B4CD-D24C512DC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563439"/>
        <c:axId val="616802799"/>
      </c:scatterChart>
      <c:valAx>
        <c:axId val="782563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802799"/>
        <c:crosses val="autoZero"/>
        <c:crossBetween val="midCat"/>
      </c:valAx>
      <c:valAx>
        <c:axId val="6168027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825634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Data'!$AD$32:$AD$97</c:f>
              <c:numCache>
                <c:formatCode>General</c:formatCode>
                <c:ptCount val="66"/>
                <c:pt idx="0">
                  <c:v>617</c:v>
                </c:pt>
                <c:pt idx="1">
                  <c:v>941</c:v>
                </c:pt>
                <c:pt idx="2">
                  <c:v>742</c:v>
                </c:pt>
                <c:pt idx="3">
                  <c:v>617</c:v>
                </c:pt>
                <c:pt idx="4">
                  <c:v>532</c:v>
                </c:pt>
                <c:pt idx="5">
                  <c:v>1825</c:v>
                </c:pt>
                <c:pt idx="6">
                  <c:v>2117</c:v>
                </c:pt>
                <c:pt idx="7">
                  <c:v>1131</c:v>
                </c:pt>
                <c:pt idx="8">
                  <c:v>1840</c:v>
                </c:pt>
                <c:pt idx="9">
                  <c:v>1812</c:v>
                </c:pt>
                <c:pt idx="10">
                  <c:v>2418</c:v>
                </c:pt>
                <c:pt idx="11">
                  <c:v>1620</c:v>
                </c:pt>
                <c:pt idx="12">
                  <c:v>2086</c:v>
                </c:pt>
                <c:pt idx="13">
                  <c:v>752</c:v>
                </c:pt>
                <c:pt idx="14">
                  <c:v>548</c:v>
                </c:pt>
                <c:pt idx="15">
                  <c:v>2040</c:v>
                </c:pt>
                <c:pt idx="16">
                  <c:v>1822</c:v>
                </c:pt>
                <c:pt idx="17">
                  <c:v>1620</c:v>
                </c:pt>
                <c:pt idx="18">
                  <c:v>319</c:v>
                </c:pt>
                <c:pt idx="19">
                  <c:v>319</c:v>
                </c:pt>
                <c:pt idx="20">
                  <c:v>2289</c:v>
                </c:pt>
                <c:pt idx="21">
                  <c:v>605</c:v>
                </c:pt>
                <c:pt idx="22">
                  <c:v>625</c:v>
                </c:pt>
                <c:pt idx="23">
                  <c:v>2362</c:v>
                </c:pt>
                <c:pt idx="24">
                  <c:v>1218</c:v>
                </c:pt>
                <c:pt idx="25">
                  <c:v>2110</c:v>
                </c:pt>
                <c:pt idx="26">
                  <c:v>1831</c:v>
                </c:pt>
                <c:pt idx="27">
                  <c:v>1503</c:v>
                </c:pt>
                <c:pt idx="28">
                  <c:v>464</c:v>
                </c:pt>
                <c:pt idx="29">
                  <c:v>627</c:v>
                </c:pt>
                <c:pt idx="30">
                  <c:v>874</c:v>
                </c:pt>
                <c:pt idx="31">
                  <c:v>564</c:v>
                </c:pt>
                <c:pt idx="32">
                  <c:v>2343</c:v>
                </c:pt>
                <c:pt idx="33">
                  <c:v>2082</c:v>
                </c:pt>
                <c:pt idx="34">
                  <c:v>166</c:v>
                </c:pt>
                <c:pt idx="35">
                  <c:v>617</c:v>
                </c:pt>
                <c:pt idx="36">
                  <c:v>2428</c:v>
                </c:pt>
                <c:pt idx="37">
                  <c:v>691</c:v>
                </c:pt>
                <c:pt idx="38">
                  <c:v>1795</c:v>
                </c:pt>
                <c:pt idx="39">
                  <c:v>1486</c:v>
                </c:pt>
                <c:pt idx="40">
                  <c:v>1503</c:v>
                </c:pt>
                <c:pt idx="41">
                  <c:v>618</c:v>
                </c:pt>
                <c:pt idx="42">
                  <c:v>2029</c:v>
                </c:pt>
                <c:pt idx="43">
                  <c:v>1822</c:v>
                </c:pt>
                <c:pt idx="44">
                  <c:v>1645</c:v>
                </c:pt>
                <c:pt idx="45">
                  <c:v>652</c:v>
                </c:pt>
                <c:pt idx="46">
                  <c:v>1615</c:v>
                </c:pt>
                <c:pt idx="47">
                  <c:v>1122</c:v>
                </c:pt>
                <c:pt idx="48">
                  <c:v>1122</c:v>
                </c:pt>
                <c:pt idx="49" formatCode="#,##0">
                  <c:v>2123</c:v>
                </c:pt>
                <c:pt idx="50">
                  <c:v>2053</c:v>
                </c:pt>
                <c:pt idx="51">
                  <c:v>2428</c:v>
                </c:pt>
                <c:pt idx="52">
                  <c:v>644</c:v>
                </c:pt>
                <c:pt idx="53">
                  <c:v>411</c:v>
                </c:pt>
                <c:pt idx="54">
                  <c:v>488</c:v>
                </c:pt>
                <c:pt idx="55">
                  <c:v>770</c:v>
                </c:pt>
                <c:pt idx="56">
                  <c:v>1645</c:v>
                </c:pt>
                <c:pt idx="57">
                  <c:v>1111</c:v>
                </c:pt>
                <c:pt idx="58">
                  <c:v>301</c:v>
                </c:pt>
                <c:pt idx="59">
                  <c:v>1837</c:v>
                </c:pt>
                <c:pt idx="60">
                  <c:v>1739</c:v>
                </c:pt>
                <c:pt idx="61">
                  <c:v>304</c:v>
                </c:pt>
                <c:pt idx="62">
                  <c:v>2479</c:v>
                </c:pt>
                <c:pt idx="63">
                  <c:v>1794</c:v>
                </c:pt>
                <c:pt idx="64">
                  <c:v>301</c:v>
                </c:pt>
                <c:pt idx="65">
                  <c:v>770</c:v>
                </c:pt>
              </c:numCache>
            </c:numRef>
          </c:xVal>
          <c:yVal>
            <c:numRef>
              <c:f>'6'!$C$26:$C$91</c:f>
              <c:numCache>
                <c:formatCode>General</c:formatCode>
                <c:ptCount val="66"/>
                <c:pt idx="0">
                  <c:v>140.17737036857216</c:v>
                </c:pt>
                <c:pt idx="1">
                  <c:v>273.76481698947009</c:v>
                </c:pt>
                <c:pt idx="2">
                  <c:v>-77.184629297376887</c:v>
                </c:pt>
                <c:pt idx="3">
                  <c:v>-174.54670658856003</c:v>
                </c:pt>
                <c:pt idx="4">
                  <c:v>-121.29189990728173</c:v>
                </c:pt>
                <c:pt idx="5">
                  <c:v>-683.82155316799981</c:v>
                </c:pt>
                <c:pt idx="6">
                  <c:v>-257.83974061579556</c:v>
                </c:pt>
                <c:pt idx="7">
                  <c:v>689.01619371135166</c:v>
                </c:pt>
                <c:pt idx="8">
                  <c:v>-90.477084653774909</c:v>
                </c:pt>
                <c:pt idx="9">
                  <c:v>-695.98218996699961</c:v>
                </c:pt>
                <c:pt idx="10">
                  <c:v>91.021160740656342</c:v>
                </c:pt>
                <c:pt idx="11">
                  <c:v>659.12565931374274</c:v>
                </c:pt>
                <c:pt idx="12">
                  <c:v>-407.08375731429805</c:v>
                </c:pt>
                <c:pt idx="13">
                  <c:v>308.46739460376693</c:v>
                </c:pt>
                <c:pt idx="14">
                  <c:v>-467.35551553544428</c:v>
                </c:pt>
                <c:pt idx="15">
                  <c:v>-71.116741748597633</c:v>
                </c:pt>
                <c:pt idx="16">
                  <c:v>-1774.6922045444217</c:v>
                </c:pt>
                <c:pt idx="17">
                  <c:v>537.71616893338432</c:v>
                </c:pt>
                <c:pt idx="18">
                  <c:v>-245.8911926676069</c:v>
                </c:pt>
                <c:pt idx="19">
                  <c:v>-245.8911926676069</c:v>
                </c:pt>
                <c:pt idx="20">
                  <c:v>176.324108519726</c:v>
                </c:pt>
                <c:pt idx="21">
                  <c:v>152.37420325290532</c:v>
                </c:pt>
                <c:pt idx="22">
                  <c:v>10.592135619494456</c:v>
                </c:pt>
                <c:pt idx="23">
                  <c:v>-331.08992872258295</c:v>
                </c:pt>
                <c:pt idx="24">
                  <c:v>746.50071952372355</c:v>
                </c:pt>
                <c:pt idx="25">
                  <c:v>-72.732607691537851</c:v>
                </c:pt>
                <c:pt idx="26">
                  <c:v>-871.813115740174</c:v>
                </c:pt>
                <c:pt idx="27">
                  <c:v>-216.22516807367219</c:v>
                </c:pt>
                <c:pt idx="28">
                  <c:v>-358.08503220927241</c:v>
                </c:pt>
                <c:pt idx="29">
                  <c:v>233.38904273500066</c:v>
                </c:pt>
                <c:pt idx="30">
                  <c:v>205.23474356139559</c:v>
                </c:pt>
                <c:pt idx="31">
                  <c:v>-207.14320812073856</c:v>
                </c:pt>
                <c:pt idx="32">
                  <c:v>356.15048743095031</c:v>
                </c:pt>
                <c:pt idx="33">
                  <c:v>-122.2211222573269</c:v>
                </c:pt>
                <c:pt idx="34">
                  <c:v>-87.499042976582814</c:v>
                </c:pt>
                <c:pt idx="35">
                  <c:v>352.996351129289</c:v>
                </c:pt>
                <c:pt idx="36">
                  <c:v>500.45947690181492</c:v>
                </c:pt>
                <c:pt idx="37">
                  <c:v>505.40270088566967</c:v>
                </c:pt>
                <c:pt idx="38">
                  <c:v>256.18687329318436</c:v>
                </c:pt>
                <c:pt idx="39">
                  <c:v>-24.189672150979277</c:v>
                </c:pt>
                <c:pt idx="40">
                  <c:v>-267.76822579152167</c:v>
                </c:pt>
                <c:pt idx="41">
                  <c:v>-330.13580997023064</c:v>
                </c:pt>
                <c:pt idx="42">
                  <c:v>3.2358031454914453</c:v>
                </c:pt>
                <c:pt idx="43">
                  <c:v>-548.92067568549737</c:v>
                </c:pt>
                <c:pt idx="44">
                  <c:v>686.3372661364383</c:v>
                </c:pt>
                <c:pt idx="45">
                  <c:v>15.484586640813177</c:v>
                </c:pt>
                <c:pt idx="46">
                  <c:v>491.36319701822958</c:v>
                </c:pt>
                <c:pt idx="47">
                  <c:v>778.9146087992317</c:v>
                </c:pt>
                <c:pt idx="48">
                  <c:v>578.9146087992317</c:v>
                </c:pt>
                <c:pt idx="49">
                  <c:v>-133.012322427252</c:v>
                </c:pt>
                <c:pt idx="50">
                  <c:v>-57.238003025669968</c:v>
                </c:pt>
                <c:pt idx="51">
                  <c:v>772.0025346196644</c:v>
                </c:pt>
                <c:pt idx="52">
                  <c:v>-247.72842093653207</c:v>
                </c:pt>
                <c:pt idx="53">
                  <c:v>-252.46733300729784</c:v>
                </c:pt>
                <c:pt idx="54">
                  <c:v>-282.64727415664584</c:v>
                </c:pt>
                <c:pt idx="55">
                  <c:v>42.163849903549362</c:v>
                </c:pt>
                <c:pt idx="56">
                  <c:v>686.3372661364383</c:v>
                </c:pt>
                <c:pt idx="57">
                  <c:v>1105.7775229104677</c:v>
                </c:pt>
                <c:pt idx="58">
                  <c:v>-43.303922544972465</c:v>
                </c:pt>
                <c:pt idx="59">
                  <c:v>-415.88481871484237</c:v>
                </c:pt>
                <c:pt idx="60">
                  <c:v>-508.43458538720097</c:v>
                </c:pt>
                <c:pt idx="61">
                  <c:v>-273.0712326899843</c:v>
                </c:pt>
                <c:pt idx="62">
                  <c:v>515.62891217660399</c:v>
                </c:pt>
                <c:pt idx="63">
                  <c:v>-943.96286368336769</c:v>
                </c:pt>
                <c:pt idx="64">
                  <c:v>-40.898579851472732</c:v>
                </c:pt>
                <c:pt idx="65">
                  <c:v>78.587610690829479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C0-4D18-807A-A1DD67200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244031"/>
        <c:axId val="2056507919"/>
      </c:scatterChart>
      <c:valAx>
        <c:axId val="774244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6507919"/>
        <c:crosses val="autoZero"/>
        <c:crossBetween val="midCat"/>
      </c:valAx>
      <c:valAx>
        <c:axId val="20565079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424403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Data'!$AE$32:$AE$97</c:f>
              <c:numCache>
                <c:formatCode>General</c:formatCode>
                <c:ptCount val="66"/>
                <c:pt idx="0">
                  <c:v>10000</c:v>
                </c:pt>
                <c:pt idx="1">
                  <c:v>7000</c:v>
                </c:pt>
                <c:pt idx="2">
                  <c:v>6000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8960</c:v>
                </c:pt>
                <c:pt idx="13">
                  <c:v>9000</c:v>
                </c:pt>
                <c:pt idx="14">
                  <c:v>9000</c:v>
                </c:pt>
                <c:pt idx="15">
                  <c:v>10000</c:v>
                </c:pt>
                <c:pt idx="16">
                  <c:v>10000</c:v>
                </c:pt>
                <c:pt idx="17">
                  <c:v>9500</c:v>
                </c:pt>
                <c:pt idx="18">
                  <c:v>9440</c:v>
                </c:pt>
                <c:pt idx="19">
                  <c:v>9440</c:v>
                </c:pt>
                <c:pt idx="20">
                  <c:v>9600</c:v>
                </c:pt>
                <c:pt idx="21">
                  <c:v>9600</c:v>
                </c:pt>
                <c:pt idx="22">
                  <c:v>9600</c:v>
                </c:pt>
                <c:pt idx="23">
                  <c:v>10100</c:v>
                </c:pt>
                <c:pt idx="24">
                  <c:v>10080</c:v>
                </c:pt>
                <c:pt idx="25">
                  <c:v>10560</c:v>
                </c:pt>
                <c:pt idx="26">
                  <c:v>11000</c:v>
                </c:pt>
                <c:pt idx="27">
                  <c:v>13000</c:v>
                </c:pt>
                <c:pt idx="28">
                  <c:v>13120</c:v>
                </c:pt>
                <c:pt idx="29">
                  <c:v>13440</c:v>
                </c:pt>
                <c:pt idx="30">
                  <c:v>7000</c:v>
                </c:pt>
                <c:pt idx="31">
                  <c:v>7000</c:v>
                </c:pt>
                <c:pt idx="32">
                  <c:v>7600</c:v>
                </c:pt>
                <c:pt idx="33">
                  <c:v>8000</c:v>
                </c:pt>
                <c:pt idx="34">
                  <c:v>8000</c:v>
                </c:pt>
                <c:pt idx="35">
                  <c:v>9000</c:v>
                </c:pt>
                <c:pt idx="36">
                  <c:v>6400</c:v>
                </c:pt>
                <c:pt idx="37">
                  <c:v>9000</c:v>
                </c:pt>
                <c:pt idx="38">
                  <c:v>9300</c:v>
                </c:pt>
                <c:pt idx="39">
                  <c:v>9800</c:v>
                </c:pt>
                <c:pt idx="40">
                  <c:v>10000</c:v>
                </c:pt>
                <c:pt idx="41">
                  <c:v>6000</c:v>
                </c:pt>
                <c:pt idx="42">
                  <c:v>10400</c:v>
                </c:pt>
                <c:pt idx="43">
                  <c:v>11500</c:v>
                </c:pt>
                <c:pt idx="44">
                  <c:v>11150</c:v>
                </c:pt>
                <c:pt idx="45">
                  <c:v>11800</c:v>
                </c:pt>
                <c:pt idx="46">
                  <c:v>12160</c:v>
                </c:pt>
                <c:pt idx="47">
                  <c:v>12400</c:v>
                </c:pt>
                <c:pt idx="48">
                  <c:v>12400</c:v>
                </c:pt>
                <c:pt idx="49">
                  <c:v>10000</c:v>
                </c:pt>
                <c:pt idx="50">
                  <c:v>9100</c:v>
                </c:pt>
                <c:pt idx="51">
                  <c:v>9400</c:v>
                </c:pt>
                <c:pt idx="52">
                  <c:v>10000</c:v>
                </c:pt>
                <c:pt idx="53">
                  <c:v>10000</c:v>
                </c:pt>
                <c:pt idx="54">
                  <c:v>11000</c:v>
                </c:pt>
                <c:pt idx="55">
                  <c:v>10880</c:v>
                </c:pt>
                <c:pt idx="56">
                  <c:v>11150</c:v>
                </c:pt>
                <c:pt idx="57">
                  <c:v>11200</c:v>
                </c:pt>
                <c:pt idx="58">
                  <c:v>12000</c:v>
                </c:pt>
                <c:pt idx="59">
                  <c:v>11900</c:v>
                </c:pt>
                <c:pt idx="60">
                  <c:v>12000</c:v>
                </c:pt>
                <c:pt idx="61">
                  <c:v>12000</c:v>
                </c:pt>
                <c:pt idx="62">
                  <c:v>12000</c:v>
                </c:pt>
                <c:pt idx="63">
                  <c:v>12400</c:v>
                </c:pt>
                <c:pt idx="64">
                  <c:v>12140</c:v>
                </c:pt>
                <c:pt idx="65">
                  <c:v>13000</c:v>
                </c:pt>
              </c:numCache>
            </c:numRef>
          </c:xVal>
          <c:yVal>
            <c:numRef>
              <c:f>'6'!$C$26:$C$91</c:f>
              <c:numCache>
                <c:formatCode>General</c:formatCode>
                <c:ptCount val="66"/>
                <c:pt idx="0">
                  <c:v>140.17737036857216</c:v>
                </c:pt>
                <c:pt idx="1">
                  <c:v>273.76481698947009</c:v>
                </c:pt>
                <c:pt idx="2">
                  <c:v>-77.184629297376887</c:v>
                </c:pt>
                <c:pt idx="3">
                  <c:v>-174.54670658856003</c:v>
                </c:pt>
                <c:pt idx="4">
                  <c:v>-121.29189990728173</c:v>
                </c:pt>
                <c:pt idx="5">
                  <c:v>-683.82155316799981</c:v>
                </c:pt>
                <c:pt idx="6">
                  <c:v>-257.83974061579556</c:v>
                </c:pt>
                <c:pt idx="7">
                  <c:v>689.01619371135166</c:v>
                </c:pt>
                <c:pt idx="8">
                  <c:v>-90.477084653774909</c:v>
                </c:pt>
                <c:pt idx="9">
                  <c:v>-695.98218996699961</c:v>
                </c:pt>
                <c:pt idx="10">
                  <c:v>91.021160740656342</c:v>
                </c:pt>
                <c:pt idx="11">
                  <c:v>659.12565931374274</c:v>
                </c:pt>
                <c:pt idx="12">
                  <c:v>-407.08375731429805</c:v>
                </c:pt>
                <c:pt idx="13">
                  <c:v>308.46739460376693</c:v>
                </c:pt>
                <c:pt idx="14">
                  <c:v>-467.35551553544428</c:v>
                </c:pt>
                <c:pt idx="15">
                  <c:v>-71.116741748597633</c:v>
                </c:pt>
                <c:pt idx="16">
                  <c:v>-1774.6922045444217</c:v>
                </c:pt>
                <c:pt idx="17">
                  <c:v>537.71616893338432</c:v>
                </c:pt>
                <c:pt idx="18">
                  <c:v>-245.8911926676069</c:v>
                </c:pt>
                <c:pt idx="19">
                  <c:v>-245.8911926676069</c:v>
                </c:pt>
                <c:pt idx="20">
                  <c:v>176.324108519726</c:v>
                </c:pt>
                <c:pt idx="21">
                  <c:v>152.37420325290532</c:v>
                </c:pt>
                <c:pt idx="22">
                  <c:v>10.592135619494456</c:v>
                </c:pt>
                <c:pt idx="23">
                  <c:v>-331.08992872258295</c:v>
                </c:pt>
                <c:pt idx="24">
                  <c:v>746.50071952372355</c:v>
                </c:pt>
                <c:pt idx="25">
                  <c:v>-72.732607691537851</c:v>
                </c:pt>
                <c:pt idx="26">
                  <c:v>-871.813115740174</c:v>
                </c:pt>
                <c:pt idx="27">
                  <c:v>-216.22516807367219</c:v>
                </c:pt>
                <c:pt idx="28">
                  <c:v>-358.08503220927241</c:v>
                </c:pt>
                <c:pt idx="29">
                  <c:v>233.38904273500066</c:v>
                </c:pt>
                <c:pt idx="30">
                  <c:v>205.23474356139559</c:v>
                </c:pt>
                <c:pt idx="31">
                  <c:v>-207.14320812073856</c:v>
                </c:pt>
                <c:pt idx="32">
                  <c:v>356.15048743095031</c:v>
                </c:pt>
                <c:pt idx="33">
                  <c:v>-122.2211222573269</c:v>
                </c:pt>
                <c:pt idx="34">
                  <c:v>-87.499042976582814</c:v>
                </c:pt>
                <c:pt idx="35">
                  <c:v>352.996351129289</c:v>
                </c:pt>
                <c:pt idx="36">
                  <c:v>500.45947690181492</c:v>
                </c:pt>
                <c:pt idx="37">
                  <c:v>505.40270088566967</c:v>
                </c:pt>
                <c:pt idx="38">
                  <c:v>256.18687329318436</c:v>
                </c:pt>
                <c:pt idx="39">
                  <c:v>-24.189672150979277</c:v>
                </c:pt>
                <c:pt idx="40">
                  <c:v>-267.76822579152167</c:v>
                </c:pt>
                <c:pt idx="41">
                  <c:v>-330.13580997023064</c:v>
                </c:pt>
                <c:pt idx="42">
                  <c:v>3.2358031454914453</c:v>
                </c:pt>
                <c:pt idx="43">
                  <c:v>-548.92067568549737</c:v>
                </c:pt>
                <c:pt idx="44">
                  <c:v>686.3372661364383</c:v>
                </c:pt>
                <c:pt idx="45">
                  <c:v>15.484586640813177</c:v>
                </c:pt>
                <c:pt idx="46">
                  <c:v>491.36319701822958</c:v>
                </c:pt>
                <c:pt idx="47">
                  <c:v>778.9146087992317</c:v>
                </c:pt>
                <c:pt idx="48">
                  <c:v>578.9146087992317</c:v>
                </c:pt>
                <c:pt idx="49">
                  <c:v>-133.012322427252</c:v>
                </c:pt>
                <c:pt idx="50">
                  <c:v>-57.238003025669968</c:v>
                </c:pt>
                <c:pt idx="51">
                  <c:v>772.0025346196644</c:v>
                </c:pt>
                <c:pt idx="52">
                  <c:v>-247.72842093653207</c:v>
                </c:pt>
                <c:pt idx="53">
                  <c:v>-252.46733300729784</c:v>
                </c:pt>
                <c:pt idx="54">
                  <c:v>-282.64727415664584</c:v>
                </c:pt>
                <c:pt idx="55">
                  <c:v>42.163849903549362</c:v>
                </c:pt>
                <c:pt idx="56">
                  <c:v>686.3372661364383</c:v>
                </c:pt>
                <c:pt idx="57">
                  <c:v>1105.7775229104677</c:v>
                </c:pt>
                <c:pt idx="58">
                  <c:v>-43.303922544972465</c:v>
                </c:pt>
                <c:pt idx="59">
                  <c:v>-415.88481871484237</c:v>
                </c:pt>
                <c:pt idx="60">
                  <c:v>-508.43458538720097</c:v>
                </c:pt>
                <c:pt idx="61">
                  <c:v>-273.0712326899843</c:v>
                </c:pt>
                <c:pt idx="62">
                  <c:v>515.62891217660399</c:v>
                </c:pt>
                <c:pt idx="63">
                  <c:v>-943.96286368336769</c:v>
                </c:pt>
                <c:pt idx="64">
                  <c:v>-40.898579851472732</c:v>
                </c:pt>
                <c:pt idx="65">
                  <c:v>78.587610690829479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99-4F19-ABCC-6FE6B3B6D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60623"/>
        <c:axId val="782957743"/>
      </c:scatterChart>
      <c:valAx>
        <c:axId val="782960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2957743"/>
        <c:crosses val="autoZero"/>
        <c:crossBetween val="midCat"/>
      </c:valAx>
      <c:valAx>
        <c:axId val="7829577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29606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Data'!$AD$32:$AD$97</c:f>
              <c:numCache>
                <c:formatCode>General</c:formatCode>
                <c:ptCount val="66"/>
                <c:pt idx="0">
                  <c:v>617</c:v>
                </c:pt>
                <c:pt idx="1">
                  <c:v>941</c:v>
                </c:pt>
                <c:pt idx="2">
                  <c:v>742</c:v>
                </c:pt>
                <c:pt idx="3">
                  <c:v>617</c:v>
                </c:pt>
                <c:pt idx="4">
                  <c:v>532</c:v>
                </c:pt>
                <c:pt idx="5">
                  <c:v>1825</c:v>
                </c:pt>
                <c:pt idx="6">
                  <c:v>2117</c:v>
                </c:pt>
                <c:pt idx="7">
                  <c:v>1131</c:v>
                </c:pt>
                <c:pt idx="8">
                  <c:v>1840</c:v>
                </c:pt>
                <c:pt idx="9">
                  <c:v>1812</c:v>
                </c:pt>
                <c:pt idx="10">
                  <c:v>2418</c:v>
                </c:pt>
                <c:pt idx="11">
                  <c:v>1620</c:v>
                </c:pt>
                <c:pt idx="12">
                  <c:v>2086</c:v>
                </c:pt>
                <c:pt idx="13">
                  <c:v>752</c:v>
                </c:pt>
                <c:pt idx="14">
                  <c:v>548</c:v>
                </c:pt>
                <c:pt idx="15">
                  <c:v>2040</c:v>
                </c:pt>
                <c:pt idx="16">
                  <c:v>1822</c:v>
                </c:pt>
                <c:pt idx="17">
                  <c:v>1620</c:v>
                </c:pt>
                <c:pt idx="18">
                  <c:v>319</c:v>
                </c:pt>
                <c:pt idx="19">
                  <c:v>319</c:v>
                </c:pt>
                <c:pt idx="20">
                  <c:v>2289</c:v>
                </c:pt>
                <c:pt idx="21">
                  <c:v>605</c:v>
                </c:pt>
                <c:pt idx="22">
                  <c:v>625</c:v>
                </c:pt>
                <c:pt idx="23">
                  <c:v>2362</c:v>
                </c:pt>
                <c:pt idx="24">
                  <c:v>1218</c:v>
                </c:pt>
                <c:pt idx="25">
                  <c:v>2110</c:v>
                </c:pt>
                <c:pt idx="26">
                  <c:v>1831</c:v>
                </c:pt>
                <c:pt idx="27">
                  <c:v>1503</c:v>
                </c:pt>
                <c:pt idx="28">
                  <c:v>464</c:v>
                </c:pt>
                <c:pt idx="29">
                  <c:v>627</c:v>
                </c:pt>
                <c:pt idx="30">
                  <c:v>874</c:v>
                </c:pt>
                <c:pt idx="31">
                  <c:v>564</c:v>
                </c:pt>
                <c:pt idx="32">
                  <c:v>2343</c:v>
                </c:pt>
                <c:pt idx="33">
                  <c:v>2082</c:v>
                </c:pt>
                <c:pt idx="34">
                  <c:v>166</c:v>
                </c:pt>
                <c:pt idx="35">
                  <c:v>617</c:v>
                </c:pt>
                <c:pt idx="36">
                  <c:v>2428</c:v>
                </c:pt>
                <c:pt idx="37">
                  <c:v>691</c:v>
                </c:pt>
                <c:pt idx="38">
                  <c:v>1795</c:v>
                </c:pt>
                <c:pt idx="39">
                  <c:v>1486</c:v>
                </c:pt>
                <c:pt idx="40">
                  <c:v>1503</c:v>
                </c:pt>
                <c:pt idx="41">
                  <c:v>618</c:v>
                </c:pt>
                <c:pt idx="42">
                  <c:v>2029</c:v>
                </c:pt>
                <c:pt idx="43">
                  <c:v>1822</c:v>
                </c:pt>
                <c:pt idx="44">
                  <c:v>1645</c:v>
                </c:pt>
                <c:pt idx="45">
                  <c:v>652</c:v>
                </c:pt>
                <c:pt idx="46">
                  <c:v>1615</c:v>
                </c:pt>
                <c:pt idx="47">
                  <c:v>1122</c:v>
                </c:pt>
                <c:pt idx="48">
                  <c:v>1122</c:v>
                </c:pt>
                <c:pt idx="49" formatCode="#,##0">
                  <c:v>2123</c:v>
                </c:pt>
                <c:pt idx="50">
                  <c:v>2053</c:v>
                </c:pt>
                <c:pt idx="51">
                  <c:v>2428</c:v>
                </c:pt>
                <c:pt idx="52">
                  <c:v>644</c:v>
                </c:pt>
                <c:pt idx="53">
                  <c:v>411</c:v>
                </c:pt>
                <c:pt idx="54">
                  <c:v>488</c:v>
                </c:pt>
                <c:pt idx="55">
                  <c:v>770</c:v>
                </c:pt>
                <c:pt idx="56">
                  <c:v>1645</c:v>
                </c:pt>
                <c:pt idx="57">
                  <c:v>1111</c:v>
                </c:pt>
                <c:pt idx="58">
                  <c:v>301</c:v>
                </c:pt>
                <c:pt idx="59">
                  <c:v>1837</c:v>
                </c:pt>
                <c:pt idx="60">
                  <c:v>1739</c:v>
                </c:pt>
                <c:pt idx="61">
                  <c:v>304</c:v>
                </c:pt>
                <c:pt idx="62">
                  <c:v>2479</c:v>
                </c:pt>
                <c:pt idx="63">
                  <c:v>1794</c:v>
                </c:pt>
                <c:pt idx="64">
                  <c:v>301</c:v>
                </c:pt>
                <c:pt idx="65">
                  <c:v>770</c:v>
                </c:pt>
              </c:numCache>
            </c:numRef>
          </c:xVal>
          <c:yVal>
            <c:numRef>
              <c:f>'Sorted Data'!$AG$32:$AG$97</c:f>
              <c:numCache>
                <c:formatCode>"$"#,##0.00</c:formatCode>
                <c:ptCount val="66"/>
                <c:pt idx="0">
                  <c:v>2595</c:v>
                </c:pt>
                <c:pt idx="1">
                  <c:v>3295</c:v>
                </c:pt>
                <c:pt idx="2">
                  <c:v>2645</c:v>
                </c:pt>
                <c:pt idx="3">
                  <c:v>2349</c:v>
                </c:pt>
                <c:pt idx="4">
                  <c:v>2250</c:v>
                </c:pt>
                <c:pt idx="5">
                  <c:v>3725</c:v>
                </c:pt>
                <c:pt idx="6">
                  <c:v>4615</c:v>
                </c:pt>
                <c:pt idx="7">
                  <c:v>3995</c:v>
                </c:pt>
                <c:pt idx="8">
                  <c:v>4325</c:v>
                </c:pt>
                <c:pt idx="9">
                  <c:v>3675</c:v>
                </c:pt>
                <c:pt idx="10">
                  <c:v>5425</c:v>
                </c:pt>
                <c:pt idx="11">
                  <c:v>4725</c:v>
                </c:pt>
                <c:pt idx="12">
                  <c:v>4400</c:v>
                </c:pt>
                <c:pt idx="13">
                  <c:v>2995</c:v>
                </c:pt>
                <c:pt idx="14">
                  <c:v>1895</c:v>
                </c:pt>
                <c:pt idx="15">
                  <c:v>4645</c:v>
                </c:pt>
                <c:pt idx="16">
                  <c:v>2595</c:v>
                </c:pt>
                <c:pt idx="17">
                  <c:v>4595</c:v>
                </c:pt>
                <c:pt idx="18">
                  <c:v>1745</c:v>
                </c:pt>
                <c:pt idx="19">
                  <c:v>1745</c:v>
                </c:pt>
                <c:pt idx="20">
                  <c:v>5295</c:v>
                </c:pt>
                <c:pt idx="21">
                  <c:v>2595</c:v>
                </c:pt>
                <c:pt idx="22">
                  <c:v>2485</c:v>
                </c:pt>
                <c:pt idx="23">
                  <c:v>4895</c:v>
                </c:pt>
                <c:pt idx="24">
                  <c:v>4155</c:v>
                </c:pt>
                <c:pt idx="25">
                  <c:v>4745</c:v>
                </c:pt>
                <c:pt idx="26">
                  <c:v>3495</c:v>
                </c:pt>
                <c:pt idx="27">
                  <c:v>3595</c:v>
                </c:pt>
                <c:pt idx="28">
                  <c:v>1800</c:v>
                </c:pt>
                <c:pt idx="29">
                  <c:v>2645</c:v>
                </c:pt>
                <c:pt idx="30">
                  <c:v>3120</c:v>
                </c:pt>
                <c:pt idx="31">
                  <c:v>2215</c:v>
                </c:pt>
                <c:pt idx="32">
                  <c:v>5595</c:v>
                </c:pt>
                <c:pt idx="33">
                  <c:v>4695</c:v>
                </c:pt>
                <c:pt idx="34">
                  <c:v>1685</c:v>
                </c:pt>
                <c:pt idx="35">
                  <c:v>2825</c:v>
                </c:pt>
                <c:pt idx="36">
                  <c:v>5895</c:v>
                </c:pt>
                <c:pt idx="37">
                  <c:v>3095</c:v>
                </c:pt>
                <c:pt idx="38">
                  <c:v>4595</c:v>
                </c:pt>
                <c:pt idx="39">
                  <c:v>3815</c:v>
                </c:pt>
                <c:pt idx="40">
                  <c:v>3595</c:v>
                </c:pt>
                <c:pt idx="41">
                  <c:v>2195</c:v>
                </c:pt>
                <c:pt idx="42">
                  <c:v>4695</c:v>
                </c:pt>
                <c:pt idx="43">
                  <c:v>3795</c:v>
                </c:pt>
                <c:pt idx="44">
                  <c:v>4755</c:v>
                </c:pt>
                <c:pt idx="45">
                  <c:v>2495</c:v>
                </c:pt>
                <c:pt idx="46">
                  <c:v>4495</c:v>
                </c:pt>
                <c:pt idx="47">
                  <c:v>3995</c:v>
                </c:pt>
                <c:pt idx="48">
                  <c:v>3795</c:v>
                </c:pt>
                <c:pt idx="49">
                  <c:v>4715</c:v>
                </c:pt>
                <c:pt idx="50">
                  <c:v>4695</c:v>
                </c:pt>
                <c:pt idx="51">
                  <c:v>6115</c:v>
                </c:pt>
                <c:pt idx="52">
                  <c:v>2250</c:v>
                </c:pt>
                <c:pt idx="53">
                  <c:v>1875</c:v>
                </c:pt>
                <c:pt idx="54">
                  <c:v>1950</c:v>
                </c:pt>
                <c:pt idx="55">
                  <c:v>2725</c:v>
                </c:pt>
                <c:pt idx="56">
                  <c:v>4755</c:v>
                </c:pt>
                <c:pt idx="57">
                  <c:v>4325</c:v>
                </c:pt>
                <c:pt idx="58">
                  <c:v>1875</c:v>
                </c:pt>
                <c:pt idx="59">
                  <c:v>3945</c:v>
                </c:pt>
                <c:pt idx="60">
                  <c:v>3695</c:v>
                </c:pt>
                <c:pt idx="61">
                  <c:v>1650</c:v>
                </c:pt>
                <c:pt idx="62">
                  <c:v>5895</c:v>
                </c:pt>
                <c:pt idx="63">
                  <c:v>3340</c:v>
                </c:pt>
                <c:pt idx="64">
                  <c:v>1875</c:v>
                </c:pt>
                <c:pt idx="65">
                  <c:v>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78-4B93-941C-8D7DF3A40143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Data'!$AD$32:$AD$97</c:f>
              <c:numCache>
                <c:formatCode>General</c:formatCode>
                <c:ptCount val="66"/>
                <c:pt idx="0">
                  <c:v>617</c:v>
                </c:pt>
                <c:pt idx="1">
                  <c:v>941</c:v>
                </c:pt>
                <c:pt idx="2">
                  <c:v>742</c:v>
                </c:pt>
                <c:pt idx="3">
                  <c:v>617</c:v>
                </c:pt>
                <c:pt idx="4">
                  <c:v>532</c:v>
                </c:pt>
                <c:pt idx="5">
                  <c:v>1825</c:v>
                </c:pt>
                <c:pt idx="6">
                  <c:v>2117</c:v>
                </c:pt>
                <c:pt idx="7">
                  <c:v>1131</c:v>
                </c:pt>
                <c:pt idx="8">
                  <c:v>1840</c:v>
                </c:pt>
                <c:pt idx="9">
                  <c:v>1812</c:v>
                </c:pt>
                <c:pt idx="10">
                  <c:v>2418</c:v>
                </c:pt>
                <c:pt idx="11">
                  <c:v>1620</c:v>
                </c:pt>
                <c:pt idx="12">
                  <c:v>2086</c:v>
                </c:pt>
                <c:pt idx="13">
                  <c:v>752</c:v>
                </c:pt>
                <c:pt idx="14">
                  <c:v>548</c:v>
                </c:pt>
                <c:pt idx="15">
                  <c:v>2040</c:v>
                </c:pt>
                <c:pt idx="16">
                  <c:v>1822</c:v>
                </c:pt>
                <c:pt idx="17">
                  <c:v>1620</c:v>
                </c:pt>
                <c:pt idx="18">
                  <c:v>319</c:v>
                </c:pt>
                <c:pt idx="19">
                  <c:v>319</c:v>
                </c:pt>
                <c:pt idx="20">
                  <c:v>2289</c:v>
                </c:pt>
                <c:pt idx="21">
                  <c:v>605</c:v>
                </c:pt>
                <c:pt idx="22">
                  <c:v>625</c:v>
                </c:pt>
                <c:pt idx="23">
                  <c:v>2362</c:v>
                </c:pt>
                <c:pt idx="24">
                  <c:v>1218</c:v>
                </c:pt>
                <c:pt idx="25">
                  <c:v>2110</c:v>
                </c:pt>
                <c:pt idx="26">
                  <c:v>1831</c:v>
                </c:pt>
                <c:pt idx="27">
                  <c:v>1503</c:v>
                </c:pt>
                <c:pt idx="28">
                  <c:v>464</c:v>
                </c:pt>
                <c:pt idx="29">
                  <c:v>627</c:v>
                </c:pt>
                <c:pt idx="30">
                  <c:v>874</c:v>
                </c:pt>
                <c:pt idx="31">
                  <c:v>564</c:v>
                </c:pt>
                <c:pt idx="32">
                  <c:v>2343</c:v>
                </c:pt>
                <c:pt idx="33">
                  <c:v>2082</c:v>
                </c:pt>
                <c:pt idx="34">
                  <c:v>166</c:v>
                </c:pt>
                <c:pt idx="35">
                  <c:v>617</c:v>
                </c:pt>
                <c:pt idx="36">
                  <c:v>2428</c:v>
                </c:pt>
                <c:pt idx="37">
                  <c:v>691</c:v>
                </c:pt>
                <c:pt idx="38">
                  <c:v>1795</c:v>
                </c:pt>
                <c:pt idx="39">
                  <c:v>1486</c:v>
                </c:pt>
                <c:pt idx="40">
                  <c:v>1503</c:v>
                </c:pt>
                <c:pt idx="41">
                  <c:v>618</c:v>
                </c:pt>
                <c:pt idx="42">
                  <c:v>2029</c:v>
                </c:pt>
                <c:pt idx="43">
                  <c:v>1822</c:v>
                </c:pt>
                <c:pt idx="44">
                  <c:v>1645</c:v>
                </c:pt>
                <c:pt idx="45">
                  <c:v>652</c:v>
                </c:pt>
                <c:pt idx="46">
                  <c:v>1615</c:v>
                </c:pt>
                <c:pt idx="47">
                  <c:v>1122</c:v>
                </c:pt>
                <c:pt idx="48">
                  <c:v>1122</c:v>
                </c:pt>
                <c:pt idx="49" formatCode="#,##0">
                  <c:v>2123</c:v>
                </c:pt>
                <c:pt idx="50">
                  <c:v>2053</c:v>
                </c:pt>
                <c:pt idx="51">
                  <c:v>2428</c:v>
                </c:pt>
                <c:pt idx="52">
                  <c:v>644</c:v>
                </c:pt>
                <c:pt idx="53">
                  <c:v>411</c:v>
                </c:pt>
                <c:pt idx="54">
                  <c:v>488</c:v>
                </c:pt>
                <c:pt idx="55">
                  <c:v>770</c:v>
                </c:pt>
                <c:pt idx="56">
                  <c:v>1645</c:v>
                </c:pt>
                <c:pt idx="57">
                  <c:v>1111</c:v>
                </c:pt>
                <c:pt idx="58">
                  <c:v>301</c:v>
                </c:pt>
                <c:pt idx="59">
                  <c:v>1837</c:v>
                </c:pt>
                <c:pt idx="60">
                  <c:v>1739</c:v>
                </c:pt>
                <c:pt idx="61">
                  <c:v>304</c:v>
                </c:pt>
                <c:pt idx="62">
                  <c:v>2479</c:v>
                </c:pt>
                <c:pt idx="63">
                  <c:v>1794</c:v>
                </c:pt>
                <c:pt idx="64">
                  <c:v>301</c:v>
                </c:pt>
                <c:pt idx="65">
                  <c:v>770</c:v>
                </c:pt>
              </c:numCache>
            </c:numRef>
          </c:xVal>
          <c:yVal>
            <c:numRef>
              <c:f>'6'!$B$26:$B$91</c:f>
              <c:numCache>
                <c:formatCode>General</c:formatCode>
                <c:ptCount val="66"/>
                <c:pt idx="0">
                  <c:v>2454.8226296314278</c:v>
                </c:pt>
                <c:pt idx="1">
                  <c:v>3021.2351830105299</c:v>
                </c:pt>
                <c:pt idx="2">
                  <c:v>2722.1846292973769</c:v>
                </c:pt>
                <c:pt idx="3">
                  <c:v>2523.54670658856</c:v>
                </c:pt>
                <c:pt idx="4">
                  <c:v>2371.2918999072817</c:v>
                </c:pt>
                <c:pt idx="5">
                  <c:v>4408.8215531679998</c:v>
                </c:pt>
                <c:pt idx="6">
                  <c:v>4872.8397406157956</c:v>
                </c:pt>
                <c:pt idx="7">
                  <c:v>3305.9838062886483</c:v>
                </c:pt>
                <c:pt idx="8">
                  <c:v>4415.4770846537749</c:v>
                </c:pt>
                <c:pt idx="9">
                  <c:v>4370.9821899669996</c:v>
                </c:pt>
                <c:pt idx="10">
                  <c:v>5333.9788392593437</c:v>
                </c:pt>
                <c:pt idx="11">
                  <c:v>4065.8743406862573</c:v>
                </c:pt>
                <c:pt idx="12">
                  <c:v>4807.0837573142981</c:v>
                </c:pt>
                <c:pt idx="13">
                  <c:v>2686.5326053962331</c:v>
                </c:pt>
                <c:pt idx="14">
                  <c:v>2362.3555155354443</c:v>
                </c:pt>
                <c:pt idx="15">
                  <c:v>4716.1167417485976</c:v>
                </c:pt>
                <c:pt idx="16">
                  <c:v>4369.6922045444217</c:v>
                </c:pt>
                <c:pt idx="17">
                  <c:v>4057.2838310666157</c:v>
                </c:pt>
                <c:pt idx="18">
                  <c:v>1990.8911926676069</c:v>
                </c:pt>
                <c:pt idx="19">
                  <c:v>1990.8911926676069</c:v>
                </c:pt>
                <c:pt idx="20">
                  <c:v>5118.675891480274</c:v>
                </c:pt>
                <c:pt idx="21">
                  <c:v>2442.6257967470947</c:v>
                </c:pt>
                <c:pt idx="22">
                  <c:v>2474.4078643805055</c:v>
                </c:pt>
                <c:pt idx="23">
                  <c:v>5226.089928722583</c:v>
                </c:pt>
                <c:pt idx="24">
                  <c:v>3408.4992804762765</c:v>
                </c:pt>
                <c:pt idx="25">
                  <c:v>4817.7326076915379</c:v>
                </c:pt>
                <c:pt idx="26">
                  <c:v>4366.813115740174</c:v>
                </c:pt>
                <c:pt idx="27">
                  <c:v>3811.2251680736722</c:v>
                </c:pt>
                <c:pt idx="28">
                  <c:v>2158.0850322092724</c:v>
                </c:pt>
                <c:pt idx="29">
                  <c:v>2411.6109572649993</c:v>
                </c:pt>
                <c:pt idx="30">
                  <c:v>2914.7652564386044</c:v>
                </c:pt>
                <c:pt idx="31">
                  <c:v>2422.1432081207386</c:v>
                </c:pt>
                <c:pt idx="32">
                  <c:v>5238.8495125690497</c:v>
                </c:pt>
                <c:pt idx="33">
                  <c:v>4817.2211222573269</c:v>
                </c:pt>
                <c:pt idx="34">
                  <c:v>1772.4990429765828</c:v>
                </c:pt>
                <c:pt idx="35">
                  <c:v>2472.003648870711</c:v>
                </c:pt>
                <c:pt idx="36">
                  <c:v>5394.5405230981851</c:v>
                </c:pt>
                <c:pt idx="37">
                  <c:v>2589.5972991143303</c:v>
                </c:pt>
                <c:pt idx="38">
                  <c:v>4338.8131267068156</c:v>
                </c:pt>
                <c:pt idx="39">
                  <c:v>3839.1896721509793</c:v>
                </c:pt>
                <c:pt idx="40">
                  <c:v>3862.7682257915217</c:v>
                </c:pt>
                <c:pt idx="41">
                  <c:v>2525.1358099702306</c:v>
                </c:pt>
                <c:pt idx="42">
                  <c:v>4691.7641968545086</c:v>
                </c:pt>
                <c:pt idx="43">
                  <c:v>4343.9206756854974</c:v>
                </c:pt>
                <c:pt idx="44">
                  <c:v>4068.6627338635617</c:v>
                </c:pt>
                <c:pt idx="45">
                  <c:v>2479.5154133591868</c:v>
                </c:pt>
                <c:pt idx="46">
                  <c:v>4003.6368029817704</c:v>
                </c:pt>
                <c:pt idx="47">
                  <c:v>3216.0853912007683</c:v>
                </c:pt>
                <c:pt idx="48">
                  <c:v>3216.0853912007683</c:v>
                </c:pt>
                <c:pt idx="49">
                  <c:v>4848.012322427252</c:v>
                </c:pt>
                <c:pt idx="50">
                  <c:v>4752.23800302567</c:v>
                </c:pt>
                <c:pt idx="51">
                  <c:v>5342.9974653803356</c:v>
                </c:pt>
                <c:pt idx="52">
                  <c:v>2497.7284209365321</c:v>
                </c:pt>
                <c:pt idx="53">
                  <c:v>2127.4673330072978</c:v>
                </c:pt>
                <c:pt idx="54">
                  <c:v>2232.6472741566458</c:v>
                </c:pt>
                <c:pt idx="55">
                  <c:v>2682.8361500964506</c:v>
                </c:pt>
                <c:pt idx="56">
                  <c:v>4068.6627338635617</c:v>
                </c:pt>
                <c:pt idx="57">
                  <c:v>3219.2224770895323</c:v>
                </c:pt>
                <c:pt idx="58">
                  <c:v>1918.3039225449725</c:v>
                </c:pt>
                <c:pt idx="59">
                  <c:v>4360.8848187148424</c:v>
                </c:pt>
                <c:pt idx="60">
                  <c:v>4203.434585387201</c:v>
                </c:pt>
                <c:pt idx="61">
                  <c:v>1923.0712326899843</c:v>
                </c:pt>
                <c:pt idx="62">
                  <c:v>5379.371087823396</c:v>
                </c:pt>
                <c:pt idx="63">
                  <c:v>4283.9628636833677</c:v>
                </c:pt>
                <c:pt idx="64">
                  <c:v>1915.8985798514727</c:v>
                </c:pt>
                <c:pt idx="65">
                  <c:v>2646.4123893091705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78-4B93-941C-8D7DF3A40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979983"/>
        <c:axId val="777980463"/>
      </c:scatterChart>
      <c:valAx>
        <c:axId val="777979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980463"/>
        <c:crosses val="autoZero"/>
        <c:crossBetween val="midCat"/>
      </c:valAx>
      <c:valAx>
        <c:axId val="777980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779799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Data'!$AE$32:$AE$97</c:f>
              <c:numCache>
                <c:formatCode>General</c:formatCode>
                <c:ptCount val="66"/>
                <c:pt idx="0">
                  <c:v>10000</c:v>
                </c:pt>
                <c:pt idx="1">
                  <c:v>7000</c:v>
                </c:pt>
                <c:pt idx="2">
                  <c:v>6000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8960</c:v>
                </c:pt>
                <c:pt idx="13">
                  <c:v>9000</c:v>
                </c:pt>
                <c:pt idx="14">
                  <c:v>9000</c:v>
                </c:pt>
                <c:pt idx="15">
                  <c:v>10000</c:v>
                </c:pt>
                <c:pt idx="16">
                  <c:v>10000</c:v>
                </c:pt>
                <c:pt idx="17">
                  <c:v>9500</c:v>
                </c:pt>
                <c:pt idx="18">
                  <c:v>9440</c:v>
                </c:pt>
                <c:pt idx="19">
                  <c:v>9440</c:v>
                </c:pt>
                <c:pt idx="20">
                  <c:v>9600</c:v>
                </c:pt>
                <c:pt idx="21">
                  <c:v>9600</c:v>
                </c:pt>
                <c:pt idx="22">
                  <c:v>9600</c:v>
                </c:pt>
                <c:pt idx="23">
                  <c:v>10100</c:v>
                </c:pt>
                <c:pt idx="24">
                  <c:v>10080</c:v>
                </c:pt>
                <c:pt idx="25">
                  <c:v>10560</c:v>
                </c:pt>
                <c:pt idx="26">
                  <c:v>11000</c:v>
                </c:pt>
                <c:pt idx="27">
                  <c:v>13000</c:v>
                </c:pt>
                <c:pt idx="28">
                  <c:v>13120</c:v>
                </c:pt>
                <c:pt idx="29">
                  <c:v>13440</c:v>
                </c:pt>
                <c:pt idx="30">
                  <c:v>7000</c:v>
                </c:pt>
                <c:pt idx="31">
                  <c:v>7000</c:v>
                </c:pt>
                <c:pt idx="32">
                  <c:v>7600</c:v>
                </c:pt>
                <c:pt idx="33">
                  <c:v>8000</c:v>
                </c:pt>
                <c:pt idx="34">
                  <c:v>8000</c:v>
                </c:pt>
                <c:pt idx="35">
                  <c:v>9000</c:v>
                </c:pt>
                <c:pt idx="36">
                  <c:v>6400</c:v>
                </c:pt>
                <c:pt idx="37">
                  <c:v>9000</c:v>
                </c:pt>
                <c:pt idx="38">
                  <c:v>9300</c:v>
                </c:pt>
                <c:pt idx="39">
                  <c:v>9800</c:v>
                </c:pt>
                <c:pt idx="40">
                  <c:v>10000</c:v>
                </c:pt>
                <c:pt idx="41">
                  <c:v>6000</c:v>
                </c:pt>
                <c:pt idx="42">
                  <c:v>10400</c:v>
                </c:pt>
                <c:pt idx="43">
                  <c:v>11500</c:v>
                </c:pt>
                <c:pt idx="44">
                  <c:v>11150</c:v>
                </c:pt>
                <c:pt idx="45">
                  <c:v>11800</c:v>
                </c:pt>
                <c:pt idx="46">
                  <c:v>12160</c:v>
                </c:pt>
                <c:pt idx="47">
                  <c:v>12400</c:v>
                </c:pt>
                <c:pt idx="48">
                  <c:v>12400</c:v>
                </c:pt>
                <c:pt idx="49">
                  <c:v>10000</c:v>
                </c:pt>
                <c:pt idx="50">
                  <c:v>9100</c:v>
                </c:pt>
                <c:pt idx="51">
                  <c:v>9400</c:v>
                </c:pt>
                <c:pt idx="52">
                  <c:v>10000</c:v>
                </c:pt>
                <c:pt idx="53">
                  <c:v>10000</c:v>
                </c:pt>
                <c:pt idx="54">
                  <c:v>11000</c:v>
                </c:pt>
                <c:pt idx="55">
                  <c:v>10880</c:v>
                </c:pt>
                <c:pt idx="56">
                  <c:v>11150</c:v>
                </c:pt>
                <c:pt idx="57">
                  <c:v>11200</c:v>
                </c:pt>
                <c:pt idx="58">
                  <c:v>12000</c:v>
                </c:pt>
                <c:pt idx="59">
                  <c:v>11900</c:v>
                </c:pt>
                <c:pt idx="60">
                  <c:v>12000</c:v>
                </c:pt>
                <c:pt idx="61">
                  <c:v>12000</c:v>
                </c:pt>
                <c:pt idx="62">
                  <c:v>12000</c:v>
                </c:pt>
                <c:pt idx="63">
                  <c:v>12400</c:v>
                </c:pt>
                <c:pt idx="64">
                  <c:v>12140</c:v>
                </c:pt>
                <c:pt idx="65">
                  <c:v>13000</c:v>
                </c:pt>
              </c:numCache>
            </c:numRef>
          </c:xVal>
          <c:yVal>
            <c:numRef>
              <c:f>'Sorted Data'!$AG$32:$AG$97</c:f>
              <c:numCache>
                <c:formatCode>"$"#,##0.00</c:formatCode>
                <c:ptCount val="66"/>
                <c:pt idx="0">
                  <c:v>2595</c:v>
                </c:pt>
                <c:pt idx="1">
                  <c:v>3295</c:v>
                </c:pt>
                <c:pt idx="2">
                  <c:v>2645</c:v>
                </c:pt>
                <c:pt idx="3">
                  <c:v>2349</c:v>
                </c:pt>
                <c:pt idx="4">
                  <c:v>2250</c:v>
                </c:pt>
                <c:pt idx="5">
                  <c:v>3725</c:v>
                </c:pt>
                <c:pt idx="6">
                  <c:v>4615</c:v>
                </c:pt>
                <c:pt idx="7">
                  <c:v>3995</c:v>
                </c:pt>
                <c:pt idx="8">
                  <c:v>4325</c:v>
                </c:pt>
                <c:pt idx="9">
                  <c:v>3675</c:v>
                </c:pt>
                <c:pt idx="10">
                  <c:v>5425</c:v>
                </c:pt>
                <c:pt idx="11">
                  <c:v>4725</c:v>
                </c:pt>
                <c:pt idx="12">
                  <c:v>4400</c:v>
                </c:pt>
                <c:pt idx="13">
                  <c:v>2995</c:v>
                </c:pt>
                <c:pt idx="14">
                  <c:v>1895</c:v>
                </c:pt>
                <c:pt idx="15">
                  <c:v>4645</c:v>
                </c:pt>
                <c:pt idx="16">
                  <c:v>2595</c:v>
                </c:pt>
                <c:pt idx="17">
                  <c:v>4595</c:v>
                </c:pt>
                <c:pt idx="18">
                  <c:v>1745</c:v>
                </c:pt>
                <c:pt idx="19">
                  <c:v>1745</c:v>
                </c:pt>
                <c:pt idx="20">
                  <c:v>5295</c:v>
                </c:pt>
                <c:pt idx="21">
                  <c:v>2595</c:v>
                </c:pt>
                <c:pt idx="22">
                  <c:v>2485</c:v>
                </c:pt>
                <c:pt idx="23">
                  <c:v>4895</c:v>
                </c:pt>
                <c:pt idx="24">
                  <c:v>4155</c:v>
                </c:pt>
                <c:pt idx="25">
                  <c:v>4745</c:v>
                </c:pt>
                <c:pt idx="26">
                  <c:v>3495</c:v>
                </c:pt>
                <c:pt idx="27">
                  <c:v>3595</c:v>
                </c:pt>
                <c:pt idx="28">
                  <c:v>1800</c:v>
                </c:pt>
                <c:pt idx="29">
                  <c:v>2645</c:v>
                </c:pt>
                <c:pt idx="30">
                  <c:v>3120</c:v>
                </c:pt>
                <c:pt idx="31">
                  <c:v>2215</c:v>
                </c:pt>
                <c:pt idx="32">
                  <c:v>5595</c:v>
                </c:pt>
                <c:pt idx="33">
                  <c:v>4695</c:v>
                </c:pt>
                <c:pt idx="34">
                  <c:v>1685</c:v>
                </c:pt>
                <c:pt idx="35">
                  <c:v>2825</c:v>
                </c:pt>
                <c:pt idx="36">
                  <c:v>5895</c:v>
                </c:pt>
                <c:pt idx="37">
                  <c:v>3095</c:v>
                </c:pt>
                <c:pt idx="38">
                  <c:v>4595</c:v>
                </c:pt>
                <c:pt idx="39">
                  <c:v>3815</c:v>
                </c:pt>
                <c:pt idx="40">
                  <c:v>3595</c:v>
                </c:pt>
                <c:pt idx="41">
                  <c:v>2195</c:v>
                </c:pt>
                <c:pt idx="42">
                  <c:v>4695</c:v>
                </c:pt>
                <c:pt idx="43">
                  <c:v>3795</c:v>
                </c:pt>
                <c:pt idx="44">
                  <c:v>4755</c:v>
                </c:pt>
                <c:pt idx="45">
                  <c:v>2495</c:v>
                </c:pt>
                <c:pt idx="46">
                  <c:v>4495</c:v>
                </c:pt>
                <c:pt idx="47">
                  <c:v>3995</c:v>
                </c:pt>
                <c:pt idx="48">
                  <c:v>3795</c:v>
                </c:pt>
                <c:pt idx="49">
                  <c:v>4715</c:v>
                </c:pt>
                <c:pt idx="50">
                  <c:v>4695</c:v>
                </c:pt>
                <c:pt idx="51">
                  <c:v>6115</c:v>
                </c:pt>
                <c:pt idx="52">
                  <c:v>2250</c:v>
                </c:pt>
                <c:pt idx="53">
                  <c:v>1875</c:v>
                </c:pt>
                <c:pt idx="54">
                  <c:v>1950</c:v>
                </c:pt>
                <c:pt idx="55">
                  <c:v>2725</c:v>
                </c:pt>
                <c:pt idx="56">
                  <c:v>4755</c:v>
                </c:pt>
                <c:pt idx="57">
                  <c:v>4325</c:v>
                </c:pt>
                <c:pt idx="58">
                  <c:v>1875</c:v>
                </c:pt>
                <c:pt idx="59">
                  <c:v>3945</c:v>
                </c:pt>
                <c:pt idx="60">
                  <c:v>3695</c:v>
                </c:pt>
                <c:pt idx="61">
                  <c:v>1650</c:v>
                </c:pt>
                <c:pt idx="62">
                  <c:v>5895</c:v>
                </c:pt>
                <c:pt idx="63">
                  <c:v>3340</c:v>
                </c:pt>
                <c:pt idx="64">
                  <c:v>1875</c:v>
                </c:pt>
                <c:pt idx="65">
                  <c:v>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8-4EF3-9023-4DD854ACF57E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Data'!$AE$32:$AE$97</c:f>
              <c:numCache>
                <c:formatCode>General</c:formatCode>
                <c:ptCount val="66"/>
                <c:pt idx="0">
                  <c:v>10000</c:v>
                </c:pt>
                <c:pt idx="1">
                  <c:v>7000</c:v>
                </c:pt>
                <c:pt idx="2">
                  <c:v>6000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9000</c:v>
                </c:pt>
                <c:pt idx="9">
                  <c:v>9000</c:v>
                </c:pt>
                <c:pt idx="10">
                  <c:v>9000</c:v>
                </c:pt>
                <c:pt idx="11">
                  <c:v>9000</c:v>
                </c:pt>
                <c:pt idx="12">
                  <c:v>8960</c:v>
                </c:pt>
                <c:pt idx="13">
                  <c:v>9000</c:v>
                </c:pt>
                <c:pt idx="14">
                  <c:v>9000</c:v>
                </c:pt>
                <c:pt idx="15">
                  <c:v>10000</c:v>
                </c:pt>
                <c:pt idx="16">
                  <c:v>10000</c:v>
                </c:pt>
                <c:pt idx="17">
                  <c:v>9500</c:v>
                </c:pt>
                <c:pt idx="18">
                  <c:v>9440</c:v>
                </c:pt>
                <c:pt idx="19">
                  <c:v>9440</c:v>
                </c:pt>
                <c:pt idx="20">
                  <c:v>9600</c:v>
                </c:pt>
                <c:pt idx="21">
                  <c:v>9600</c:v>
                </c:pt>
                <c:pt idx="22">
                  <c:v>9600</c:v>
                </c:pt>
                <c:pt idx="23">
                  <c:v>10100</c:v>
                </c:pt>
                <c:pt idx="24">
                  <c:v>10080</c:v>
                </c:pt>
                <c:pt idx="25">
                  <c:v>10560</c:v>
                </c:pt>
                <c:pt idx="26">
                  <c:v>11000</c:v>
                </c:pt>
                <c:pt idx="27">
                  <c:v>13000</c:v>
                </c:pt>
                <c:pt idx="28">
                  <c:v>13120</c:v>
                </c:pt>
                <c:pt idx="29">
                  <c:v>13440</c:v>
                </c:pt>
                <c:pt idx="30">
                  <c:v>7000</c:v>
                </c:pt>
                <c:pt idx="31">
                  <c:v>7000</c:v>
                </c:pt>
                <c:pt idx="32">
                  <c:v>7600</c:v>
                </c:pt>
                <c:pt idx="33">
                  <c:v>8000</c:v>
                </c:pt>
                <c:pt idx="34">
                  <c:v>8000</c:v>
                </c:pt>
                <c:pt idx="35">
                  <c:v>9000</c:v>
                </c:pt>
                <c:pt idx="36">
                  <c:v>6400</c:v>
                </c:pt>
                <c:pt idx="37">
                  <c:v>9000</c:v>
                </c:pt>
                <c:pt idx="38">
                  <c:v>9300</c:v>
                </c:pt>
                <c:pt idx="39">
                  <c:v>9800</c:v>
                </c:pt>
                <c:pt idx="40">
                  <c:v>10000</c:v>
                </c:pt>
                <c:pt idx="41">
                  <c:v>6000</c:v>
                </c:pt>
                <c:pt idx="42">
                  <c:v>10400</c:v>
                </c:pt>
                <c:pt idx="43">
                  <c:v>11500</c:v>
                </c:pt>
                <c:pt idx="44">
                  <c:v>11150</c:v>
                </c:pt>
                <c:pt idx="45">
                  <c:v>11800</c:v>
                </c:pt>
                <c:pt idx="46">
                  <c:v>12160</c:v>
                </c:pt>
                <c:pt idx="47">
                  <c:v>12400</c:v>
                </c:pt>
                <c:pt idx="48">
                  <c:v>12400</c:v>
                </c:pt>
                <c:pt idx="49">
                  <c:v>10000</c:v>
                </c:pt>
                <c:pt idx="50">
                  <c:v>9100</c:v>
                </c:pt>
                <c:pt idx="51">
                  <c:v>9400</c:v>
                </c:pt>
                <c:pt idx="52">
                  <c:v>10000</c:v>
                </c:pt>
                <c:pt idx="53">
                  <c:v>10000</c:v>
                </c:pt>
                <c:pt idx="54">
                  <c:v>11000</c:v>
                </c:pt>
                <c:pt idx="55">
                  <c:v>10880</c:v>
                </c:pt>
                <c:pt idx="56">
                  <c:v>11150</c:v>
                </c:pt>
                <c:pt idx="57">
                  <c:v>11200</c:v>
                </c:pt>
                <c:pt idx="58">
                  <c:v>12000</c:v>
                </c:pt>
                <c:pt idx="59">
                  <c:v>11900</c:v>
                </c:pt>
                <c:pt idx="60">
                  <c:v>12000</c:v>
                </c:pt>
                <c:pt idx="61">
                  <c:v>12000</c:v>
                </c:pt>
                <c:pt idx="62">
                  <c:v>12000</c:v>
                </c:pt>
                <c:pt idx="63">
                  <c:v>12400</c:v>
                </c:pt>
                <c:pt idx="64">
                  <c:v>12140</c:v>
                </c:pt>
                <c:pt idx="65">
                  <c:v>13000</c:v>
                </c:pt>
              </c:numCache>
            </c:numRef>
          </c:xVal>
          <c:yVal>
            <c:numRef>
              <c:f>'6'!$B$26:$B$91</c:f>
              <c:numCache>
                <c:formatCode>General</c:formatCode>
                <c:ptCount val="66"/>
                <c:pt idx="0">
                  <c:v>2454.8226296314278</c:v>
                </c:pt>
                <c:pt idx="1">
                  <c:v>3021.2351830105299</c:v>
                </c:pt>
                <c:pt idx="2">
                  <c:v>2722.1846292973769</c:v>
                </c:pt>
                <c:pt idx="3">
                  <c:v>2523.54670658856</c:v>
                </c:pt>
                <c:pt idx="4">
                  <c:v>2371.2918999072817</c:v>
                </c:pt>
                <c:pt idx="5">
                  <c:v>4408.8215531679998</c:v>
                </c:pt>
                <c:pt idx="6">
                  <c:v>4872.8397406157956</c:v>
                </c:pt>
                <c:pt idx="7">
                  <c:v>3305.9838062886483</c:v>
                </c:pt>
                <c:pt idx="8">
                  <c:v>4415.4770846537749</c:v>
                </c:pt>
                <c:pt idx="9">
                  <c:v>4370.9821899669996</c:v>
                </c:pt>
                <c:pt idx="10">
                  <c:v>5333.9788392593437</c:v>
                </c:pt>
                <c:pt idx="11">
                  <c:v>4065.8743406862573</c:v>
                </c:pt>
                <c:pt idx="12">
                  <c:v>4807.0837573142981</c:v>
                </c:pt>
                <c:pt idx="13">
                  <c:v>2686.5326053962331</c:v>
                </c:pt>
                <c:pt idx="14">
                  <c:v>2362.3555155354443</c:v>
                </c:pt>
                <c:pt idx="15">
                  <c:v>4716.1167417485976</c:v>
                </c:pt>
                <c:pt idx="16">
                  <c:v>4369.6922045444217</c:v>
                </c:pt>
                <c:pt idx="17">
                  <c:v>4057.2838310666157</c:v>
                </c:pt>
                <c:pt idx="18">
                  <c:v>1990.8911926676069</c:v>
                </c:pt>
                <c:pt idx="19">
                  <c:v>1990.8911926676069</c:v>
                </c:pt>
                <c:pt idx="20">
                  <c:v>5118.675891480274</c:v>
                </c:pt>
                <c:pt idx="21">
                  <c:v>2442.6257967470947</c:v>
                </c:pt>
                <c:pt idx="22">
                  <c:v>2474.4078643805055</c:v>
                </c:pt>
                <c:pt idx="23">
                  <c:v>5226.089928722583</c:v>
                </c:pt>
                <c:pt idx="24">
                  <c:v>3408.4992804762765</c:v>
                </c:pt>
                <c:pt idx="25">
                  <c:v>4817.7326076915379</c:v>
                </c:pt>
                <c:pt idx="26">
                  <c:v>4366.813115740174</c:v>
                </c:pt>
                <c:pt idx="27">
                  <c:v>3811.2251680736722</c:v>
                </c:pt>
                <c:pt idx="28">
                  <c:v>2158.0850322092724</c:v>
                </c:pt>
                <c:pt idx="29">
                  <c:v>2411.6109572649993</c:v>
                </c:pt>
                <c:pt idx="30">
                  <c:v>2914.7652564386044</c:v>
                </c:pt>
                <c:pt idx="31">
                  <c:v>2422.1432081207386</c:v>
                </c:pt>
                <c:pt idx="32">
                  <c:v>5238.8495125690497</c:v>
                </c:pt>
                <c:pt idx="33">
                  <c:v>4817.2211222573269</c:v>
                </c:pt>
                <c:pt idx="34">
                  <c:v>1772.4990429765828</c:v>
                </c:pt>
                <c:pt idx="35">
                  <c:v>2472.003648870711</c:v>
                </c:pt>
                <c:pt idx="36">
                  <c:v>5394.5405230981851</c:v>
                </c:pt>
                <c:pt idx="37">
                  <c:v>2589.5972991143303</c:v>
                </c:pt>
                <c:pt idx="38">
                  <c:v>4338.8131267068156</c:v>
                </c:pt>
                <c:pt idx="39">
                  <c:v>3839.1896721509793</c:v>
                </c:pt>
                <c:pt idx="40">
                  <c:v>3862.7682257915217</c:v>
                </c:pt>
                <c:pt idx="41">
                  <c:v>2525.1358099702306</c:v>
                </c:pt>
                <c:pt idx="42">
                  <c:v>4691.7641968545086</c:v>
                </c:pt>
                <c:pt idx="43">
                  <c:v>4343.9206756854974</c:v>
                </c:pt>
                <c:pt idx="44">
                  <c:v>4068.6627338635617</c:v>
                </c:pt>
                <c:pt idx="45">
                  <c:v>2479.5154133591868</c:v>
                </c:pt>
                <c:pt idx="46">
                  <c:v>4003.6368029817704</c:v>
                </c:pt>
                <c:pt idx="47">
                  <c:v>3216.0853912007683</c:v>
                </c:pt>
                <c:pt idx="48">
                  <c:v>3216.0853912007683</c:v>
                </c:pt>
                <c:pt idx="49">
                  <c:v>4848.012322427252</c:v>
                </c:pt>
                <c:pt idx="50">
                  <c:v>4752.23800302567</c:v>
                </c:pt>
                <c:pt idx="51">
                  <c:v>5342.9974653803356</c:v>
                </c:pt>
                <c:pt idx="52">
                  <c:v>2497.7284209365321</c:v>
                </c:pt>
                <c:pt idx="53">
                  <c:v>2127.4673330072978</c:v>
                </c:pt>
                <c:pt idx="54">
                  <c:v>2232.6472741566458</c:v>
                </c:pt>
                <c:pt idx="55">
                  <c:v>2682.8361500964506</c:v>
                </c:pt>
                <c:pt idx="56">
                  <c:v>4068.6627338635617</c:v>
                </c:pt>
                <c:pt idx="57">
                  <c:v>3219.2224770895323</c:v>
                </c:pt>
                <c:pt idx="58">
                  <c:v>1918.3039225449725</c:v>
                </c:pt>
                <c:pt idx="59">
                  <c:v>4360.8848187148424</c:v>
                </c:pt>
                <c:pt idx="60">
                  <c:v>4203.434585387201</c:v>
                </c:pt>
                <c:pt idx="61">
                  <c:v>1923.0712326899843</c:v>
                </c:pt>
                <c:pt idx="62">
                  <c:v>5379.371087823396</c:v>
                </c:pt>
                <c:pt idx="63">
                  <c:v>4283.9628636833677</c:v>
                </c:pt>
                <c:pt idx="64">
                  <c:v>1915.8985798514727</c:v>
                </c:pt>
                <c:pt idx="65">
                  <c:v>2646.4123893091705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8-4EF3-9023-4DD854ACF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60143"/>
        <c:axId val="774244031"/>
      </c:scatterChart>
      <c:valAx>
        <c:axId val="782960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4244031"/>
        <c:crosses val="autoZero"/>
        <c:crossBetween val="midCat"/>
      </c:valAx>
      <c:valAx>
        <c:axId val="7742440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829601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Data'!$H$65:$H$119</c:f>
              <c:numCache>
                <c:formatCode>General</c:formatCode>
                <c:ptCount val="55"/>
                <c:pt idx="0">
                  <c:v>1840</c:v>
                </c:pt>
                <c:pt idx="1">
                  <c:v>629</c:v>
                </c:pt>
                <c:pt idx="2">
                  <c:v>1110</c:v>
                </c:pt>
                <c:pt idx="3">
                  <c:v>1061</c:v>
                </c:pt>
                <c:pt idx="4">
                  <c:v>686</c:v>
                </c:pt>
                <c:pt idx="5">
                  <c:v>617</c:v>
                </c:pt>
                <c:pt idx="6">
                  <c:v>1783</c:v>
                </c:pt>
                <c:pt idx="7">
                  <c:v>485</c:v>
                </c:pt>
                <c:pt idx="8">
                  <c:v>756</c:v>
                </c:pt>
                <c:pt idx="9">
                  <c:v>1837</c:v>
                </c:pt>
                <c:pt idx="10">
                  <c:v>779</c:v>
                </c:pt>
                <c:pt idx="11">
                  <c:v>2429</c:v>
                </c:pt>
                <c:pt idx="12">
                  <c:v>1825</c:v>
                </c:pt>
                <c:pt idx="13">
                  <c:v>617</c:v>
                </c:pt>
                <c:pt idx="14">
                  <c:v>941</c:v>
                </c:pt>
                <c:pt idx="15">
                  <c:v>742</c:v>
                </c:pt>
                <c:pt idx="16">
                  <c:v>617</c:v>
                </c:pt>
                <c:pt idx="17">
                  <c:v>532</c:v>
                </c:pt>
                <c:pt idx="18">
                  <c:v>1825</c:v>
                </c:pt>
                <c:pt idx="19">
                  <c:v>1840</c:v>
                </c:pt>
                <c:pt idx="20">
                  <c:v>1812</c:v>
                </c:pt>
                <c:pt idx="21">
                  <c:v>2418</c:v>
                </c:pt>
                <c:pt idx="22">
                  <c:v>1620</c:v>
                </c:pt>
                <c:pt idx="23">
                  <c:v>752</c:v>
                </c:pt>
                <c:pt idx="24">
                  <c:v>548</c:v>
                </c:pt>
                <c:pt idx="25">
                  <c:v>2040</c:v>
                </c:pt>
                <c:pt idx="26">
                  <c:v>1822</c:v>
                </c:pt>
                <c:pt idx="27">
                  <c:v>1620</c:v>
                </c:pt>
                <c:pt idx="28">
                  <c:v>2362</c:v>
                </c:pt>
                <c:pt idx="29">
                  <c:v>1831</c:v>
                </c:pt>
                <c:pt idx="30">
                  <c:v>1503</c:v>
                </c:pt>
                <c:pt idx="31">
                  <c:v>874</c:v>
                </c:pt>
                <c:pt idx="32">
                  <c:v>564</c:v>
                </c:pt>
                <c:pt idx="33">
                  <c:v>617</c:v>
                </c:pt>
                <c:pt idx="34">
                  <c:v>2428</c:v>
                </c:pt>
                <c:pt idx="35">
                  <c:v>691</c:v>
                </c:pt>
                <c:pt idx="36">
                  <c:v>1795</c:v>
                </c:pt>
                <c:pt idx="37">
                  <c:v>1486</c:v>
                </c:pt>
                <c:pt idx="38">
                  <c:v>1503</c:v>
                </c:pt>
                <c:pt idx="39">
                  <c:v>618</c:v>
                </c:pt>
                <c:pt idx="40">
                  <c:v>1822</c:v>
                </c:pt>
                <c:pt idx="41">
                  <c:v>1645</c:v>
                </c:pt>
                <c:pt idx="42">
                  <c:v>652</c:v>
                </c:pt>
                <c:pt idx="43" formatCode="#,##0">
                  <c:v>2123</c:v>
                </c:pt>
                <c:pt idx="44">
                  <c:v>2053</c:v>
                </c:pt>
                <c:pt idx="45">
                  <c:v>2428</c:v>
                </c:pt>
                <c:pt idx="46">
                  <c:v>644</c:v>
                </c:pt>
                <c:pt idx="47">
                  <c:v>411</c:v>
                </c:pt>
                <c:pt idx="48">
                  <c:v>488</c:v>
                </c:pt>
                <c:pt idx="49">
                  <c:v>1645</c:v>
                </c:pt>
                <c:pt idx="50">
                  <c:v>301</c:v>
                </c:pt>
                <c:pt idx="51">
                  <c:v>1837</c:v>
                </c:pt>
                <c:pt idx="52">
                  <c:v>304</c:v>
                </c:pt>
                <c:pt idx="53">
                  <c:v>301</c:v>
                </c:pt>
                <c:pt idx="54">
                  <c:v>770</c:v>
                </c:pt>
              </c:numCache>
            </c:numRef>
          </c:xVal>
          <c:yVal>
            <c:numRef>
              <c:f>'7'!$C$26:$C$80</c:f>
              <c:numCache>
                <c:formatCode>General</c:formatCode>
                <c:ptCount val="55"/>
                <c:pt idx="0">
                  <c:v>-779.43196640823044</c:v>
                </c:pt>
                <c:pt idx="1">
                  <c:v>318.78822723354915</c:v>
                </c:pt>
                <c:pt idx="2">
                  <c:v>586.88399359476352</c:v>
                </c:pt>
                <c:pt idx="3">
                  <c:v>260.85822108315915</c:v>
                </c:pt>
                <c:pt idx="4">
                  <c:v>-43.012486913812609</c:v>
                </c:pt>
                <c:pt idx="5">
                  <c:v>119.65717928894173</c:v>
                </c:pt>
                <c:pt idx="6">
                  <c:v>-290.62749931247345</c:v>
                </c:pt>
                <c:pt idx="7">
                  <c:v>-301.0653099259921</c:v>
                </c:pt>
                <c:pt idx="8">
                  <c:v>-365.93714004308185</c:v>
                </c:pt>
                <c:pt idx="9">
                  <c:v>-627.89917912381134</c:v>
                </c:pt>
                <c:pt idx="10">
                  <c:v>-77.785205737816796</c:v>
                </c:pt>
                <c:pt idx="11">
                  <c:v>-301.62862143259281</c:v>
                </c:pt>
                <c:pt idx="12">
                  <c:v>-615.53210354261591</c:v>
                </c:pt>
                <c:pt idx="13">
                  <c:v>190.91187047443509</c:v>
                </c:pt>
                <c:pt idx="14">
                  <c:v>419.02334747252235</c:v>
                </c:pt>
                <c:pt idx="15">
                  <c:v>75.198353525031052</c:v>
                </c:pt>
                <c:pt idx="16">
                  <c:v>-32.091882473959686</c:v>
                </c:pt>
                <c:pt idx="17">
                  <c:v>-8.518304716174498</c:v>
                </c:pt>
                <c:pt idx="18">
                  <c:v>-491.28116530551779</c:v>
                </c:pt>
                <c:pt idx="19">
                  <c:v>80.324601251460081</c:v>
                </c:pt>
                <c:pt idx="20">
                  <c:v>-527.40441161231411</c:v>
                </c:pt>
                <c:pt idx="21">
                  <c:v>307.73065251079242</c:v>
                </c:pt>
                <c:pt idx="22">
                  <c:v>812.45378589323718</c:v>
                </c:pt>
                <c:pt idx="23">
                  <c:v>392.85438711624647</c:v>
                </c:pt>
                <c:pt idx="24">
                  <c:v>-399.17127803410631</c:v>
                </c:pt>
                <c:pt idx="25">
                  <c:v>92.639917086943569</c:v>
                </c:pt>
                <c:pt idx="26">
                  <c:v>-1628.2502544952958</c:v>
                </c:pt>
                <c:pt idx="27">
                  <c:v>679.57925501178624</c:v>
                </c:pt>
                <c:pt idx="28">
                  <c:v>-144.05134115594683</c:v>
                </c:pt>
                <c:pt idx="29">
                  <c:v>-747.58641926627024</c:v>
                </c:pt>
                <c:pt idx="30">
                  <c:v>-163.91012205342395</c:v>
                </c:pt>
                <c:pt idx="31">
                  <c:v>345.17178097706392</c:v>
                </c:pt>
                <c:pt idx="32">
                  <c:v>-91.828004300432895</c:v>
                </c:pt>
                <c:pt idx="33">
                  <c:v>426.66093223733651</c:v>
                </c:pt>
                <c:pt idx="34">
                  <c:v>777.58143197425488</c:v>
                </c:pt>
                <c:pt idx="35">
                  <c:v>584.94475194873894</c:v>
                </c:pt>
                <c:pt idx="36">
                  <c:v>416.53539776295293</c:v>
                </c:pt>
                <c:pt idx="37">
                  <c:v>100.15140349199828</c:v>
                </c:pt>
                <c:pt idx="38">
                  <c:v>-146.66293676471969</c:v>
                </c:pt>
                <c:pt idx="39">
                  <c:v>-187.60156058596749</c:v>
                </c:pt>
                <c:pt idx="40">
                  <c:v>-436.8738471396473</c:v>
                </c:pt>
                <c:pt idx="41">
                  <c:v>792.35135030279707</c:v>
                </c:pt>
                <c:pt idx="42">
                  <c:v>27.72482538093027</c:v>
                </c:pt>
                <c:pt idx="43">
                  <c:v>37.336633790272572</c:v>
                </c:pt>
                <c:pt idx="44">
                  <c:v>128.18825721744997</c:v>
                </c:pt>
                <c:pt idx="45">
                  <c:v>980.33424668555108</c:v>
                </c:pt>
                <c:pt idx="46">
                  <c:v>-194.84943854978292</c:v>
                </c:pt>
                <c:pt idx="47">
                  <c:v>-218.09443845190117</c:v>
                </c:pt>
                <c:pt idx="48">
                  <c:v>-265.08871483942448</c:v>
                </c:pt>
                <c:pt idx="49">
                  <c:v>792.35135030279707</c:v>
                </c:pt>
                <c:pt idx="50">
                  <c:v>-63.527969656815912</c:v>
                </c:pt>
                <c:pt idx="51">
                  <c:v>-311.81864352492903</c:v>
                </c:pt>
                <c:pt idx="52">
                  <c:v>-293.05700399284024</c:v>
                </c:pt>
                <c:pt idx="53">
                  <c:v>-64.332838303622111</c:v>
                </c:pt>
                <c:pt idx="54">
                  <c:v>72.683934048495303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60-4A39-BD26-6C426CE5B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026447"/>
        <c:axId val="777019247"/>
      </c:scatterChart>
      <c:valAx>
        <c:axId val="777026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019247"/>
        <c:crosses val="autoZero"/>
        <c:crossBetween val="midCat"/>
      </c:valAx>
      <c:valAx>
        <c:axId val="777019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0264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Data'!$I$65:$I$119</c:f>
              <c:numCache>
                <c:formatCode>General</c:formatCode>
                <c:ptCount val="55"/>
                <c:pt idx="0">
                  <c:v>2000</c:v>
                </c:pt>
                <c:pt idx="1">
                  <c:v>2000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6000</c:v>
                </c:pt>
                <c:pt idx="9">
                  <c:v>6000</c:v>
                </c:pt>
                <c:pt idx="10">
                  <c:v>5500</c:v>
                </c:pt>
                <c:pt idx="11">
                  <c:v>6000</c:v>
                </c:pt>
                <c:pt idx="12">
                  <c:v>7000</c:v>
                </c:pt>
                <c:pt idx="13">
                  <c:v>10000</c:v>
                </c:pt>
                <c:pt idx="14">
                  <c:v>7000</c:v>
                </c:pt>
                <c:pt idx="15">
                  <c:v>6000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10000</c:v>
                </c:pt>
                <c:pt idx="26">
                  <c:v>10000</c:v>
                </c:pt>
                <c:pt idx="27">
                  <c:v>9500</c:v>
                </c:pt>
                <c:pt idx="28">
                  <c:v>10100</c:v>
                </c:pt>
                <c:pt idx="29">
                  <c:v>11000</c:v>
                </c:pt>
                <c:pt idx="30">
                  <c:v>13000</c:v>
                </c:pt>
                <c:pt idx="31">
                  <c:v>7000</c:v>
                </c:pt>
                <c:pt idx="32">
                  <c:v>7000</c:v>
                </c:pt>
                <c:pt idx="33">
                  <c:v>9000</c:v>
                </c:pt>
                <c:pt idx="34">
                  <c:v>6400</c:v>
                </c:pt>
                <c:pt idx="35">
                  <c:v>9000</c:v>
                </c:pt>
                <c:pt idx="36">
                  <c:v>9300</c:v>
                </c:pt>
                <c:pt idx="37">
                  <c:v>9800</c:v>
                </c:pt>
                <c:pt idx="38">
                  <c:v>10000</c:v>
                </c:pt>
                <c:pt idx="39">
                  <c:v>6000</c:v>
                </c:pt>
                <c:pt idx="40">
                  <c:v>11500</c:v>
                </c:pt>
                <c:pt idx="41">
                  <c:v>11150</c:v>
                </c:pt>
                <c:pt idx="42">
                  <c:v>11800</c:v>
                </c:pt>
                <c:pt idx="43">
                  <c:v>10000</c:v>
                </c:pt>
                <c:pt idx="44">
                  <c:v>9100</c:v>
                </c:pt>
                <c:pt idx="45">
                  <c:v>9400</c:v>
                </c:pt>
                <c:pt idx="46">
                  <c:v>10000</c:v>
                </c:pt>
                <c:pt idx="47">
                  <c:v>10000</c:v>
                </c:pt>
                <c:pt idx="48">
                  <c:v>11000</c:v>
                </c:pt>
                <c:pt idx="49">
                  <c:v>11150</c:v>
                </c:pt>
                <c:pt idx="50">
                  <c:v>12000</c:v>
                </c:pt>
                <c:pt idx="51">
                  <c:v>11900</c:v>
                </c:pt>
                <c:pt idx="52">
                  <c:v>12000</c:v>
                </c:pt>
                <c:pt idx="53">
                  <c:v>12140</c:v>
                </c:pt>
                <c:pt idx="54">
                  <c:v>13000</c:v>
                </c:pt>
              </c:numCache>
            </c:numRef>
          </c:xVal>
          <c:yVal>
            <c:numRef>
              <c:f>'7'!$C$26:$C$80</c:f>
              <c:numCache>
                <c:formatCode>General</c:formatCode>
                <c:ptCount val="55"/>
                <c:pt idx="0">
                  <c:v>-779.43196640823044</c:v>
                </c:pt>
                <c:pt idx="1">
                  <c:v>318.78822723354915</c:v>
                </c:pt>
                <c:pt idx="2">
                  <c:v>586.88399359476352</c:v>
                </c:pt>
                <c:pt idx="3">
                  <c:v>260.85822108315915</c:v>
                </c:pt>
                <c:pt idx="4">
                  <c:v>-43.012486913812609</c:v>
                </c:pt>
                <c:pt idx="5">
                  <c:v>119.65717928894173</c:v>
                </c:pt>
                <c:pt idx="6">
                  <c:v>-290.62749931247345</c:v>
                </c:pt>
                <c:pt idx="7">
                  <c:v>-301.0653099259921</c:v>
                </c:pt>
                <c:pt idx="8">
                  <c:v>-365.93714004308185</c:v>
                </c:pt>
                <c:pt idx="9">
                  <c:v>-627.89917912381134</c:v>
                </c:pt>
                <c:pt idx="10">
                  <c:v>-77.785205737816796</c:v>
                </c:pt>
                <c:pt idx="11">
                  <c:v>-301.62862143259281</c:v>
                </c:pt>
                <c:pt idx="12">
                  <c:v>-615.53210354261591</c:v>
                </c:pt>
                <c:pt idx="13">
                  <c:v>190.91187047443509</c:v>
                </c:pt>
                <c:pt idx="14">
                  <c:v>419.02334747252235</c:v>
                </c:pt>
                <c:pt idx="15">
                  <c:v>75.198353525031052</c:v>
                </c:pt>
                <c:pt idx="16">
                  <c:v>-32.091882473959686</c:v>
                </c:pt>
                <c:pt idx="17">
                  <c:v>-8.518304716174498</c:v>
                </c:pt>
                <c:pt idx="18">
                  <c:v>-491.28116530551779</c:v>
                </c:pt>
                <c:pt idx="19">
                  <c:v>80.324601251460081</c:v>
                </c:pt>
                <c:pt idx="20">
                  <c:v>-527.40441161231411</c:v>
                </c:pt>
                <c:pt idx="21">
                  <c:v>307.73065251079242</c:v>
                </c:pt>
                <c:pt idx="22">
                  <c:v>812.45378589323718</c:v>
                </c:pt>
                <c:pt idx="23">
                  <c:v>392.85438711624647</c:v>
                </c:pt>
                <c:pt idx="24">
                  <c:v>-399.17127803410631</c:v>
                </c:pt>
                <c:pt idx="25">
                  <c:v>92.639917086943569</c:v>
                </c:pt>
                <c:pt idx="26">
                  <c:v>-1628.2502544952958</c:v>
                </c:pt>
                <c:pt idx="27">
                  <c:v>679.57925501178624</c:v>
                </c:pt>
                <c:pt idx="28">
                  <c:v>-144.05134115594683</c:v>
                </c:pt>
                <c:pt idx="29">
                  <c:v>-747.58641926627024</c:v>
                </c:pt>
                <c:pt idx="30">
                  <c:v>-163.91012205342395</c:v>
                </c:pt>
                <c:pt idx="31">
                  <c:v>345.17178097706392</c:v>
                </c:pt>
                <c:pt idx="32">
                  <c:v>-91.828004300432895</c:v>
                </c:pt>
                <c:pt idx="33">
                  <c:v>426.66093223733651</c:v>
                </c:pt>
                <c:pt idx="34">
                  <c:v>777.58143197425488</c:v>
                </c:pt>
                <c:pt idx="35">
                  <c:v>584.94475194873894</c:v>
                </c:pt>
                <c:pt idx="36">
                  <c:v>416.53539776295293</c:v>
                </c:pt>
                <c:pt idx="37">
                  <c:v>100.15140349199828</c:v>
                </c:pt>
                <c:pt idx="38">
                  <c:v>-146.66293676471969</c:v>
                </c:pt>
                <c:pt idx="39">
                  <c:v>-187.60156058596749</c:v>
                </c:pt>
                <c:pt idx="40">
                  <c:v>-436.8738471396473</c:v>
                </c:pt>
                <c:pt idx="41">
                  <c:v>792.35135030279707</c:v>
                </c:pt>
                <c:pt idx="42">
                  <c:v>27.72482538093027</c:v>
                </c:pt>
                <c:pt idx="43">
                  <c:v>37.336633790272572</c:v>
                </c:pt>
                <c:pt idx="44">
                  <c:v>128.18825721744997</c:v>
                </c:pt>
                <c:pt idx="45">
                  <c:v>980.33424668555108</c:v>
                </c:pt>
                <c:pt idx="46">
                  <c:v>-194.84943854978292</c:v>
                </c:pt>
                <c:pt idx="47">
                  <c:v>-218.09443845190117</c:v>
                </c:pt>
                <c:pt idx="48">
                  <c:v>-265.08871483942448</c:v>
                </c:pt>
                <c:pt idx="49">
                  <c:v>792.35135030279707</c:v>
                </c:pt>
                <c:pt idx="50">
                  <c:v>-63.527969656815912</c:v>
                </c:pt>
                <c:pt idx="51">
                  <c:v>-311.81864352492903</c:v>
                </c:pt>
                <c:pt idx="52">
                  <c:v>-293.05700399284024</c:v>
                </c:pt>
                <c:pt idx="53">
                  <c:v>-64.332838303622111</c:v>
                </c:pt>
                <c:pt idx="54">
                  <c:v>72.683934048495303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B7-4027-B71E-D5FDDB844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593391"/>
        <c:axId val="767593871"/>
      </c:scatterChart>
      <c:valAx>
        <c:axId val="767593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593871"/>
        <c:crosses val="autoZero"/>
        <c:crossBetween val="midCat"/>
      </c:valAx>
      <c:valAx>
        <c:axId val="7675938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5933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Data'!$H$65:$H$119</c:f>
              <c:numCache>
                <c:formatCode>General</c:formatCode>
                <c:ptCount val="55"/>
                <c:pt idx="0">
                  <c:v>1840</c:v>
                </c:pt>
                <c:pt idx="1">
                  <c:v>629</c:v>
                </c:pt>
                <c:pt idx="2">
                  <c:v>1110</c:v>
                </c:pt>
                <c:pt idx="3">
                  <c:v>1061</c:v>
                </c:pt>
                <c:pt idx="4">
                  <c:v>686</c:v>
                </c:pt>
                <c:pt idx="5">
                  <c:v>617</c:v>
                </c:pt>
                <c:pt idx="6">
                  <c:v>1783</c:v>
                </c:pt>
                <c:pt idx="7">
                  <c:v>485</c:v>
                </c:pt>
                <c:pt idx="8">
                  <c:v>756</c:v>
                </c:pt>
                <c:pt idx="9">
                  <c:v>1837</c:v>
                </c:pt>
                <c:pt idx="10">
                  <c:v>779</c:v>
                </c:pt>
                <c:pt idx="11">
                  <c:v>2429</c:v>
                </c:pt>
                <c:pt idx="12">
                  <c:v>1825</c:v>
                </c:pt>
                <c:pt idx="13">
                  <c:v>617</c:v>
                </c:pt>
                <c:pt idx="14">
                  <c:v>941</c:v>
                </c:pt>
                <c:pt idx="15">
                  <c:v>742</c:v>
                </c:pt>
                <c:pt idx="16">
                  <c:v>617</c:v>
                </c:pt>
                <c:pt idx="17">
                  <c:v>532</c:v>
                </c:pt>
                <c:pt idx="18">
                  <c:v>1825</c:v>
                </c:pt>
                <c:pt idx="19">
                  <c:v>1840</c:v>
                </c:pt>
                <c:pt idx="20">
                  <c:v>1812</c:v>
                </c:pt>
                <c:pt idx="21">
                  <c:v>2418</c:v>
                </c:pt>
                <c:pt idx="22">
                  <c:v>1620</c:v>
                </c:pt>
                <c:pt idx="23">
                  <c:v>752</c:v>
                </c:pt>
                <c:pt idx="24">
                  <c:v>548</c:v>
                </c:pt>
                <c:pt idx="25">
                  <c:v>2040</c:v>
                </c:pt>
                <c:pt idx="26">
                  <c:v>1822</c:v>
                </c:pt>
                <c:pt idx="27">
                  <c:v>1620</c:v>
                </c:pt>
                <c:pt idx="28">
                  <c:v>2362</c:v>
                </c:pt>
                <c:pt idx="29">
                  <c:v>1831</c:v>
                </c:pt>
                <c:pt idx="30">
                  <c:v>1503</c:v>
                </c:pt>
                <c:pt idx="31">
                  <c:v>874</c:v>
                </c:pt>
                <c:pt idx="32">
                  <c:v>564</c:v>
                </c:pt>
                <c:pt idx="33">
                  <c:v>617</c:v>
                </c:pt>
                <c:pt idx="34">
                  <c:v>2428</c:v>
                </c:pt>
                <c:pt idx="35">
                  <c:v>691</c:v>
                </c:pt>
                <c:pt idx="36">
                  <c:v>1795</c:v>
                </c:pt>
                <c:pt idx="37">
                  <c:v>1486</c:v>
                </c:pt>
                <c:pt idx="38">
                  <c:v>1503</c:v>
                </c:pt>
                <c:pt idx="39">
                  <c:v>618</c:v>
                </c:pt>
                <c:pt idx="40">
                  <c:v>1822</c:v>
                </c:pt>
                <c:pt idx="41">
                  <c:v>1645</c:v>
                </c:pt>
                <c:pt idx="42">
                  <c:v>652</c:v>
                </c:pt>
                <c:pt idx="43" formatCode="#,##0">
                  <c:v>2123</c:v>
                </c:pt>
                <c:pt idx="44">
                  <c:v>2053</c:v>
                </c:pt>
                <c:pt idx="45">
                  <c:v>2428</c:v>
                </c:pt>
                <c:pt idx="46">
                  <c:v>644</c:v>
                </c:pt>
                <c:pt idx="47">
                  <c:v>411</c:v>
                </c:pt>
                <c:pt idx="48">
                  <c:v>488</c:v>
                </c:pt>
                <c:pt idx="49">
                  <c:v>1645</c:v>
                </c:pt>
                <c:pt idx="50">
                  <c:v>301</c:v>
                </c:pt>
                <c:pt idx="51">
                  <c:v>1837</c:v>
                </c:pt>
                <c:pt idx="52">
                  <c:v>304</c:v>
                </c:pt>
                <c:pt idx="53">
                  <c:v>301</c:v>
                </c:pt>
                <c:pt idx="54">
                  <c:v>770</c:v>
                </c:pt>
              </c:numCache>
            </c:numRef>
          </c:xVal>
          <c:yVal>
            <c:numRef>
              <c:f>'Sorted Data'!$J$65:$J$119</c:f>
              <c:numCache>
                <c:formatCode>"$"#,##0.00</c:formatCode>
                <c:ptCount val="55"/>
                <c:pt idx="0">
                  <c:v>3425</c:v>
                </c:pt>
                <c:pt idx="1">
                  <c:v>2695</c:v>
                </c:pt>
                <c:pt idx="2">
                  <c:v>3695</c:v>
                </c:pt>
                <c:pt idx="3">
                  <c:v>3295</c:v>
                </c:pt>
                <c:pt idx="4">
                  <c:v>2425</c:v>
                </c:pt>
                <c:pt idx="5">
                  <c:v>2495</c:v>
                </c:pt>
                <c:pt idx="6">
                  <c:v>3845</c:v>
                </c:pt>
                <c:pt idx="7">
                  <c:v>1875</c:v>
                </c:pt>
                <c:pt idx="8">
                  <c:v>2225</c:v>
                </c:pt>
                <c:pt idx="9">
                  <c:v>3595</c:v>
                </c:pt>
                <c:pt idx="10">
                  <c:v>2545</c:v>
                </c:pt>
                <c:pt idx="11">
                  <c:v>4815</c:v>
                </c:pt>
                <c:pt idx="12">
                  <c:v>3595</c:v>
                </c:pt>
                <c:pt idx="13">
                  <c:v>2595</c:v>
                </c:pt>
                <c:pt idx="14">
                  <c:v>3295</c:v>
                </c:pt>
                <c:pt idx="15">
                  <c:v>2645</c:v>
                </c:pt>
                <c:pt idx="16">
                  <c:v>2349</c:v>
                </c:pt>
                <c:pt idx="17">
                  <c:v>2250</c:v>
                </c:pt>
                <c:pt idx="18">
                  <c:v>3725</c:v>
                </c:pt>
                <c:pt idx="19">
                  <c:v>4325</c:v>
                </c:pt>
                <c:pt idx="20">
                  <c:v>3675</c:v>
                </c:pt>
                <c:pt idx="21">
                  <c:v>5425</c:v>
                </c:pt>
                <c:pt idx="22">
                  <c:v>4725</c:v>
                </c:pt>
                <c:pt idx="23">
                  <c:v>2995</c:v>
                </c:pt>
                <c:pt idx="24">
                  <c:v>1895</c:v>
                </c:pt>
                <c:pt idx="25">
                  <c:v>4645</c:v>
                </c:pt>
                <c:pt idx="26">
                  <c:v>2595</c:v>
                </c:pt>
                <c:pt idx="27">
                  <c:v>4595</c:v>
                </c:pt>
                <c:pt idx="28">
                  <c:v>4895</c:v>
                </c:pt>
                <c:pt idx="29">
                  <c:v>3495</c:v>
                </c:pt>
                <c:pt idx="30">
                  <c:v>3595</c:v>
                </c:pt>
                <c:pt idx="31">
                  <c:v>3120</c:v>
                </c:pt>
                <c:pt idx="32">
                  <c:v>2215</c:v>
                </c:pt>
                <c:pt idx="33">
                  <c:v>2825</c:v>
                </c:pt>
                <c:pt idx="34">
                  <c:v>5895</c:v>
                </c:pt>
                <c:pt idx="35">
                  <c:v>3095</c:v>
                </c:pt>
                <c:pt idx="36">
                  <c:v>4595</c:v>
                </c:pt>
                <c:pt idx="37">
                  <c:v>3815</c:v>
                </c:pt>
                <c:pt idx="38">
                  <c:v>3595</c:v>
                </c:pt>
                <c:pt idx="39">
                  <c:v>2195</c:v>
                </c:pt>
                <c:pt idx="40">
                  <c:v>3795</c:v>
                </c:pt>
                <c:pt idx="41">
                  <c:v>4755</c:v>
                </c:pt>
                <c:pt idx="42">
                  <c:v>2495</c:v>
                </c:pt>
                <c:pt idx="43">
                  <c:v>4715</c:v>
                </c:pt>
                <c:pt idx="44">
                  <c:v>4695</c:v>
                </c:pt>
                <c:pt idx="45">
                  <c:v>6115</c:v>
                </c:pt>
                <c:pt idx="46">
                  <c:v>2250</c:v>
                </c:pt>
                <c:pt idx="47">
                  <c:v>1875</c:v>
                </c:pt>
                <c:pt idx="48">
                  <c:v>1950</c:v>
                </c:pt>
                <c:pt idx="49">
                  <c:v>4755</c:v>
                </c:pt>
                <c:pt idx="50">
                  <c:v>1875</c:v>
                </c:pt>
                <c:pt idx="51">
                  <c:v>3945</c:v>
                </c:pt>
                <c:pt idx="52">
                  <c:v>1650</c:v>
                </c:pt>
                <c:pt idx="53">
                  <c:v>1875</c:v>
                </c:pt>
                <c:pt idx="54">
                  <c:v>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31-4EE7-A299-B99DFAF3F86C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Data'!$H$65:$H$119</c:f>
              <c:numCache>
                <c:formatCode>General</c:formatCode>
                <c:ptCount val="55"/>
                <c:pt idx="0">
                  <c:v>1840</c:v>
                </c:pt>
                <c:pt idx="1">
                  <c:v>629</c:v>
                </c:pt>
                <c:pt idx="2">
                  <c:v>1110</c:v>
                </c:pt>
                <c:pt idx="3">
                  <c:v>1061</c:v>
                </c:pt>
                <c:pt idx="4">
                  <c:v>686</c:v>
                </c:pt>
                <c:pt idx="5">
                  <c:v>617</c:v>
                </c:pt>
                <c:pt idx="6">
                  <c:v>1783</c:v>
                </c:pt>
                <c:pt idx="7">
                  <c:v>485</c:v>
                </c:pt>
                <c:pt idx="8">
                  <c:v>756</c:v>
                </c:pt>
                <c:pt idx="9">
                  <c:v>1837</c:v>
                </c:pt>
                <c:pt idx="10">
                  <c:v>779</c:v>
                </c:pt>
                <c:pt idx="11">
                  <c:v>2429</c:v>
                </c:pt>
                <c:pt idx="12">
                  <c:v>1825</c:v>
                </c:pt>
                <c:pt idx="13">
                  <c:v>617</c:v>
                </c:pt>
                <c:pt idx="14">
                  <c:v>941</c:v>
                </c:pt>
                <c:pt idx="15">
                  <c:v>742</c:v>
                </c:pt>
                <c:pt idx="16">
                  <c:v>617</c:v>
                </c:pt>
                <c:pt idx="17">
                  <c:v>532</c:v>
                </c:pt>
                <c:pt idx="18">
                  <c:v>1825</c:v>
                </c:pt>
                <c:pt idx="19">
                  <c:v>1840</c:v>
                </c:pt>
                <c:pt idx="20">
                  <c:v>1812</c:v>
                </c:pt>
                <c:pt idx="21">
                  <c:v>2418</c:v>
                </c:pt>
                <c:pt idx="22">
                  <c:v>1620</c:v>
                </c:pt>
                <c:pt idx="23">
                  <c:v>752</c:v>
                </c:pt>
                <c:pt idx="24">
                  <c:v>548</c:v>
                </c:pt>
                <c:pt idx="25">
                  <c:v>2040</c:v>
                </c:pt>
                <c:pt idx="26">
                  <c:v>1822</c:v>
                </c:pt>
                <c:pt idx="27">
                  <c:v>1620</c:v>
                </c:pt>
                <c:pt idx="28">
                  <c:v>2362</c:v>
                </c:pt>
                <c:pt idx="29">
                  <c:v>1831</c:v>
                </c:pt>
                <c:pt idx="30">
                  <c:v>1503</c:v>
                </c:pt>
                <c:pt idx="31">
                  <c:v>874</c:v>
                </c:pt>
                <c:pt idx="32">
                  <c:v>564</c:v>
                </c:pt>
                <c:pt idx="33">
                  <c:v>617</c:v>
                </c:pt>
                <c:pt idx="34">
                  <c:v>2428</c:v>
                </c:pt>
                <c:pt idx="35">
                  <c:v>691</c:v>
                </c:pt>
                <c:pt idx="36">
                  <c:v>1795</c:v>
                </c:pt>
                <c:pt idx="37">
                  <c:v>1486</c:v>
                </c:pt>
                <c:pt idx="38">
                  <c:v>1503</c:v>
                </c:pt>
                <c:pt idx="39">
                  <c:v>618</c:v>
                </c:pt>
                <c:pt idx="40">
                  <c:v>1822</c:v>
                </c:pt>
                <c:pt idx="41">
                  <c:v>1645</c:v>
                </c:pt>
                <c:pt idx="42">
                  <c:v>652</c:v>
                </c:pt>
                <c:pt idx="43" formatCode="#,##0">
                  <c:v>2123</c:v>
                </c:pt>
                <c:pt idx="44">
                  <c:v>2053</c:v>
                </c:pt>
                <c:pt idx="45">
                  <c:v>2428</c:v>
                </c:pt>
                <c:pt idx="46">
                  <c:v>644</c:v>
                </c:pt>
                <c:pt idx="47">
                  <c:v>411</c:v>
                </c:pt>
                <c:pt idx="48">
                  <c:v>488</c:v>
                </c:pt>
                <c:pt idx="49">
                  <c:v>1645</c:v>
                </c:pt>
                <c:pt idx="50">
                  <c:v>301</c:v>
                </c:pt>
                <c:pt idx="51">
                  <c:v>1837</c:v>
                </c:pt>
                <c:pt idx="52">
                  <c:v>304</c:v>
                </c:pt>
                <c:pt idx="53">
                  <c:v>301</c:v>
                </c:pt>
                <c:pt idx="54">
                  <c:v>770</c:v>
                </c:pt>
              </c:numCache>
            </c:numRef>
          </c:xVal>
          <c:yVal>
            <c:numRef>
              <c:f>'7'!$B$26:$B$80</c:f>
              <c:numCache>
                <c:formatCode>General</c:formatCode>
                <c:ptCount val="55"/>
                <c:pt idx="0">
                  <c:v>4204.4319664082304</c:v>
                </c:pt>
                <c:pt idx="1">
                  <c:v>2376.2117727664508</c:v>
                </c:pt>
                <c:pt idx="2">
                  <c:v>3108.1160064052365</c:v>
                </c:pt>
                <c:pt idx="3">
                  <c:v>3034.1417789168408</c:v>
                </c:pt>
                <c:pt idx="4">
                  <c:v>2468.0124869138126</c:v>
                </c:pt>
                <c:pt idx="5">
                  <c:v>2375.3428207110583</c:v>
                </c:pt>
                <c:pt idx="6">
                  <c:v>4135.6274993124734</c:v>
                </c:pt>
                <c:pt idx="7">
                  <c:v>2176.0653099259921</c:v>
                </c:pt>
                <c:pt idx="8">
                  <c:v>2590.9371400430819</c:v>
                </c:pt>
                <c:pt idx="9">
                  <c:v>4222.8991791238113</c:v>
                </c:pt>
                <c:pt idx="10">
                  <c:v>2622.7852057378168</c:v>
                </c:pt>
                <c:pt idx="11">
                  <c:v>5116.6286214325928</c:v>
                </c:pt>
                <c:pt idx="12">
                  <c:v>4210.5321035426159</c:v>
                </c:pt>
                <c:pt idx="13">
                  <c:v>2404.0881295255649</c:v>
                </c:pt>
                <c:pt idx="14">
                  <c:v>2875.9766525274777</c:v>
                </c:pt>
                <c:pt idx="15">
                  <c:v>2569.8016464749689</c:v>
                </c:pt>
                <c:pt idx="16">
                  <c:v>2381.0918824739597</c:v>
                </c:pt>
                <c:pt idx="17">
                  <c:v>2258.5183047161745</c:v>
                </c:pt>
                <c:pt idx="18">
                  <c:v>4216.2811653055178</c:v>
                </c:pt>
                <c:pt idx="19">
                  <c:v>4244.6753987485399</c:v>
                </c:pt>
                <c:pt idx="20">
                  <c:v>4202.4044116123141</c:v>
                </c:pt>
                <c:pt idx="21">
                  <c:v>5117.2693474892076</c:v>
                </c:pt>
                <c:pt idx="22">
                  <c:v>3912.5462141067628</c:v>
                </c:pt>
                <c:pt idx="23">
                  <c:v>2602.1456128837535</c:v>
                </c:pt>
                <c:pt idx="24">
                  <c:v>2294.1712780341063</c:v>
                </c:pt>
                <c:pt idx="25">
                  <c:v>4552.3600829130564</c:v>
                </c:pt>
                <c:pt idx="26">
                  <c:v>4223.2502544952958</c:v>
                </c:pt>
                <c:pt idx="27">
                  <c:v>3915.4207449882138</c:v>
                </c:pt>
                <c:pt idx="28">
                  <c:v>5039.0513411559468</c:v>
                </c:pt>
                <c:pt idx="29">
                  <c:v>4242.5864192662702</c:v>
                </c:pt>
                <c:pt idx="30">
                  <c:v>3758.9101220534239</c:v>
                </c:pt>
                <c:pt idx="31">
                  <c:v>2774.8282190229361</c:v>
                </c:pt>
                <c:pt idx="32">
                  <c:v>2306.8280043004329</c:v>
                </c:pt>
                <c:pt idx="33">
                  <c:v>2398.3390677626635</c:v>
                </c:pt>
                <c:pt idx="34">
                  <c:v>5117.4185680257451</c:v>
                </c:pt>
                <c:pt idx="35">
                  <c:v>2510.0552480512611</c:v>
                </c:pt>
                <c:pt idx="36">
                  <c:v>4178.4646022370471</c:v>
                </c:pt>
                <c:pt idx="37">
                  <c:v>3714.8485965080017</c:v>
                </c:pt>
                <c:pt idx="38">
                  <c:v>3741.6629367647197</c:v>
                </c:pt>
                <c:pt idx="39">
                  <c:v>2382.6015605859675</c:v>
                </c:pt>
                <c:pt idx="40">
                  <c:v>4231.8738471396473</c:v>
                </c:pt>
                <c:pt idx="41">
                  <c:v>3962.6486496972029</c:v>
                </c:pt>
                <c:pt idx="42">
                  <c:v>2467.2751746190697</c:v>
                </c:pt>
                <c:pt idx="43">
                  <c:v>4677.6633662097274</c:v>
                </c:pt>
                <c:pt idx="44">
                  <c:v>4566.81174278255</c:v>
                </c:pt>
                <c:pt idx="45">
                  <c:v>5134.6657533144489</c:v>
                </c:pt>
                <c:pt idx="46">
                  <c:v>2444.8494385497829</c:v>
                </c:pt>
                <c:pt idx="47">
                  <c:v>2093.0944384519012</c:v>
                </c:pt>
                <c:pt idx="48">
                  <c:v>2215.0887148394245</c:v>
                </c:pt>
                <c:pt idx="49">
                  <c:v>3962.6486496972029</c:v>
                </c:pt>
                <c:pt idx="50">
                  <c:v>1938.5279696568159</c:v>
                </c:pt>
                <c:pt idx="51">
                  <c:v>4256.818643524929</c:v>
                </c:pt>
                <c:pt idx="52">
                  <c:v>1943.0570039928402</c:v>
                </c:pt>
                <c:pt idx="53">
                  <c:v>1939.3328383036221</c:v>
                </c:pt>
                <c:pt idx="54">
                  <c:v>2652.3160659515047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31-4EE7-A299-B99DFAF3F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592431"/>
        <c:axId val="767306431"/>
      </c:scatterChart>
      <c:valAx>
        <c:axId val="767592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306431"/>
        <c:crosses val="autoZero"/>
        <c:crossBetween val="midCat"/>
      </c:valAx>
      <c:valAx>
        <c:axId val="7673064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675924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Data'!$I$65:$I$119</c:f>
              <c:numCache>
                <c:formatCode>General</c:formatCode>
                <c:ptCount val="55"/>
                <c:pt idx="0">
                  <c:v>2000</c:v>
                </c:pt>
                <c:pt idx="1">
                  <c:v>2000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6000</c:v>
                </c:pt>
                <c:pt idx="9">
                  <c:v>6000</c:v>
                </c:pt>
                <c:pt idx="10">
                  <c:v>5500</c:v>
                </c:pt>
                <c:pt idx="11">
                  <c:v>6000</c:v>
                </c:pt>
                <c:pt idx="12">
                  <c:v>7000</c:v>
                </c:pt>
                <c:pt idx="13">
                  <c:v>10000</c:v>
                </c:pt>
                <c:pt idx="14">
                  <c:v>7000</c:v>
                </c:pt>
                <c:pt idx="15">
                  <c:v>6000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10000</c:v>
                </c:pt>
                <c:pt idx="26">
                  <c:v>10000</c:v>
                </c:pt>
                <c:pt idx="27">
                  <c:v>9500</c:v>
                </c:pt>
                <c:pt idx="28">
                  <c:v>10100</c:v>
                </c:pt>
                <c:pt idx="29">
                  <c:v>11000</c:v>
                </c:pt>
                <c:pt idx="30">
                  <c:v>13000</c:v>
                </c:pt>
                <c:pt idx="31">
                  <c:v>7000</c:v>
                </c:pt>
                <c:pt idx="32">
                  <c:v>7000</c:v>
                </c:pt>
                <c:pt idx="33">
                  <c:v>9000</c:v>
                </c:pt>
                <c:pt idx="34">
                  <c:v>6400</c:v>
                </c:pt>
                <c:pt idx="35">
                  <c:v>9000</c:v>
                </c:pt>
                <c:pt idx="36">
                  <c:v>9300</c:v>
                </c:pt>
                <c:pt idx="37">
                  <c:v>9800</c:v>
                </c:pt>
                <c:pt idx="38">
                  <c:v>10000</c:v>
                </c:pt>
                <c:pt idx="39">
                  <c:v>6000</c:v>
                </c:pt>
                <c:pt idx="40">
                  <c:v>11500</c:v>
                </c:pt>
                <c:pt idx="41">
                  <c:v>11150</c:v>
                </c:pt>
                <c:pt idx="42">
                  <c:v>11800</c:v>
                </c:pt>
                <c:pt idx="43">
                  <c:v>10000</c:v>
                </c:pt>
                <c:pt idx="44">
                  <c:v>9100</c:v>
                </c:pt>
                <c:pt idx="45">
                  <c:v>9400</c:v>
                </c:pt>
                <c:pt idx="46">
                  <c:v>10000</c:v>
                </c:pt>
                <c:pt idx="47">
                  <c:v>10000</c:v>
                </c:pt>
                <c:pt idx="48">
                  <c:v>11000</c:v>
                </c:pt>
                <c:pt idx="49">
                  <c:v>11150</c:v>
                </c:pt>
                <c:pt idx="50">
                  <c:v>12000</c:v>
                </c:pt>
                <c:pt idx="51">
                  <c:v>11900</c:v>
                </c:pt>
                <c:pt idx="52">
                  <c:v>12000</c:v>
                </c:pt>
                <c:pt idx="53">
                  <c:v>12140</c:v>
                </c:pt>
                <c:pt idx="54">
                  <c:v>13000</c:v>
                </c:pt>
              </c:numCache>
            </c:numRef>
          </c:xVal>
          <c:yVal>
            <c:numRef>
              <c:f>'Sorted Data'!$J$65:$J$119</c:f>
              <c:numCache>
                <c:formatCode>"$"#,##0.00</c:formatCode>
                <c:ptCount val="55"/>
                <c:pt idx="0">
                  <c:v>3425</c:v>
                </c:pt>
                <c:pt idx="1">
                  <c:v>2695</c:v>
                </c:pt>
                <c:pt idx="2">
                  <c:v>3695</c:v>
                </c:pt>
                <c:pt idx="3">
                  <c:v>3295</c:v>
                </c:pt>
                <c:pt idx="4">
                  <c:v>2425</c:v>
                </c:pt>
                <c:pt idx="5">
                  <c:v>2495</c:v>
                </c:pt>
                <c:pt idx="6">
                  <c:v>3845</c:v>
                </c:pt>
                <c:pt idx="7">
                  <c:v>1875</c:v>
                </c:pt>
                <c:pt idx="8">
                  <c:v>2225</c:v>
                </c:pt>
                <c:pt idx="9">
                  <c:v>3595</c:v>
                </c:pt>
                <c:pt idx="10">
                  <c:v>2545</c:v>
                </c:pt>
                <c:pt idx="11">
                  <c:v>4815</c:v>
                </c:pt>
                <c:pt idx="12">
                  <c:v>3595</c:v>
                </c:pt>
                <c:pt idx="13">
                  <c:v>2595</c:v>
                </c:pt>
                <c:pt idx="14">
                  <c:v>3295</c:v>
                </c:pt>
                <c:pt idx="15">
                  <c:v>2645</c:v>
                </c:pt>
                <c:pt idx="16">
                  <c:v>2349</c:v>
                </c:pt>
                <c:pt idx="17">
                  <c:v>2250</c:v>
                </c:pt>
                <c:pt idx="18">
                  <c:v>3725</c:v>
                </c:pt>
                <c:pt idx="19">
                  <c:v>4325</c:v>
                </c:pt>
                <c:pt idx="20">
                  <c:v>3675</c:v>
                </c:pt>
                <c:pt idx="21">
                  <c:v>5425</c:v>
                </c:pt>
                <c:pt idx="22">
                  <c:v>4725</c:v>
                </c:pt>
                <c:pt idx="23">
                  <c:v>2995</c:v>
                </c:pt>
                <c:pt idx="24">
                  <c:v>1895</c:v>
                </c:pt>
                <c:pt idx="25">
                  <c:v>4645</c:v>
                </c:pt>
                <c:pt idx="26">
                  <c:v>2595</c:v>
                </c:pt>
                <c:pt idx="27">
                  <c:v>4595</c:v>
                </c:pt>
                <c:pt idx="28">
                  <c:v>4895</c:v>
                </c:pt>
                <c:pt idx="29">
                  <c:v>3495</c:v>
                </c:pt>
                <c:pt idx="30">
                  <c:v>3595</c:v>
                </c:pt>
                <c:pt idx="31">
                  <c:v>3120</c:v>
                </c:pt>
                <c:pt idx="32">
                  <c:v>2215</c:v>
                </c:pt>
                <c:pt idx="33">
                  <c:v>2825</c:v>
                </c:pt>
                <c:pt idx="34">
                  <c:v>5895</c:v>
                </c:pt>
                <c:pt idx="35">
                  <c:v>3095</c:v>
                </c:pt>
                <c:pt idx="36">
                  <c:v>4595</c:v>
                </c:pt>
                <c:pt idx="37">
                  <c:v>3815</c:v>
                </c:pt>
                <c:pt idx="38">
                  <c:v>3595</c:v>
                </c:pt>
                <c:pt idx="39">
                  <c:v>2195</c:v>
                </c:pt>
                <c:pt idx="40">
                  <c:v>3795</c:v>
                </c:pt>
                <c:pt idx="41">
                  <c:v>4755</c:v>
                </c:pt>
                <c:pt idx="42">
                  <c:v>2495</c:v>
                </c:pt>
                <c:pt idx="43">
                  <c:v>4715</c:v>
                </c:pt>
                <c:pt idx="44">
                  <c:v>4695</c:v>
                </c:pt>
                <c:pt idx="45">
                  <c:v>6115</c:v>
                </c:pt>
                <c:pt idx="46">
                  <c:v>2250</c:v>
                </c:pt>
                <c:pt idx="47">
                  <c:v>1875</c:v>
                </c:pt>
                <c:pt idx="48">
                  <c:v>1950</c:v>
                </c:pt>
                <c:pt idx="49">
                  <c:v>4755</c:v>
                </c:pt>
                <c:pt idx="50">
                  <c:v>1875</c:v>
                </c:pt>
                <c:pt idx="51">
                  <c:v>3945</c:v>
                </c:pt>
                <c:pt idx="52">
                  <c:v>1650</c:v>
                </c:pt>
                <c:pt idx="53">
                  <c:v>1875</c:v>
                </c:pt>
                <c:pt idx="54">
                  <c:v>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A5-4524-94F3-934FA580CFFC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Data'!$I$65:$I$119</c:f>
              <c:numCache>
                <c:formatCode>General</c:formatCode>
                <c:ptCount val="55"/>
                <c:pt idx="0">
                  <c:v>2000</c:v>
                </c:pt>
                <c:pt idx="1">
                  <c:v>2000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6000</c:v>
                </c:pt>
                <c:pt idx="9">
                  <c:v>6000</c:v>
                </c:pt>
                <c:pt idx="10">
                  <c:v>5500</c:v>
                </c:pt>
                <c:pt idx="11">
                  <c:v>6000</c:v>
                </c:pt>
                <c:pt idx="12">
                  <c:v>7000</c:v>
                </c:pt>
                <c:pt idx="13">
                  <c:v>10000</c:v>
                </c:pt>
                <c:pt idx="14">
                  <c:v>7000</c:v>
                </c:pt>
                <c:pt idx="15">
                  <c:v>6000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9000</c:v>
                </c:pt>
                <c:pt idx="21">
                  <c:v>9000</c:v>
                </c:pt>
                <c:pt idx="22">
                  <c:v>9000</c:v>
                </c:pt>
                <c:pt idx="23">
                  <c:v>9000</c:v>
                </c:pt>
                <c:pt idx="24">
                  <c:v>9000</c:v>
                </c:pt>
                <c:pt idx="25">
                  <c:v>10000</c:v>
                </c:pt>
                <c:pt idx="26">
                  <c:v>10000</c:v>
                </c:pt>
                <c:pt idx="27">
                  <c:v>9500</c:v>
                </c:pt>
                <c:pt idx="28">
                  <c:v>10100</c:v>
                </c:pt>
                <c:pt idx="29">
                  <c:v>11000</c:v>
                </c:pt>
                <c:pt idx="30">
                  <c:v>13000</c:v>
                </c:pt>
                <c:pt idx="31">
                  <c:v>7000</c:v>
                </c:pt>
                <c:pt idx="32">
                  <c:v>7000</c:v>
                </c:pt>
                <c:pt idx="33">
                  <c:v>9000</c:v>
                </c:pt>
                <c:pt idx="34">
                  <c:v>6400</c:v>
                </c:pt>
                <c:pt idx="35">
                  <c:v>9000</c:v>
                </c:pt>
                <c:pt idx="36">
                  <c:v>9300</c:v>
                </c:pt>
                <c:pt idx="37">
                  <c:v>9800</c:v>
                </c:pt>
                <c:pt idx="38">
                  <c:v>10000</c:v>
                </c:pt>
                <c:pt idx="39">
                  <c:v>6000</c:v>
                </c:pt>
                <c:pt idx="40">
                  <c:v>11500</c:v>
                </c:pt>
                <c:pt idx="41">
                  <c:v>11150</c:v>
                </c:pt>
                <c:pt idx="42">
                  <c:v>11800</c:v>
                </c:pt>
                <c:pt idx="43">
                  <c:v>10000</c:v>
                </c:pt>
                <c:pt idx="44">
                  <c:v>9100</c:v>
                </c:pt>
                <c:pt idx="45">
                  <c:v>9400</c:v>
                </c:pt>
                <c:pt idx="46">
                  <c:v>10000</c:v>
                </c:pt>
                <c:pt idx="47">
                  <c:v>10000</c:v>
                </c:pt>
                <c:pt idx="48">
                  <c:v>11000</c:v>
                </c:pt>
                <c:pt idx="49">
                  <c:v>11150</c:v>
                </c:pt>
                <c:pt idx="50">
                  <c:v>12000</c:v>
                </c:pt>
                <c:pt idx="51">
                  <c:v>11900</c:v>
                </c:pt>
                <c:pt idx="52">
                  <c:v>12000</c:v>
                </c:pt>
                <c:pt idx="53">
                  <c:v>12140</c:v>
                </c:pt>
                <c:pt idx="54">
                  <c:v>13000</c:v>
                </c:pt>
              </c:numCache>
            </c:numRef>
          </c:xVal>
          <c:yVal>
            <c:numRef>
              <c:f>'7'!$B$26:$B$80</c:f>
              <c:numCache>
                <c:formatCode>General</c:formatCode>
                <c:ptCount val="55"/>
                <c:pt idx="0">
                  <c:v>4204.4319664082304</c:v>
                </c:pt>
                <c:pt idx="1">
                  <c:v>2376.2117727664508</c:v>
                </c:pt>
                <c:pt idx="2">
                  <c:v>3108.1160064052365</c:v>
                </c:pt>
                <c:pt idx="3">
                  <c:v>3034.1417789168408</c:v>
                </c:pt>
                <c:pt idx="4">
                  <c:v>2468.0124869138126</c:v>
                </c:pt>
                <c:pt idx="5">
                  <c:v>2375.3428207110583</c:v>
                </c:pt>
                <c:pt idx="6">
                  <c:v>4135.6274993124734</c:v>
                </c:pt>
                <c:pt idx="7">
                  <c:v>2176.0653099259921</c:v>
                </c:pt>
                <c:pt idx="8">
                  <c:v>2590.9371400430819</c:v>
                </c:pt>
                <c:pt idx="9">
                  <c:v>4222.8991791238113</c:v>
                </c:pt>
                <c:pt idx="10">
                  <c:v>2622.7852057378168</c:v>
                </c:pt>
                <c:pt idx="11">
                  <c:v>5116.6286214325928</c:v>
                </c:pt>
                <c:pt idx="12">
                  <c:v>4210.5321035426159</c:v>
                </c:pt>
                <c:pt idx="13">
                  <c:v>2404.0881295255649</c:v>
                </c:pt>
                <c:pt idx="14">
                  <c:v>2875.9766525274777</c:v>
                </c:pt>
                <c:pt idx="15">
                  <c:v>2569.8016464749689</c:v>
                </c:pt>
                <c:pt idx="16">
                  <c:v>2381.0918824739597</c:v>
                </c:pt>
                <c:pt idx="17">
                  <c:v>2258.5183047161745</c:v>
                </c:pt>
                <c:pt idx="18">
                  <c:v>4216.2811653055178</c:v>
                </c:pt>
                <c:pt idx="19">
                  <c:v>4244.6753987485399</c:v>
                </c:pt>
                <c:pt idx="20">
                  <c:v>4202.4044116123141</c:v>
                </c:pt>
                <c:pt idx="21">
                  <c:v>5117.2693474892076</c:v>
                </c:pt>
                <c:pt idx="22">
                  <c:v>3912.5462141067628</c:v>
                </c:pt>
                <c:pt idx="23">
                  <c:v>2602.1456128837535</c:v>
                </c:pt>
                <c:pt idx="24">
                  <c:v>2294.1712780341063</c:v>
                </c:pt>
                <c:pt idx="25">
                  <c:v>4552.3600829130564</c:v>
                </c:pt>
                <c:pt idx="26">
                  <c:v>4223.2502544952958</c:v>
                </c:pt>
                <c:pt idx="27">
                  <c:v>3915.4207449882138</c:v>
                </c:pt>
                <c:pt idx="28">
                  <c:v>5039.0513411559468</c:v>
                </c:pt>
                <c:pt idx="29">
                  <c:v>4242.5864192662702</c:v>
                </c:pt>
                <c:pt idx="30">
                  <c:v>3758.9101220534239</c:v>
                </c:pt>
                <c:pt idx="31">
                  <c:v>2774.8282190229361</c:v>
                </c:pt>
                <c:pt idx="32">
                  <c:v>2306.8280043004329</c:v>
                </c:pt>
                <c:pt idx="33">
                  <c:v>2398.3390677626635</c:v>
                </c:pt>
                <c:pt idx="34">
                  <c:v>5117.4185680257451</c:v>
                </c:pt>
                <c:pt idx="35">
                  <c:v>2510.0552480512611</c:v>
                </c:pt>
                <c:pt idx="36">
                  <c:v>4178.4646022370471</c:v>
                </c:pt>
                <c:pt idx="37">
                  <c:v>3714.8485965080017</c:v>
                </c:pt>
                <c:pt idx="38">
                  <c:v>3741.6629367647197</c:v>
                </c:pt>
                <c:pt idx="39">
                  <c:v>2382.6015605859675</c:v>
                </c:pt>
                <c:pt idx="40">
                  <c:v>4231.8738471396473</c:v>
                </c:pt>
                <c:pt idx="41">
                  <c:v>3962.6486496972029</c:v>
                </c:pt>
                <c:pt idx="42">
                  <c:v>2467.2751746190697</c:v>
                </c:pt>
                <c:pt idx="43">
                  <c:v>4677.6633662097274</c:v>
                </c:pt>
                <c:pt idx="44">
                  <c:v>4566.81174278255</c:v>
                </c:pt>
                <c:pt idx="45">
                  <c:v>5134.6657533144489</c:v>
                </c:pt>
                <c:pt idx="46">
                  <c:v>2444.8494385497829</c:v>
                </c:pt>
                <c:pt idx="47">
                  <c:v>2093.0944384519012</c:v>
                </c:pt>
                <c:pt idx="48">
                  <c:v>2215.0887148394245</c:v>
                </c:pt>
                <c:pt idx="49">
                  <c:v>3962.6486496972029</c:v>
                </c:pt>
                <c:pt idx="50">
                  <c:v>1938.5279696568159</c:v>
                </c:pt>
                <c:pt idx="51">
                  <c:v>4256.818643524929</c:v>
                </c:pt>
                <c:pt idx="52">
                  <c:v>1943.0570039928402</c:v>
                </c:pt>
                <c:pt idx="53">
                  <c:v>1939.3328383036221</c:v>
                </c:pt>
                <c:pt idx="54">
                  <c:v>2652.3160659515047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6A5-4524-94F3-934FA580C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874831"/>
        <c:axId val="578637359"/>
      </c:scatterChart>
      <c:valAx>
        <c:axId val="949874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8637359"/>
        <c:crosses val="autoZero"/>
        <c:crossBetween val="midCat"/>
      </c:valAx>
      <c:valAx>
        <c:axId val="5786373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9498748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Data'!$S$47:$S$83</c:f>
              <c:numCache>
                <c:formatCode>General</c:formatCode>
                <c:ptCount val="37"/>
                <c:pt idx="0">
                  <c:v>758</c:v>
                </c:pt>
                <c:pt idx="1">
                  <c:v>917</c:v>
                </c:pt>
                <c:pt idx="2">
                  <c:v>767</c:v>
                </c:pt>
                <c:pt idx="3">
                  <c:v>799</c:v>
                </c:pt>
                <c:pt idx="4">
                  <c:v>617</c:v>
                </c:pt>
                <c:pt idx="5">
                  <c:v>2409</c:v>
                </c:pt>
                <c:pt idx="6">
                  <c:v>381</c:v>
                </c:pt>
                <c:pt idx="7">
                  <c:v>1599</c:v>
                </c:pt>
                <c:pt idx="8">
                  <c:v>1665</c:v>
                </c:pt>
                <c:pt idx="9">
                  <c:v>1780</c:v>
                </c:pt>
                <c:pt idx="10">
                  <c:v>998</c:v>
                </c:pt>
                <c:pt idx="11">
                  <c:v>1271</c:v>
                </c:pt>
                <c:pt idx="12">
                  <c:v>926</c:v>
                </c:pt>
                <c:pt idx="13">
                  <c:v>2117</c:v>
                </c:pt>
                <c:pt idx="14">
                  <c:v>1131</c:v>
                </c:pt>
                <c:pt idx="15">
                  <c:v>2086</c:v>
                </c:pt>
                <c:pt idx="16">
                  <c:v>319</c:v>
                </c:pt>
                <c:pt idx="17">
                  <c:v>319</c:v>
                </c:pt>
                <c:pt idx="18">
                  <c:v>2289</c:v>
                </c:pt>
                <c:pt idx="19">
                  <c:v>605</c:v>
                </c:pt>
                <c:pt idx="20">
                  <c:v>625</c:v>
                </c:pt>
                <c:pt idx="21">
                  <c:v>1218</c:v>
                </c:pt>
                <c:pt idx="22">
                  <c:v>2110</c:v>
                </c:pt>
                <c:pt idx="23">
                  <c:v>464</c:v>
                </c:pt>
                <c:pt idx="24">
                  <c:v>627</c:v>
                </c:pt>
                <c:pt idx="25">
                  <c:v>2343</c:v>
                </c:pt>
                <c:pt idx="26">
                  <c:v>2082</c:v>
                </c:pt>
                <c:pt idx="27">
                  <c:v>166</c:v>
                </c:pt>
                <c:pt idx="28">
                  <c:v>2029</c:v>
                </c:pt>
                <c:pt idx="29">
                  <c:v>1615</c:v>
                </c:pt>
                <c:pt idx="30">
                  <c:v>1122</c:v>
                </c:pt>
                <c:pt idx="31">
                  <c:v>1122</c:v>
                </c:pt>
                <c:pt idx="32">
                  <c:v>770</c:v>
                </c:pt>
                <c:pt idx="33">
                  <c:v>1111</c:v>
                </c:pt>
                <c:pt idx="34">
                  <c:v>1739</c:v>
                </c:pt>
                <c:pt idx="35">
                  <c:v>2479</c:v>
                </c:pt>
                <c:pt idx="36">
                  <c:v>1794</c:v>
                </c:pt>
              </c:numCache>
            </c:numRef>
          </c:xVal>
          <c:yVal>
            <c:numRef>
              <c:f>'8'!$C$26:$C$62</c:f>
              <c:numCache>
                <c:formatCode>General</c:formatCode>
                <c:ptCount val="37"/>
                <c:pt idx="0">
                  <c:v>-739.30132594167389</c:v>
                </c:pt>
                <c:pt idx="1">
                  <c:v>302.47854411184016</c:v>
                </c:pt>
                <c:pt idx="2">
                  <c:v>25.079889532750258</c:v>
                </c:pt>
                <c:pt idx="3">
                  <c:v>481.74715015344373</c:v>
                </c:pt>
                <c:pt idx="4">
                  <c:v>-326.34226968746407</c:v>
                </c:pt>
                <c:pt idx="5">
                  <c:v>180.08689565962322</c:v>
                </c:pt>
                <c:pt idx="6">
                  <c:v>-522.43692668143149</c:v>
                </c:pt>
                <c:pt idx="7">
                  <c:v>379.16492751644546</c:v>
                </c:pt>
                <c:pt idx="8">
                  <c:v>127.68801588310816</c:v>
                </c:pt>
                <c:pt idx="9">
                  <c:v>-422.83993620528327</c:v>
                </c:pt>
                <c:pt idx="10">
                  <c:v>618.75013799577846</c:v>
                </c:pt>
                <c:pt idx="11">
                  <c:v>-336.67708739666386</c:v>
                </c:pt>
                <c:pt idx="12">
                  <c:v>659.78405856090239</c:v>
                </c:pt>
                <c:pt idx="13">
                  <c:v>-350.17806097155517</c:v>
                </c:pt>
                <c:pt idx="14">
                  <c:v>620.52246736891493</c:v>
                </c:pt>
                <c:pt idx="15">
                  <c:v>-520.28888854229263</c:v>
                </c:pt>
                <c:pt idx="16">
                  <c:v>-327.17292769446476</c:v>
                </c:pt>
                <c:pt idx="17">
                  <c:v>-327.17292769446476</c:v>
                </c:pt>
                <c:pt idx="18">
                  <c:v>43.798803653126924</c:v>
                </c:pt>
                <c:pt idx="19">
                  <c:v>60.573336843136985</c:v>
                </c:pt>
                <c:pt idx="20">
                  <c:v>-81.692393954843737</c:v>
                </c:pt>
                <c:pt idx="21">
                  <c:v>629.06733273121154</c:v>
                </c:pt>
                <c:pt idx="22">
                  <c:v>-222.54561601255136</c:v>
                </c:pt>
                <c:pt idx="23">
                  <c:v>-525.73653215899367</c:v>
                </c:pt>
                <c:pt idx="24">
                  <c:v>54.590191734924247</c:v>
                </c:pt>
                <c:pt idx="25">
                  <c:v>267.35364363942881</c:v>
                </c:pt>
                <c:pt idx="26">
                  <c:v>-213.71303207508754</c:v>
                </c:pt>
                <c:pt idx="27">
                  <c:v>-132.65602162849609</c:v>
                </c:pt>
                <c:pt idx="28">
                  <c:v>-141.0156212294587</c:v>
                </c:pt>
                <c:pt idx="29">
                  <c:v>317.49337072480103</c:v>
                </c:pt>
                <c:pt idx="30">
                  <c:v>611.56295731813316</c:v>
                </c:pt>
                <c:pt idx="31">
                  <c:v>411.56295731813316</c:v>
                </c:pt>
                <c:pt idx="32">
                  <c:v>-82.449222650351658</c:v>
                </c:pt>
                <c:pt idx="33">
                  <c:v>965.71249714153373</c:v>
                </c:pt>
                <c:pt idx="34">
                  <c:v>-681.70037517141282</c:v>
                </c:pt>
                <c:pt idx="35">
                  <c:v>324.46758530328498</c:v>
                </c:pt>
                <c:pt idx="36">
                  <c:v>-1127.5655974940319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FE-4631-A72B-C456B5645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690959"/>
        <c:axId val="775689999"/>
      </c:scatterChart>
      <c:valAx>
        <c:axId val="775690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5689999"/>
        <c:crosses val="autoZero"/>
        <c:crossBetween val="midCat"/>
      </c:valAx>
      <c:valAx>
        <c:axId val="7756899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569095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Data'!$T$47:$T$83</c:f>
              <c:numCache>
                <c:formatCode>General</c:formatCode>
                <c:ptCount val="37"/>
                <c:pt idx="0">
                  <c:v>800</c:v>
                </c:pt>
                <c:pt idx="1">
                  <c:v>1120</c:v>
                </c:pt>
                <c:pt idx="2">
                  <c:v>2880</c:v>
                </c:pt>
                <c:pt idx="3">
                  <c:v>3200</c:v>
                </c:pt>
                <c:pt idx="4">
                  <c:v>3520</c:v>
                </c:pt>
                <c:pt idx="5">
                  <c:v>4000</c:v>
                </c:pt>
                <c:pt idx="6">
                  <c:v>4800</c:v>
                </c:pt>
                <c:pt idx="7">
                  <c:v>5440</c:v>
                </c:pt>
                <c:pt idx="8">
                  <c:v>5440</c:v>
                </c:pt>
                <c:pt idx="9">
                  <c:v>5440</c:v>
                </c:pt>
                <c:pt idx="10">
                  <c:v>5440</c:v>
                </c:pt>
                <c:pt idx="11">
                  <c:v>5440</c:v>
                </c:pt>
                <c:pt idx="12">
                  <c:v>6400</c:v>
                </c:pt>
                <c:pt idx="13">
                  <c:v>8000</c:v>
                </c:pt>
                <c:pt idx="14">
                  <c:v>8000</c:v>
                </c:pt>
                <c:pt idx="15">
                  <c:v>8960</c:v>
                </c:pt>
                <c:pt idx="16">
                  <c:v>9440</c:v>
                </c:pt>
                <c:pt idx="17">
                  <c:v>9440</c:v>
                </c:pt>
                <c:pt idx="18">
                  <c:v>9600</c:v>
                </c:pt>
                <c:pt idx="19">
                  <c:v>9600</c:v>
                </c:pt>
                <c:pt idx="20">
                  <c:v>9600</c:v>
                </c:pt>
                <c:pt idx="21">
                  <c:v>10080</c:v>
                </c:pt>
                <c:pt idx="22">
                  <c:v>10560</c:v>
                </c:pt>
                <c:pt idx="23">
                  <c:v>13120</c:v>
                </c:pt>
                <c:pt idx="24">
                  <c:v>13440</c:v>
                </c:pt>
                <c:pt idx="25">
                  <c:v>7600</c:v>
                </c:pt>
                <c:pt idx="26">
                  <c:v>8000</c:v>
                </c:pt>
                <c:pt idx="27">
                  <c:v>8000</c:v>
                </c:pt>
                <c:pt idx="28">
                  <c:v>10400</c:v>
                </c:pt>
                <c:pt idx="29">
                  <c:v>12160</c:v>
                </c:pt>
                <c:pt idx="30">
                  <c:v>12400</c:v>
                </c:pt>
                <c:pt idx="31">
                  <c:v>12400</c:v>
                </c:pt>
                <c:pt idx="32">
                  <c:v>10880</c:v>
                </c:pt>
                <c:pt idx="33">
                  <c:v>11200</c:v>
                </c:pt>
                <c:pt idx="34">
                  <c:v>12000</c:v>
                </c:pt>
                <c:pt idx="35">
                  <c:v>12000</c:v>
                </c:pt>
                <c:pt idx="36">
                  <c:v>12400</c:v>
                </c:pt>
              </c:numCache>
            </c:numRef>
          </c:xVal>
          <c:yVal>
            <c:numRef>
              <c:f>'8'!$C$26:$C$62</c:f>
              <c:numCache>
                <c:formatCode>General</c:formatCode>
                <c:ptCount val="37"/>
                <c:pt idx="0">
                  <c:v>-739.30132594167389</c:v>
                </c:pt>
                <c:pt idx="1">
                  <c:v>302.47854411184016</c:v>
                </c:pt>
                <c:pt idx="2">
                  <c:v>25.079889532750258</c:v>
                </c:pt>
                <c:pt idx="3">
                  <c:v>481.74715015344373</c:v>
                </c:pt>
                <c:pt idx="4">
                  <c:v>-326.34226968746407</c:v>
                </c:pt>
                <c:pt idx="5">
                  <c:v>180.08689565962322</c:v>
                </c:pt>
                <c:pt idx="6">
                  <c:v>-522.43692668143149</c:v>
                </c:pt>
                <c:pt idx="7">
                  <c:v>379.16492751644546</c:v>
                </c:pt>
                <c:pt idx="8">
                  <c:v>127.68801588310816</c:v>
                </c:pt>
                <c:pt idx="9">
                  <c:v>-422.83993620528327</c:v>
                </c:pt>
                <c:pt idx="10">
                  <c:v>618.75013799577846</c:v>
                </c:pt>
                <c:pt idx="11">
                  <c:v>-336.67708739666386</c:v>
                </c:pt>
                <c:pt idx="12">
                  <c:v>659.78405856090239</c:v>
                </c:pt>
                <c:pt idx="13">
                  <c:v>-350.17806097155517</c:v>
                </c:pt>
                <c:pt idx="14">
                  <c:v>620.52246736891493</c:v>
                </c:pt>
                <c:pt idx="15">
                  <c:v>-520.28888854229263</c:v>
                </c:pt>
                <c:pt idx="16">
                  <c:v>-327.17292769446476</c:v>
                </c:pt>
                <c:pt idx="17">
                  <c:v>-327.17292769446476</c:v>
                </c:pt>
                <c:pt idx="18">
                  <c:v>43.798803653126924</c:v>
                </c:pt>
                <c:pt idx="19">
                  <c:v>60.573336843136985</c:v>
                </c:pt>
                <c:pt idx="20">
                  <c:v>-81.692393954843737</c:v>
                </c:pt>
                <c:pt idx="21">
                  <c:v>629.06733273121154</c:v>
                </c:pt>
                <c:pt idx="22">
                  <c:v>-222.54561601255136</c:v>
                </c:pt>
                <c:pt idx="23">
                  <c:v>-525.73653215899367</c:v>
                </c:pt>
                <c:pt idx="24">
                  <c:v>54.590191734924247</c:v>
                </c:pt>
                <c:pt idx="25">
                  <c:v>267.35364363942881</c:v>
                </c:pt>
                <c:pt idx="26">
                  <c:v>-213.71303207508754</c:v>
                </c:pt>
                <c:pt idx="27">
                  <c:v>-132.65602162849609</c:v>
                </c:pt>
                <c:pt idx="28">
                  <c:v>-141.0156212294587</c:v>
                </c:pt>
                <c:pt idx="29">
                  <c:v>317.49337072480103</c:v>
                </c:pt>
                <c:pt idx="30">
                  <c:v>611.56295731813316</c:v>
                </c:pt>
                <c:pt idx="31">
                  <c:v>411.56295731813316</c:v>
                </c:pt>
                <c:pt idx="32">
                  <c:v>-82.449222650351658</c:v>
                </c:pt>
                <c:pt idx="33">
                  <c:v>965.71249714153373</c:v>
                </c:pt>
                <c:pt idx="34">
                  <c:v>-681.70037517141282</c:v>
                </c:pt>
                <c:pt idx="35">
                  <c:v>324.46758530328498</c:v>
                </c:pt>
                <c:pt idx="36">
                  <c:v>-1127.5655974940319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30-43FB-BA34-FBB16DA73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119855"/>
        <c:axId val="779111695"/>
      </c:scatterChart>
      <c:valAx>
        <c:axId val="779119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9111695"/>
        <c:crosses val="autoZero"/>
        <c:crossBetween val="midCat"/>
      </c:valAx>
      <c:valAx>
        <c:axId val="7791116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91198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Data'!$S$47:$S$83</c:f>
              <c:numCache>
                <c:formatCode>General</c:formatCode>
                <c:ptCount val="37"/>
                <c:pt idx="0">
                  <c:v>758</c:v>
                </c:pt>
                <c:pt idx="1">
                  <c:v>917</c:v>
                </c:pt>
                <c:pt idx="2">
                  <c:v>767</c:v>
                </c:pt>
                <c:pt idx="3">
                  <c:v>799</c:v>
                </c:pt>
                <c:pt idx="4">
                  <c:v>617</c:v>
                </c:pt>
                <c:pt idx="5">
                  <c:v>2409</c:v>
                </c:pt>
                <c:pt idx="6">
                  <c:v>381</c:v>
                </c:pt>
                <c:pt idx="7">
                  <c:v>1599</c:v>
                </c:pt>
                <c:pt idx="8">
                  <c:v>1665</c:v>
                </c:pt>
                <c:pt idx="9">
                  <c:v>1780</c:v>
                </c:pt>
                <c:pt idx="10">
                  <c:v>998</c:v>
                </c:pt>
                <c:pt idx="11">
                  <c:v>1271</c:v>
                </c:pt>
                <c:pt idx="12">
                  <c:v>926</c:v>
                </c:pt>
                <c:pt idx="13">
                  <c:v>2117</c:v>
                </c:pt>
                <c:pt idx="14">
                  <c:v>1131</c:v>
                </c:pt>
                <c:pt idx="15">
                  <c:v>2086</c:v>
                </c:pt>
                <c:pt idx="16">
                  <c:v>319</c:v>
                </c:pt>
                <c:pt idx="17">
                  <c:v>319</c:v>
                </c:pt>
                <c:pt idx="18">
                  <c:v>2289</c:v>
                </c:pt>
                <c:pt idx="19">
                  <c:v>605</c:v>
                </c:pt>
                <c:pt idx="20">
                  <c:v>625</c:v>
                </c:pt>
                <c:pt idx="21">
                  <c:v>1218</c:v>
                </c:pt>
                <c:pt idx="22">
                  <c:v>2110</c:v>
                </c:pt>
                <c:pt idx="23">
                  <c:v>464</c:v>
                </c:pt>
                <c:pt idx="24">
                  <c:v>627</c:v>
                </c:pt>
                <c:pt idx="25">
                  <c:v>2343</c:v>
                </c:pt>
                <c:pt idx="26">
                  <c:v>2082</c:v>
                </c:pt>
                <c:pt idx="27">
                  <c:v>166</c:v>
                </c:pt>
                <c:pt idx="28">
                  <c:v>2029</c:v>
                </c:pt>
                <c:pt idx="29">
                  <c:v>1615</c:v>
                </c:pt>
                <c:pt idx="30">
                  <c:v>1122</c:v>
                </c:pt>
                <c:pt idx="31">
                  <c:v>1122</c:v>
                </c:pt>
                <c:pt idx="32">
                  <c:v>770</c:v>
                </c:pt>
                <c:pt idx="33">
                  <c:v>1111</c:v>
                </c:pt>
                <c:pt idx="34">
                  <c:v>1739</c:v>
                </c:pt>
                <c:pt idx="35">
                  <c:v>2479</c:v>
                </c:pt>
                <c:pt idx="36">
                  <c:v>1794</c:v>
                </c:pt>
              </c:numCache>
            </c:numRef>
          </c:xVal>
          <c:yVal>
            <c:numRef>
              <c:f>'Sorted Data'!$U$47:$U$83</c:f>
              <c:numCache>
                <c:formatCode>"$"#,##0.00</c:formatCode>
                <c:ptCount val="37"/>
                <c:pt idx="0">
                  <c:v>1995</c:v>
                </c:pt>
                <c:pt idx="1">
                  <c:v>3295</c:v>
                </c:pt>
                <c:pt idx="2">
                  <c:v>2785</c:v>
                </c:pt>
                <c:pt idx="3">
                  <c:v>3295</c:v>
                </c:pt>
                <c:pt idx="4">
                  <c:v>2195</c:v>
                </c:pt>
                <c:pt idx="5">
                  <c:v>5595</c:v>
                </c:pt>
                <c:pt idx="6">
                  <c:v>1625</c:v>
                </c:pt>
                <c:pt idx="7">
                  <c:v>4495</c:v>
                </c:pt>
                <c:pt idx="8">
                  <c:v>4350</c:v>
                </c:pt>
                <c:pt idx="9">
                  <c:v>3985</c:v>
                </c:pt>
                <c:pt idx="10">
                  <c:v>3765</c:v>
                </c:pt>
                <c:pt idx="11">
                  <c:v>3250</c:v>
                </c:pt>
                <c:pt idx="12">
                  <c:v>3695</c:v>
                </c:pt>
                <c:pt idx="13">
                  <c:v>4615</c:v>
                </c:pt>
                <c:pt idx="14">
                  <c:v>3995</c:v>
                </c:pt>
                <c:pt idx="15">
                  <c:v>4400</c:v>
                </c:pt>
                <c:pt idx="16">
                  <c:v>1745</c:v>
                </c:pt>
                <c:pt idx="17">
                  <c:v>1745</c:v>
                </c:pt>
                <c:pt idx="18">
                  <c:v>5295</c:v>
                </c:pt>
                <c:pt idx="19">
                  <c:v>2595</c:v>
                </c:pt>
                <c:pt idx="20">
                  <c:v>2485</c:v>
                </c:pt>
                <c:pt idx="21">
                  <c:v>4155</c:v>
                </c:pt>
                <c:pt idx="22">
                  <c:v>4745</c:v>
                </c:pt>
                <c:pt idx="23">
                  <c:v>1800</c:v>
                </c:pt>
                <c:pt idx="24">
                  <c:v>2645</c:v>
                </c:pt>
                <c:pt idx="25">
                  <c:v>5595</c:v>
                </c:pt>
                <c:pt idx="26">
                  <c:v>4695</c:v>
                </c:pt>
                <c:pt idx="27">
                  <c:v>1685</c:v>
                </c:pt>
                <c:pt idx="28">
                  <c:v>4695</c:v>
                </c:pt>
                <c:pt idx="29">
                  <c:v>4495</c:v>
                </c:pt>
                <c:pt idx="30">
                  <c:v>3995</c:v>
                </c:pt>
                <c:pt idx="31">
                  <c:v>3795</c:v>
                </c:pt>
                <c:pt idx="32">
                  <c:v>2725</c:v>
                </c:pt>
                <c:pt idx="33">
                  <c:v>4325</c:v>
                </c:pt>
                <c:pt idx="34">
                  <c:v>3695</c:v>
                </c:pt>
                <c:pt idx="35">
                  <c:v>5895</c:v>
                </c:pt>
                <c:pt idx="36">
                  <c:v>3340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E9-4BFA-BDFB-11B68DC52B45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Data'!$S$47:$S$83</c:f>
              <c:numCache>
                <c:formatCode>General</c:formatCode>
                <c:ptCount val="37"/>
                <c:pt idx="0">
                  <c:v>758</c:v>
                </c:pt>
                <c:pt idx="1">
                  <c:v>917</c:v>
                </c:pt>
                <c:pt idx="2">
                  <c:v>767</c:v>
                </c:pt>
                <c:pt idx="3">
                  <c:v>799</c:v>
                </c:pt>
                <c:pt idx="4">
                  <c:v>617</c:v>
                </c:pt>
                <c:pt idx="5">
                  <c:v>2409</c:v>
                </c:pt>
                <c:pt idx="6">
                  <c:v>381</c:v>
                </c:pt>
                <c:pt idx="7">
                  <c:v>1599</c:v>
                </c:pt>
                <c:pt idx="8">
                  <c:v>1665</c:v>
                </c:pt>
                <c:pt idx="9">
                  <c:v>1780</c:v>
                </c:pt>
                <c:pt idx="10">
                  <c:v>998</c:v>
                </c:pt>
                <c:pt idx="11">
                  <c:v>1271</c:v>
                </c:pt>
                <c:pt idx="12">
                  <c:v>926</c:v>
                </c:pt>
                <c:pt idx="13">
                  <c:v>2117</c:v>
                </c:pt>
                <c:pt idx="14">
                  <c:v>1131</c:v>
                </c:pt>
                <c:pt idx="15">
                  <c:v>2086</c:v>
                </c:pt>
                <c:pt idx="16">
                  <c:v>319</c:v>
                </c:pt>
                <c:pt idx="17">
                  <c:v>319</c:v>
                </c:pt>
                <c:pt idx="18">
                  <c:v>2289</c:v>
                </c:pt>
                <c:pt idx="19">
                  <c:v>605</c:v>
                </c:pt>
                <c:pt idx="20">
                  <c:v>625</c:v>
                </c:pt>
                <c:pt idx="21">
                  <c:v>1218</c:v>
                </c:pt>
                <c:pt idx="22">
                  <c:v>2110</c:v>
                </c:pt>
                <c:pt idx="23">
                  <c:v>464</c:v>
                </c:pt>
                <c:pt idx="24">
                  <c:v>627</c:v>
                </c:pt>
                <c:pt idx="25">
                  <c:v>2343</c:v>
                </c:pt>
                <c:pt idx="26">
                  <c:v>2082</c:v>
                </c:pt>
                <c:pt idx="27">
                  <c:v>166</c:v>
                </c:pt>
                <c:pt idx="28">
                  <c:v>2029</c:v>
                </c:pt>
                <c:pt idx="29">
                  <c:v>1615</c:v>
                </c:pt>
                <c:pt idx="30">
                  <c:v>1122</c:v>
                </c:pt>
                <c:pt idx="31">
                  <c:v>1122</c:v>
                </c:pt>
                <c:pt idx="32">
                  <c:v>770</c:v>
                </c:pt>
                <c:pt idx="33">
                  <c:v>1111</c:v>
                </c:pt>
                <c:pt idx="34">
                  <c:v>1739</c:v>
                </c:pt>
                <c:pt idx="35">
                  <c:v>2479</c:v>
                </c:pt>
                <c:pt idx="36">
                  <c:v>1794</c:v>
                </c:pt>
              </c:numCache>
            </c:numRef>
          </c:xVal>
          <c:yVal>
            <c:numRef>
              <c:f>'8'!$B$26:$B$62</c:f>
              <c:numCache>
                <c:formatCode>General</c:formatCode>
                <c:ptCount val="37"/>
                <c:pt idx="0">
                  <c:v>2734.3013259416739</c:v>
                </c:pt>
                <c:pt idx="1">
                  <c:v>2992.5214558881598</c:v>
                </c:pt>
                <c:pt idx="2">
                  <c:v>2759.9201104672497</c:v>
                </c:pt>
                <c:pt idx="3">
                  <c:v>2813.2528498465563</c:v>
                </c:pt>
                <c:pt idx="4">
                  <c:v>2521.3422696874641</c:v>
                </c:pt>
                <c:pt idx="5">
                  <c:v>5414.9131043403768</c:v>
                </c:pt>
                <c:pt idx="6">
                  <c:v>2147.4369266814315</c:v>
                </c:pt>
                <c:pt idx="7">
                  <c:v>4115.8350724835545</c:v>
                </c:pt>
                <c:pt idx="8">
                  <c:v>4222.3119841168918</c:v>
                </c:pt>
                <c:pt idx="9">
                  <c:v>4407.8399362052833</c:v>
                </c:pt>
                <c:pt idx="10">
                  <c:v>3146.2498620042215</c:v>
                </c:pt>
                <c:pt idx="11">
                  <c:v>3586.6770873966639</c:v>
                </c:pt>
                <c:pt idx="12">
                  <c:v>3035.2159414390976</c:v>
                </c:pt>
                <c:pt idx="13">
                  <c:v>4965.1780609715552</c:v>
                </c:pt>
                <c:pt idx="14">
                  <c:v>3374.4775326310851</c:v>
                </c:pt>
                <c:pt idx="15">
                  <c:v>4920.2888885422926</c:v>
                </c:pt>
                <c:pt idx="16">
                  <c:v>2072.1729276944648</c:v>
                </c:pt>
                <c:pt idx="17">
                  <c:v>2072.1729276944648</c:v>
                </c:pt>
                <c:pt idx="18">
                  <c:v>5251.2011963468731</c:v>
                </c:pt>
                <c:pt idx="19">
                  <c:v>2534.426663156863</c:v>
                </c:pt>
                <c:pt idx="20">
                  <c:v>2566.6923939548437</c:v>
                </c:pt>
                <c:pt idx="21">
                  <c:v>3525.9326672687885</c:v>
                </c:pt>
                <c:pt idx="22">
                  <c:v>4967.5456160125514</c:v>
                </c:pt>
                <c:pt idx="23">
                  <c:v>2325.7365321589937</c:v>
                </c:pt>
                <c:pt idx="24">
                  <c:v>2590.4098082650758</c:v>
                </c:pt>
                <c:pt idx="25">
                  <c:v>5327.6463563605712</c:v>
                </c:pt>
                <c:pt idx="26">
                  <c:v>4908.7130320750875</c:v>
                </c:pt>
                <c:pt idx="27">
                  <c:v>1817.6560216284961</c:v>
                </c:pt>
                <c:pt idx="28">
                  <c:v>4836.0156212294587</c:v>
                </c:pt>
                <c:pt idx="29">
                  <c:v>4177.506629275199</c:v>
                </c:pt>
                <c:pt idx="30">
                  <c:v>3383.4370426818668</c:v>
                </c:pt>
                <c:pt idx="31">
                  <c:v>3383.4370426818668</c:v>
                </c:pt>
                <c:pt idx="32">
                  <c:v>2807.4492226503517</c:v>
                </c:pt>
                <c:pt idx="33">
                  <c:v>3359.2875028584663</c:v>
                </c:pt>
                <c:pt idx="34">
                  <c:v>4376.7003751714128</c:v>
                </c:pt>
                <c:pt idx="35">
                  <c:v>5570.532414696715</c:v>
                </c:pt>
                <c:pt idx="36">
                  <c:v>4467.5655974940319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E9-4BFA-BDFB-11B68DC52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110735"/>
        <c:axId val="779108815"/>
      </c:scatterChart>
      <c:valAx>
        <c:axId val="779110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9108815"/>
        <c:crosses val="autoZero"/>
        <c:crossBetween val="midCat"/>
      </c:valAx>
      <c:valAx>
        <c:axId val="779108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791107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Data'!$T$47:$T$83</c:f>
              <c:numCache>
                <c:formatCode>General</c:formatCode>
                <c:ptCount val="37"/>
                <c:pt idx="0">
                  <c:v>800</c:v>
                </c:pt>
                <c:pt idx="1">
                  <c:v>1120</c:v>
                </c:pt>
                <c:pt idx="2">
                  <c:v>2880</c:v>
                </c:pt>
                <c:pt idx="3">
                  <c:v>3200</c:v>
                </c:pt>
                <c:pt idx="4">
                  <c:v>3520</c:v>
                </c:pt>
                <c:pt idx="5">
                  <c:v>4000</c:v>
                </c:pt>
                <c:pt idx="6">
                  <c:v>4800</c:v>
                </c:pt>
                <c:pt idx="7">
                  <c:v>5440</c:v>
                </c:pt>
                <c:pt idx="8">
                  <c:v>5440</c:v>
                </c:pt>
                <c:pt idx="9">
                  <c:v>5440</c:v>
                </c:pt>
                <c:pt idx="10">
                  <c:v>5440</c:v>
                </c:pt>
                <c:pt idx="11">
                  <c:v>5440</c:v>
                </c:pt>
                <c:pt idx="12">
                  <c:v>6400</c:v>
                </c:pt>
                <c:pt idx="13">
                  <c:v>8000</c:v>
                </c:pt>
                <c:pt idx="14">
                  <c:v>8000</c:v>
                </c:pt>
                <c:pt idx="15">
                  <c:v>8960</c:v>
                </c:pt>
                <c:pt idx="16">
                  <c:v>9440</c:v>
                </c:pt>
                <c:pt idx="17">
                  <c:v>9440</c:v>
                </c:pt>
                <c:pt idx="18">
                  <c:v>9600</c:v>
                </c:pt>
                <c:pt idx="19">
                  <c:v>9600</c:v>
                </c:pt>
                <c:pt idx="20">
                  <c:v>9600</c:v>
                </c:pt>
                <c:pt idx="21">
                  <c:v>10080</c:v>
                </c:pt>
                <c:pt idx="22">
                  <c:v>10560</c:v>
                </c:pt>
                <c:pt idx="23">
                  <c:v>13120</c:v>
                </c:pt>
                <c:pt idx="24">
                  <c:v>13440</c:v>
                </c:pt>
                <c:pt idx="25">
                  <c:v>7600</c:v>
                </c:pt>
                <c:pt idx="26">
                  <c:v>8000</c:v>
                </c:pt>
                <c:pt idx="27">
                  <c:v>8000</c:v>
                </c:pt>
                <c:pt idx="28">
                  <c:v>10400</c:v>
                </c:pt>
                <c:pt idx="29">
                  <c:v>12160</c:v>
                </c:pt>
                <c:pt idx="30">
                  <c:v>12400</c:v>
                </c:pt>
                <c:pt idx="31">
                  <c:v>12400</c:v>
                </c:pt>
                <c:pt idx="32">
                  <c:v>10880</c:v>
                </c:pt>
                <c:pt idx="33">
                  <c:v>11200</c:v>
                </c:pt>
                <c:pt idx="34">
                  <c:v>12000</c:v>
                </c:pt>
                <c:pt idx="35">
                  <c:v>12000</c:v>
                </c:pt>
                <c:pt idx="36">
                  <c:v>12400</c:v>
                </c:pt>
              </c:numCache>
            </c:numRef>
          </c:xVal>
          <c:yVal>
            <c:numRef>
              <c:f>'Sorted Data'!$U$47:$U$83</c:f>
              <c:numCache>
                <c:formatCode>"$"#,##0.00</c:formatCode>
                <c:ptCount val="37"/>
                <c:pt idx="0">
                  <c:v>1995</c:v>
                </c:pt>
                <c:pt idx="1">
                  <c:v>3295</c:v>
                </c:pt>
                <c:pt idx="2">
                  <c:v>2785</c:v>
                </c:pt>
                <c:pt idx="3">
                  <c:v>3295</c:v>
                </c:pt>
                <c:pt idx="4">
                  <c:v>2195</c:v>
                </c:pt>
                <c:pt idx="5">
                  <c:v>5595</c:v>
                </c:pt>
                <c:pt idx="6">
                  <c:v>1625</c:v>
                </c:pt>
                <c:pt idx="7">
                  <c:v>4495</c:v>
                </c:pt>
                <c:pt idx="8">
                  <c:v>4350</c:v>
                </c:pt>
                <c:pt idx="9">
                  <c:v>3985</c:v>
                </c:pt>
                <c:pt idx="10">
                  <c:v>3765</c:v>
                </c:pt>
                <c:pt idx="11">
                  <c:v>3250</c:v>
                </c:pt>
                <c:pt idx="12">
                  <c:v>3695</c:v>
                </c:pt>
                <c:pt idx="13">
                  <c:v>4615</c:v>
                </c:pt>
                <c:pt idx="14">
                  <c:v>3995</c:v>
                </c:pt>
                <c:pt idx="15">
                  <c:v>4400</c:v>
                </c:pt>
                <c:pt idx="16">
                  <c:v>1745</c:v>
                </c:pt>
                <c:pt idx="17">
                  <c:v>1745</c:v>
                </c:pt>
                <c:pt idx="18">
                  <c:v>5295</c:v>
                </c:pt>
                <c:pt idx="19">
                  <c:v>2595</c:v>
                </c:pt>
                <c:pt idx="20">
                  <c:v>2485</c:v>
                </c:pt>
                <c:pt idx="21">
                  <c:v>4155</c:v>
                </c:pt>
                <c:pt idx="22">
                  <c:v>4745</c:v>
                </c:pt>
                <c:pt idx="23">
                  <c:v>1800</c:v>
                </c:pt>
                <c:pt idx="24">
                  <c:v>2645</c:v>
                </c:pt>
                <c:pt idx="25">
                  <c:v>5595</c:v>
                </c:pt>
                <c:pt idx="26">
                  <c:v>4695</c:v>
                </c:pt>
                <c:pt idx="27">
                  <c:v>1685</c:v>
                </c:pt>
                <c:pt idx="28">
                  <c:v>4695</c:v>
                </c:pt>
                <c:pt idx="29">
                  <c:v>4495</c:v>
                </c:pt>
                <c:pt idx="30">
                  <c:v>3995</c:v>
                </c:pt>
                <c:pt idx="31">
                  <c:v>3795</c:v>
                </c:pt>
                <c:pt idx="32">
                  <c:v>2725</c:v>
                </c:pt>
                <c:pt idx="33">
                  <c:v>4325</c:v>
                </c:pt>
                <c:pt idx="34">
                  <c:v>3695</c:v>
                </c:pt>
                <c:pt idx="35">
                  <c:v>5895</c:v>
                </c:pt>
                <c:pt idx="36">
                  <c:v>3340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2D-4130-B1F1-873E6F80B642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Data'!$T$47:$T$83</c:f>
              <c:numCache>
                <c:formatCode>General</c:formatCode>
                <c:ptCount val="37"/>
                <c:pt idx="0">
                  <c:v>800</c:v>
                </c:pt>
                <c:pt idx="1">
                  <c:v>1120</c:v>
                </c:pt>
                <c:pt idx="2">
                  <c:v>2880</c:v>
                </c:pt>
                <c:pt idx="3">
                  <c:v>3200</c:v>
                </c:pt>
                <c:pt idx="4">
                  <c:v>3520</c:v>
                </c:pt>
                <c:pt idx="5">
                  <c:v>4000</c:v>
                </c:pt>
                <c:pt idx="6">
                  <c:v>4800</c:v>
                </c:pt>
                <c:pt idx="7">
                  <c:v>5440</c:v>
                </c:pt>
                <c:pt idx="8">
                  <c:v>5440</c:v>
                </c:pt>
                <c:pt idx="9">
                  <c:v>5440</c:v>
                </c:pt>
                <c:pt idx="10">
                  <c:v>5440</c:v>
                </c:pt>
                <c:pt idx="11">
                  <c:v>5440</c:v>
                </c:pt>
                <c:pt idx="12">
                  <c:v>6400</c:v>
                </c:pt>
                <c:pt idx="13">
                  <c:v>8000</c:v>
                </c:pt>
                <c:pt idx="14">
                  <c:v>8000</c:v>
                </c:pt>
                <c:pt idx="15">
                  <c:v>8960</c:v>
                </c:pt>
                <c:pt idx="16">
                  <c:v>9440</c:v>
                </c:pt>
                <c:pt idx="17">
                  <c:v>9440</c:v>
                </c:pt>
                <c:pt idx="18">
                  <c:v>9600</c:v>
                </c:pt>
                <c:pt idx="19">
                  <c:v>9600</c:v>
                </c:pt>
                <c:pt idx="20">
                  <c:v>9600</c:v>
                </c:pt>
                <c:pt idx="21">
                  <c:v>10080</c:v>
                </c:pt>
                <c:pt idx="22">
                  <c:v>10560</c:v>
                </c:pt>
                <c:pt idx="23">
                  <c:v>13120</c:v>
                </c:pt>
                <c:pt idx="24">
                  <c:v>13440</c:v>
                </c:pt>
                <c:pt idx="25">
                  <c:v>7600</c:v>
                </c:pt>
                <c:pt idx="26">
                  <c:v>8000</c:v>
                </c:pt>
                <c:pt idx="27">
                  <c:v>8000</c:v>
                </c:pt>
                <c:pt idx="28">
                  <c:v>10400</c:v>
                </c:pt>
                <c:pt idx="29">
                  <c:v>12160</c:v>
                </c:pt>
                <c:pt idx="30">
                  <c:v>12400</c:v>
                </c:pt>
                <c:pt idx="31">
                  <c:v>12400</c:v>
                </c:pt>
                <c:pt idx="32">
                  <c:v>10880</c:v>
                </c:pt>
                <c:pt idx="33">
                  <c:v>11200</c:v>
                </c:pt>
                <c:pt idx="34">
                  <c:v>12000</c:v>
                </c:pt>
                <c:pt idx="35">
                  <c:v>12000</c:v>
                </c:pt>
                <c:pt idx="36">
                  <c:v>12400</c:v>
                </c:pt>
              </c:numCache>
            </c:numRef>
          </c:xVal>
          <c:yVal>
            <c:numRef>
              <c:f>'8'!$B$26:$B$62</c:f>
              <c:numCache>
                <c:formatCode>General</c:formatCode>
                <c:ptCount val="37"/>
                <c:pt idx="0">
                  <c:v>2734.3013259416739</c:v>
                </c:pt>
                <c:pt idx="1">
                  <c:v>2992.5214558881598</c:v>
                </c:pt>
                <c:pt idx="2">
                  <c:v>2759.9201104672497</c:v>
                </c:pt>
                <c:pt idx="3">
                  <c:v>2813.2528498465563</c:v>
                </c:pt>
                <c:pt idx="4">
                  <c:v>2521.3422696874641</c:v>
                </c:pt>
                <c:pt idx="5">
                  <c:v>5414.9131043403768</c:v>
                </c:pt>
                <c:pt idx="6">
                  <c:v>2147.4369266814315</c:v>
                </c:pt>
                <c:pt idx="7">
                  <c:v>4115.8350724835545</c:v>
                </c:pt>
                <c:pt idx="8">
                  <c:v>4222.3119841168918</c:v>
                </c:pt>
                <c:pt idx="9">
                  <c:v>4407.8399362052833</c:v>
                </c:pt>
                <c:pt idx="10">
                  <c:v>3146.2498620042215</c:v>
                </c:pt>
                <c:pt idx="11">
                  <c:v>3586.6770873966639</c:v>
                </c:pt>
                <c:pt idx="12">
                  <c:v>3035.2159414390976</c:v>
                </c:pt>
                <c:pt idx="13">
                  <c:v>4965.1780609715552</c:v>
                </c:pt>
                <c:pt idx="14">
                  <c:v>3374.4775326310851</c:v>
                </c:pt>
                <c:pt idx="15">
                  <c:v>4920.2888885422926</c:v>
                </c:pt>
                <c:pt idx="16">
                  <c:v>2072.1729276944648</c:v>
                </c:pt>
                <c:pt idx="17">
                  <c:v>2072.1729276944648</c:v>
                </c:pt>
                <c:pt idx="18">
                  <c:v>5251.2011963468731</c:v>
                </c:pt>
                <c:pt idx="19">
                  <c:v>2534.426663156863</c:v>
                </c:pt>
                <c:pt idx="20">
                  <c:v>2566.6923939548437</c:v>
                </c:pt>
                <c:pt idx="21">
                  <c:v>3525.9326672687885</c:v>
                </c:pt>
                <c:pt idx="22">
                  <c:v>4967.5456160125514</c:v>
                </c:pt>
                <c:pt idx="23">
                  <c:v>2325.7365321589937</c:v>
                </c:pt>
                <c:pt idx="24">
                  <c:v>2590.4098082650758</c:v>
                </c:pt>
                <c:pt idx="25">
                  <c:v>5327.6463563605712</c:v>
                </c:pt>
                <c:pt idx="26">
                  <c:v>4908.7130320750875</c:v>
                </c:pt>
                <c:pt idx="27">
                  <c:v>1817.6560216284961</c:v>
                </c:pt>
                <c:pt idx="28">
                  <c:v>4836.0156212294587</c:v>
                </c:pt>
                <c:pt idx="29">
                  <c:v>4177.506629275199</c:v>
                </c:pt>
                <c:pt idx="30">
                  <c:v>3383.4370426818668</c:v>
                </c:pt>
                <c:pt idx="31">
                  <c:v>3383.4370426818668</c:v>
                </c:pt>
                <c:pt idx="32">
                  <c:v>2807.4492226503517</c:v>
                </c:pt>
                <c:pt idx="33">
                  <c:v>3359.2875028584663</c:v>
                </c:pt>
                <c:pt idx="34">
                  <c:v>4376.7003751714128</c:v>
                </c:pt>
                <c:pt idx="35">
                  <c:v>5570.532414696715</c:v>
                </c:pt>
                <c:pt idx="36">
                  <c:v>4467.5655974940319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2D-4130-B1F1-873E6F80B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110735"/>
        <c:axId val="779116495"/>
      </c:scatterChart>
      <c:valAx>
        <c:axId val="779110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9116495"/>
        <c:crosses val="autoZero"/>
        <c:crossBetween val="midCat"/>
      </c:valAx>
      <c:valAx>
        <c:axId val="7791164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791107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Data'!$AD$102:$AD$193</c:f>
              <c:numCache>
                <c:formatCode>General</c:formatCode>
                <c:ptCount val="92"/>
                <c:pt idx="0">
                  <c:v>758</c:v>
                </c:pt>
                <c:pt idx="1">
                  <c:v>1840</c:v>
                </c:pt>
                <c:pt idx="2">
                  <c:v>917</c:v>
                </c:pt>
                <c:pt idx="3">
                  <c:v>629</c:v>
                </c:pt>
                <c:pt idx="4">
                  <c:v>1110</c:v>
                </c:pt>
                <c:pt idx="5">
                  <c:v>1061</c:v>
                </c:pt>
                <c:pt idx="6">
                  <c:v>686</c:v>
                </c:pt>
                <c:pt idx="7">
                  <c:v>767</c:v>
                </c:pt>
                <c:pt idx="8">
                  <c:v>799</c:v>
                </c:pt>
                <c:pt idx="9">
                  <c:v>617</c:v>
                </c:pt>
                <c:pt idx="10">
                  <c:v>2409</c:v>
                </c:pt>
                <c:pt idx="11">
                  <c:v>617</c:v>
                </c:pt>
                <c:pt idx="12">
                  <c:v>1783</c:v>
                </c:pt>
                <c:pt idx="13">
                  <c:v>485</c:v>
                </c:pt>
                <c:pt idx="14">
                  <c:v>381</c:v>
                </c:pt>
                <c:pt idx="15">
                  <c:v>756</c:v>
                </c:pt>
                <c:pt idx="16">
                  <c:v>1599</c:v>
                </c:pt>
                <c:pt idx="17">
                  <c:v>1665</c:v>
                </c:pt>
                <c:pt idx="18">
                  <c:v>1780</c:v>
                </c:pt>
                <c:pt idx="19">
                  <c:v>998</c:v>
                </c:pt>
                <c:pt idx="20">
                  <c:v>1837</c:v>
                </c:pt>
                <c:pt idx="21">
                  <c:v>1271</c:v>
                </c:pt>
                <c:pt idx="22">
                  <c:v>779</c:v>
                </c:pt>
                <c:pt idx="23">
                  <c:v>2429</c:v>
                </c:pt>
                <c:pt idx="24">
                  <c:v>1825</c:v>
                </c:pt>
                <c:pt idx="25">
                  <c:v>926</c:v>
                </c:pt>
                <c:pt idx="26">
                  <c:v>617</c:v>
                </c:pt>
                <c:pt idx="27">
                  <c:v>941</c:v>
                </c:pt>
                <c:pt idx="28">
                  <c:v>742</c:v>
                </c:pt>
                <c:pt idx="29">
                  <c:v>617</c:v>
                </c:pt>
                <c:pt idx="30">
                  <c:v>532</c:v>
                </c:pt>
                <c:pt idx="31">
                  <c:v>1825</c:v>
                </c:pt>
                <c:pt idx="32">
                  <c:v>2117</c:v>
                </c:pt>
                <c:pt idx="33">
                  <c:v>1131</c:v>
                </c:pt>
                <c:pt idx="34">
                  <c:v>1840</c:v>
                </c:pt>
                <c:pt idx="35">
                  <c:v>1812</c:v>
                </c:pt>
                <c:pt idx="36">
                  <c:v>2418</c:v>
                </c:pt>
                <c:pt idx="37">
                  <c:v>1620</c:v>
                </c:pt>
                <c:pt idx="38">
                  <c:v>2086</c:v>
                </c:pt>
                <c:pt idx="39">
                  <c:v>752</c:v>
                </c:pt>
                <c:pt idx="40">
                  <c:v>548</c:v>
                </c:pt>
                <c:pt idx="41">
                  <c:v>2040</c:v>
                </c:pt>
                <c:pt idx="42">
                  <c:v>1822</c:v>
                </c:pt>
                <c:pt idx="43">
                  <c:v>1620</c:v>
                </c:pt>
                <c:pt idx="44">
                  <c:v>319</c:v>
                </c:pt>
                <c:pt idx="45">
                  <c:v>319</c:v>
                </c:pt>
                <c:pt idx="46">
                  <c:v>2289</c:v>
                </c:pt>
                <c:pt idx="47">
                  <c:v>605</c:v>
                </c:pt>
                <c:pt idx="48">
                  <c:v>625</c:v>
                </c:pt>
                <c:pt idx="49">
                  <c:v>2362</c:v>
                </c:pt>
                <c:pt idx="50">
                  <c:v>1218</c:v>
                </c:pt>
                <c:pt idx="51">
                  <c:v>2110</c:v>
                </c:pt>
                <c:pt idx="52">
                  <c:v>1831</c:v>
                </c:pt>
                <c:pt idx="53">
                  <c:v>1503</c:v>
                </c:pt>
                <c:pt idx="54">
                  <c:v>464</c:v>
                </c:pt>
                <c:pt idx="55">
                  <c:v>627</c:v>
                </c:pt>
                <c:pt idx="56">
                  <c:v>874</c:v>
                </c:pt>
                <c:pt idx="57">
                  <c:v>564</c:v>
                </c:pt>
                <c:pt idx="58">
                  <c:v>2343</c:v>
                </c:pt>
                <c:pt idx="59">
                  <c:v>2082</c:v>
                </c:pt>
                <c:pt idx="60">
                  <c:v>166</c:v>
                </c:pt>
                <c:pt idx="61">
                  <c:v>617</c:v>
                </c:pt>
                <c:pt idx="62">
                  <c:v>2428</c:v>
                </c:pt>
                <c:pt idx="63">
                  <c:v>691</c:v>
                </c:pt>
                <c:pt idx="64">
                  <c:v>1795</c:v>
                </c:pt>
                <c:pt idx="65">
                  <c:v>1486</c:v>
                </c:pt>
                <c:pt idx="66">
                  <c:v>1503</c:v>
                </c:pt>
                <c:pt idx="67">
                  <c:v>618</c:v>
                </c:pt>
                <c:pt idx="68">
                  <c:v>2029</c:v>
                </c:pt>
                <c:pt idx="69">
                  <c:v>1822</c:v>
                </c:pt>
                <c:pt idx="70">
                  <c:v>1645</c:v>
                </c:pt>
                <c:pt idx="71">
                  <c:v>652</c:v>
                </c:pt>
                <c:pt idx="72">
                  <c:v>1615</c:v>
                </c:pt>
                <c:pt idx="73">
                  <c:v>1122</c:v>
                </c:pt>
                <c:pt idx="74">
                  <c:v>1122</c:v>
                </c:pt>
                <c:pt idx="75" formatCode="#,##0">
                  <c:v>2123</c:v>
                </c:pt>
                <c:pt idx="76">
                  <c:v>2053</c:v>
                </c:pt>
                <c:pt idx="77">
                  <c:v>2428</c:v>
                </c:pt>
                <c:pt idx="78">
                  <c:v>644</c:v>
                </c:pt>
                <c:pt idx="79">
                  <c:v>411</c:v>
                </c:pt>
                <c:pt idx="80">
                  <c:v>488</c:v>
                </c:pt>
                <c:pt idx="81">
                  <c:v>770</c:v>
                </c:pt>
                <c:pt idx="82">
                  <c:v>1645</c:v>
                </c:pt>
                <c:pt idx="83">
                  <c:v>1111</c:v>
                </c:pt>
                <c:pt idx="84">
                  <c:v>301</c:v>
                </c:pt>
                <c:pt idx="85">
                  <c:v>1837</c:v>
                </c:pt>
                <c:pt idx="86">
                  <c:v>1739</c:v>
                </c:pt>
                <c:pt idx="87">
                  <c:v>304</c:v>
                </c:pt>
                <c:pt idx="88">
                  <c:v>2479</c:v>
                </c:pt>
                <c:pt idx="89">
                  <c:v>1794</c:v>
                </c:pt>
                <c:pt idx="90">
                  <c:v>301</c:v>
                </c:pt>
                <c:pt idx="91">
                  <c:v>770</c:v>
                </c:pt>
              </c:numCache>
            </c:numRef>
          </c:xVal>
          <c:yVal>
            <c:numRef>
              <c:f>'9'!$C$26:$C$117</c:f>
              <c:numCache>
                <c:formatCode>General</c:formatCode>
                <c:ptCount val="92"/>
                <c:pt idx="0">
                  <c:v>-641.29975544647959</c:v>
                </c:pt>
                <c:pt idx="1">
                  <c:v>-898.48045870156966</c:v>
                </c:pt>
                <c:pt idx="2">
                  <c:v>410.05555333874872</c:v>
                </c:pt>
                <c:pt idx="3">
                  <c:v>253.18321121676945</c:v>
                </c:pt>
                <c:pt idx="4">
                  <c:v>500.83528177337757</c:v>
                </c:pt>
                <c:pt idx="5">
                  <c:v>176.97196205909086</c:v>
                </c:pt>
                <c:pt idx="6">
                  <c:v>-110.34936228494098</c:v>
                </c:pt>
                <c:pt idx="7">
                  <c:v>124.38789354961045</c:v>
                </c:pt>
                <c:pt idx="8">
                  <c:v>583.0770471569931</c:v>
                </c:pt>
                <c:pt idx="9">
                  <c:v>-235.71850166128479</c:v>
                </c:pt>
                <c:pt idx="10">
                  <c:v>377.47093449910062</c:v>
                </c:pt>
                <c:pt idx="11">
                  <c:v>56.932684431750658</c:v>
                </c:pt>
                <c:pt idx="12">
                  <c:v>-404.80954440787355</c:v>
                </c:pt>
                <c:pt idx="13">
                  <c:v>-357.96442173734886</c:v>
                </c:pt>
                <c:pt idx="14">
                  <c:v>-445.37511939502656</c:v>
                </c:pt>
                <c:pt idx="15">
                  <c:v>-434.01229281339829</c:v>
                </c:pt>
                <c:pt idx="16">
                  <c:v>528.90667660110694</c:v>
                </c:pt>
                <c:pt idx="17">
                  <c:v>281.35522968565647</c:v>
                </c:pt>
                <c:pt idx="18">
                  <c:v>-262.33289751550728</c:v>
                </c:pt>
                <c:pt idx="19">
                  <c:v>732.74636745240514</c:v>
                </c:pt>
                <c:pt idx="20">
                  <c:v>-743.68068850433519</c:v>
                </c:pt>
                <c:pt idx="21">
                  <c:v>-206.44370842513945</c:v>
                </c:pt>
                <c:pt idx="22">
                  <c:v>-147.26721085262989</c:v>
                </c:pt>
                <c:pt idx="23">
                  <c:v>-443.53609113989023</c:v>
                </c:pt>
                <c:pt idx="24">
                  <c:v>-730.00038568534819</c:v>
                </c:pt>
                <c:pt idx="25">
                  <c:v>769.85387496842759</c:v>
                </c:pt>
                <c:pt idx="26">
                  <c:v>132.10561042173367</c:v>
                </c:pt>
                <c:pt idx="27">
                  <c:v>343.56747906098735</c:v>
                </c:pt>
                <c:pt idx="28">
                  <c:v>7.7410444110905701</c:v>
                </c:pt>
                <c:pt idx="29">
                  <c:v>-94.032730370252921</c:v>
                </c:pt>
                <c:pt idx="30">
                  <c:v>-65.92431202357011</c:v>
                </c:pt>
                <c:pt idx="31">
                  <c:v>-604.96580048735177</c:v>
                </c:pt>
                <c:pt idx="32">
                  <c:v>-168.67826259813228</c:v>
                </c:pt>
                <c:pt idx="33">
                  <c:v>743.37820192662639</c:v>
                </c:pt>
                <c:pt idx="34">
                  <c:v>-33.238362315593804</c:v>
                </c:pt>
                <c:pt idx="35">
                  <c:v>-639.73168786661518</c:v>
                </c:pt>
                <c:pt idx="36">
                  <c:v>168.65957227334002</c:v>
                </c:pt>
                <c:pt idx="37">
                  <c:v>708.59979406924094</c:v>
                </c:pt>
                <c:pt idx="38">
                  <c:v>-340.27695695382863</c:v>
                </c:pt>
                <c:pt idx="39">
                  <c:v>327.30670198758844</c:v>
                </c:pt>
                <c:pt idx="40">
                  <c:v>-455.71609845556486</c:v>
                </c:pt>
                <c:pt idx="41">
                  <c:v>-28.965737467446161</c:v>
                </c:pt>
                <c:pt idx="42">
                  <c:v>-1740.2352006861101</c:v>
                </c:pt>
                <c:pt idx="43">
                  <c:v>576.11708666823915</c:v>
                </c:pt>
                <c:pt idx="44">
                  <c:v>-252.07843636786856</c:v>
                </c:pt>
                <c:pt idx="45">
                  <c:v>-252.07843636786856</c:v>
                </c:pt>
                <c:pt idx="46">
                  <c:v>236.1217878177913</c:v>
                </c:pt>
                <c:pt idx="47">
                  <c:v>152.73749396352559</c:v>
                </c:pt>
                <c:pt idx="48">
                  <c:v>11.661297928540989</c:v>
                </c:pt>
                <c:pt idx="49">
                  <c:v>-279.78903511090539</c:v>
                </c:pt>
                <c:pt idx="50">
                  <c:v>757.86868638627493</c:v>
                </c:pt>
                <c:pt idx="51">
                  <c:v>-40.513055879016065</c:v>
                </c:pt>
                <c:pt idx="52">
                  <c:v>-859.18490370385734</c:v>
                </c:pt>
                <c:pt idx="53">
                  <c:v>-259.46611833410998</c:v>
                </c:pt>
                <c:pt idx="54">
                  <c:v>-440.65358409288183</c:v>
                </c:pt>
                <c:pt idx="55">
                  <c:v>149.48648548534948</c:v>
                </c:pt>
                <c:pt idx="56">
                  <c:v>272.67273577818696</c:v>
                </c:pt>
                <c:pt idx="57">
                  <c:v>-150.64622567954621</c:v>
                </c:pt>
                <c:pt idx="58">
                  <c:v>462.14688812733948</c:v>
                </c:pt>
                <c:pt idx="59">
                  <c:v>-34.29491953690831</c:v>
                </c:pt>
                <c:pt idx="60">
                  <c:v>-67.195339385348689</c:v>
                </c:pt>
                <c:pt idx="61">
                  <c:v>367.07102522373725</c:v>
                </c:pt>
                <c:pt idx="62">
                  <c:v>636.03155274105666</c:v>
                </c:pt>
                <c:pt idx="63">
                  <c:v>522.08909989429276</c:v>
                </c:pt>
                <c:pt idx="64">
                  <c:v>305.19345432252157</c:v>
                </c:pt>
                <c:pt idx="65">
                  <c:v>2.8379756620374792</c:v>
                </c:pt>
                <c:pt idx="66">
                  <c:v>-244.56987392810015</c:v>
                </c:pt>
                <c:pt idx="67">
                  <c:v>-249.58654017200251</c:v>
                </c:pt>
                <c:pt idx="68">
                  <c:v>36.14000443099394</c:v>
                </c:pt>
                <c:pt idx="69">
                  <c:v>-547.68332288911552</c:v>
                </c:pt>
                <c:pt idx="70">
                  <c:v>689.07890720120304</c:v>
                </c:pt>
                <c:pt idx="71">
                  <c:v>-31.215479283096101</c:v>
                </c:pt>
                <c:pt idx="72">
                  <c:v>470.67813230365664</c:v>
                </c:pt>
                <c:pt idx="73">
                  <c:v>735.51466501355526</c:v>
                </c:pt>
                <c:pt idx="74">
                  <c:v>535.51466501355526</c:v>
                </c:pt>
                <c:pt idx="75">
                  <c:v>-87.931951012634272</c:v>
                </c:pt>
                <c:pt idx="76">
                  <c:v>5.3036084316163397</c:v>
                </c:pt>
                <c:pt idx="77">
                  <c:v>841.13530833504683</c:v>
                </c:pt>
                <c:pt idx="78">
                  <c:v>-254.84725422549627</c:v>
                </c:pt>
                <c:pt idx="79">
                  <c:v>-267.80957041792135</c:v>
                </c:pt>
                <c:pt idx="80">
                  <c:v>-317.41833995461639</c:v>
                </c:pt>
                <c:pt idx="81">
                  <c:v>20.003145728335767</c:v>
                </c:pt>
                <c:pt idx="82">
                  <c:v>689.07890720120304</c:v>
                </c:pt>
                <c:pt idx="83">
                  <c:v>1088.5650705952007</c:v>
                </c:pt>
                <c:pt idx="84">
                  <c:v>-106.82132182951045</c:v>
                </c:pt>
                <c:pt idx="85">
                  <c:v>-422.97663583615486</c:v>
                </c:pt>
                <c:pt idx="86">
                  <c:v>-521.1998167449301</c:v>
                </c:pt>
                <c:pt idx="87">
                  <c:v>-336.48275123475833</c:v>
                </c:pt>
                <c:pt idx="88">
                  <c:v>528.98092996062678</c:v>
                </c:pt>
                <c:pt idx="89">
                  <c:v>-963.64552176193956</c:v>
                </c:pt>
                <c:pt idx="90">
                  <c:v>-107.51647990179094</c:v>
                </c:pt>
                <c:pt idx="91">
                  <c:v>9.4764663480887066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67-4941-B449-6D1FE105B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563439"/>
        <c:axId val="775690959"/>
      </c:scatterChart>
      <c:valAx>
        <c:axId val="782563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5690959"/>
        <c:crosses val="autoZero"/>
        <c:crossBetween val="midCat"/>
      </c:valAx>
      <c:valAx>
        <c:axId val="7756909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25634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Data'!$AE$102:$AE$193</c:f>
              <c:numCache>
                <c:formatCode>General</c:formatCode>
                <c:ptCount val="92"/>
                <c:pt idx="0">
                  <c:v>800</c:v>
                </c:pt>
                <c:pt idx="1">
                  <c:v>2000</c:v>
                </c:pt>
                <c:pt idx="2">
                  <c:v>1120</c:v>
                </c:pt>
                <c:pt idx="3">
                  <c:v>2000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2880</c:v>
                </c:pt>
                <c:pt idx="8">
                  <c:v>3200</c:v>
                </c:pt>
                <c:pt idx="9">
                  <c:v>3520</c:v>
                </c:pt>
                <c:pt idx="10">
                  <c:v>4000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4800</c:v>
                </c:pt>
                <c:pt idx="15">
                  <c:v>6000</c:v>
                </c:pt>
                <c:pt idx="16">
                  <c:v>5440</c:v>
                </c:pt>
                <c:pt idx="17">
                  <c:v>5440</c:v>
                </c:pt>
                <c:pt idx="18">
                  <c:v>5440</c:v>
                </c:pt>
                <c:pt idx="19">
                  <c:v>5440</c:v>
                </c:pt>
                <c:pt idx="20">
                  <c:v>6000</c:v>
                </c:pt>
                <c:pt idx="21">
                  <c:v>5440</c:v>
                </c:pt>
                <c:pt idx="22">
                  <c:v>5500</c:v>
                </c:pt>
                <c:pt idx="23">
                  <c:v>6000</c:v>
                </c:pt>
                <c:pt idx="24">
                  <c:v>7000</c:v>
                </c:pt>
                <c:pt idx="25">
                  <c:v>6400</c:v>
                </c:pt>
                <c:pt idx="26">
                  <c:v>10000</c:v>
                </c:pt>
                <c:pt idx="27">
                  <c:v>7000</c:v>
                </c:pt>
                <c:pt idx="28">
                  <c:v>6000</c:v>
                </c:pt>
                <c:pt idx="29">
                  <c:v>6000</c:v>
                </c:pt>
                <c:pt idx="30">
                  <c:v>7000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9000</c:v>
                </c:pt>
                <c:pt idx="35">
                  <c:v>9000</c:v>
                </c:pt>
                <c:pt idx="36">
                  <c:v>9000</c:v>
                </c:pt>
                <c:pt idx="37">
                  <c:v>9000</c:v>
                </c:pt>
                <c:pt idx="38">
                  <c:v>8960</c:v>
                </c:pt>
                <c:pt idx="39">
                  <c:v>9000</c:v>
                </c:pt>
                <c:pt idx="40">
                  <c:v>9000</c:v>
                </c:pt>
                <c:pt idx="41">
                  <c:v>10000</c:v>
                </c:pt>
                <c:pt idx="42">
                  <c:v>10000</c:v>
                </c:pt>
                <c:pt idx="43">
                  <c:v>9500</c:v>
                </c:pt>
                <c:pt idx="44">
                  <c:v>9440</c:v>
                </c:pt>
                <c:pt idx="45">
                  <c:v>9440</c:v>
                </c:pt>
                <c:pt idx="46">
                  <c:v>9600</c:v>
                </c:pt>
                <c:pt idx="47">
                  <c:v>9600</c:v>
                </c:pt>
                <c:pt idx="48">
                  <c:v>9600</c:v>
                </c:pt>
                <c:pt idx="49">
                  <c:v>10100</c:v>
                </c:pt>
                <c:pt idx="50">
                  <c:v>10080</c:v>
                </c:pt>
                <c:pt idx="51">
                  <c:v>10560</c:v>
                </c:pt>
                <c:pt idx="52">
                  <c:v>11000</c:v>
                </c:pt>
                <c:pt idx="53">
                  <c:v>13000</c:v>
                </c:pt>
                <c:pt idx="54">
                  <c:v>13120</c:v>
                </c:pt>
                <c:pt idx="55">
                  <c:v>13440</c:v>
                </c:pt>
                <c:pt idx="56">
                  <c:v>7000</c:v>
                </c:pt>
                <c:pt idx="57">
                  <c:v>7000</c:v>
                </c:pt>
                <c:pt idx="58">
                  <c:v>7600</c:v>
                </c:pt>
                <c:pt idx="59">
                  <c:v>8000</c:v>
                </c:pt>
                <c:pt idx="60">
                  <c:v>8000</c:v>
                </c:pt>
                <c:pt idx="61">
                  <c:v>9000</c:v>
                </c:pt>
                <c:pt idx="62">
                  <c:v>6400</c:v>
                </c:pt>
                <c:pt idx="63">
                  <c:v>9000</c:v>
                </c:pt>
                <c:pt idx="64">
                  <c:v>9300</c:v>
                </c:pt>
                <c:pt idx="65">
                  <c:v>9800</c:v>
                </c:pt>
                <c:pt idx="66">
                  <c:v>10000</c:v>
                </c:pt>
                <c:pt idx="67">
                  <c:v>6000</c:v>
                </c:pt>
                <c:pt idx="68">
                  <c:v>10400</c:v>
                </c:pt>
                <c:pt idx="69">
                  <c:v>11500</c:v>
                </c:pt>
                <c:pt idx="70">
                  <c:v>11150</c:v>
                </c:pt>
                <c:pt idx="71">
                  <c:v>11800</c:v>
                </c:pt>
                <c:pt idx="72">
                  <c:v>12160</c:v>
                </c:pt>
                <c:pt idx="73">
                  <c:v>12400</c:v>
                </c:pt>
                <c:pt idx="74">
                  <c:v>12400</c:v>
                </c:pt>
                <c:pt idx="75">
                  <c:v>10000</c:v>
                </c:pt>
                <c:pt idx="76">
                  <c:v>9100</c:v>
                </c:pt>
                <c:pt idx="77">
                  <c:v>9400</c:v>
                </c:pt>
                <c:pt idx="78">
                  <c:v>10000</c:v>
                </c:pt>
                <c:pt idx="79">
                  <c:v>10000</c:v>
                </c:pt>
                <c:pt idx="80">
                  <c:v>11000</c:v>
                </c:pt>
                <c:pt idx="81">
                  <c:v>10880</c:v>
                </c:pt>
                <c:pt idx="82">
                  <c:v>11150</c:v>
                </c:pt>
                <c:pt idx="83">
                  <c:v>11200</c:v>
                </c:pt>
                <c:pt idx="84">
                  <c:v>12000</c:v>
                </c:pt>
                <c:pt idx="85">
                  <c:v>11900</c:v>
                </c:pt>
                <c:pt idx="86">
                  <c:v>12000</c:v>
                </c:pt>
                <c:pt idx="87">
                  <c:v>12000</c:v>
                </c:pt>
                <c:pt idx="88">
                  <c:v>12000</c:v>
                </c:pt>
                <c:pt idx="89">
                  <c:v>12400</c:v>
                </c:pt>
                <c:pt idx="90">
                  <c:v>12140</c:v>
                </c:pt>
                <c:pt idx="91">
                  <c:v>13000</c:v>
                </c:pt>
              </c:numCache>
            </c:numRef>
          </c:xVal>
          <c:yVal>
            <c:numRef>
              <c:f>'9'!$C$26:$C$117</c:f>
              <c:numCache>
                <c:formatCode>General</c:formatCode>
                <c:ptCount val="92"/>
                <c:pt idx="0">
                  <c:v>-641.29975544647959</c:v>
                </c:pt>
                <c:pt idx="1">
                  <c:v>-898.48045870156966</c:v>
                </c:pt>
                <c:pt idx="2">
                  <c:v>410.05555333874872</c:v>
                </c:pt>
                <c:pt idx="3">
                  <c:v>253.18321121676945</c:v>
                </c:pt>
                <c:pt idx="4">
                  <c:v>500.83528177337757</c:v>
                </c:pt>
                <c:pt idx="5">
                  <c:v>176.97196205909086</c:v>
                </c:pt>
                <c:pt idx="6">
                  <c:v>-110.34936228494098</c:v>
                </c:pt>
                <c:pt idx="7">
                  <c:v>124.38789354961045</c:v>
                </c:pt>
                <c:pt idx="8">
                  <c:v>583.0770471569931</c:v>
                </c:pt>
                <c:pt idx="9">
                  <c:v>-235.71850166128479</c:v>
                </c:pt>
                <c:pt idx="10">
                  <c:v>377.47093449910062</c:v>
                </c:pt>
                <c:pt idx="11">
                  <c:v>56.932684431750658</c:v>
                </c:pt>
                <c:pt idx="12">
                  <c:v>-404.80954440787355</c:v>
                </c:pt>
                <c:pt idx="13">
                  <c:v>-357.96442173734886</c:v>
                </c:pt>
                <c:pt idx="14">
                  <c:v>-445.37511939502656</c:v>
                </c:pt>
                <c:pt idx="15">
                  <c:v>-434.01229281339829</c:v>
                </c:pt>
                <c:pt idx="16">
                  <c:v>528.90667660110694</c:v>
                </c:pt>
                <c:pt idx="17">
                  <c:v>281.35522968565647</c:v>
                </c:pt>
                <c:pt idx="18">
                  <c:v>-262.33289751550728</c:v>
                </c:pt>
                <c:pt idx="19">
                  <c:v>732.74636745240514</c:v>
                </c:pt>
                <c:pt idx="20">
                  <c:v>-743.68068850433519</c:v>
                </c:pt>
                <c:pt idx="21">
                  <c:v>-206.44370842513945</c:v>
                </c:pt>
                <c:pt idx="22">
                  <c:v>-147.26721085262989</c:v>
                </c:pt>
                <c:pt idx="23">
                  <c:v>-443.53609113989023</c:v>
                </c:pt>
                <c:pt idx="24">
                  <c:v>-730.00038568534819</c:v>
                </c:pt>
                <c:pt idx="25">
                  <c:v>769.85387496842759</c:v>
                </c:pt>
                <c:pt idx="26">
                  <c:v>132.10561042173367</c:v>
                </c:pt>
                <c:pt idx="27">
                  <c:v>343.56747906098735</c:v>
                </c:pt>
                <c:pt idx="28">
                  <c:v>7.7410444110905701</c:v>
                </c:pt>
                <c:pt idx="29">
                  <c:v>-94.032730370252921</c:v>
                </c:pt>
                <c:pt idx="30">
                  <c:v>-65.92431202357011</c:v>
                </c:pt>
                <c:pt idx="31">
                  <c:v>-604.96580048735177</c:v>
                </c:pt>
                <c:pt idx="32">
                  <c:v>-168.67826259813228</c:v>
                </c:pt>
                <c:pt idx="33">
                  <c:v>743.37820192662639</c:v>
                </c:pt>
                <c:pt idx="34">
                  <c:v>-33.238362315593804</c:v>
                </c:pt>
                <c:pt idx="35">
                  <c:v>-639.73168786661518</c:v>
                </c:pt>
                <c:pt idx="36">
                  <c:v>168.65957227334002</c:v>
                </c:pt>
                <c:pt idx="37">
                  <c:v>708.59979406924094</c:v>
                </c:pt>
                <c:pt idx="38">
                  <c:v>-340.27695695382863</c:v>
                </c:pt>
                <c:pt idx="39">
                  <c:v>327.30670198758844</c:v>
                </c:pt>
                <c:pt idx="40">
                  <c:v>-455.71609845556486</c:v>
                </c:pt>
                <c:pt idx="41">
                  <c:v>-28.965737467446161</c:v>
                </c:pt>
                <c:pt idx="42">
                  <c:v>-1740.2352006861101</c:v>
                </c:pt>
                <c:pt idx="43">
                  <c:v>576.11708666823915</c:v>
                </c:pt>
                <c:pt idx="44">
                  <c:v>-252.07843636786856</c:v>
                </c:pt>
                <c:pt idx="45">
                  <c:v>-252.07843636786856</c:v>
                </c:pt>
                <c:pt idx="46">
                  <c:v>236.1217878177913</c:v>
                </c:pt>
                <c:pt idx="47">
                  <c:v>152.73749396352559</c:v>
                </c:pt>
                <c:pt idx="48">
                  <c:v>11.661297928540989</c:v>
                </c:pt>
                <c:pt idx="49">
                  <c:v>-279.78903511090539</c:v>
                </c:pt>
                <c:pt idx="50">
                  <c:v>757.86868638627493</c:v>
                </c:pt>
                <c:pt idx="51">
                  <c:v>-40.513055879016065</c:v>
                </c:pt>
                <c:pt idx="52">
                  <c:v>-859.18490370385734</c:v>
                </c:pt>
                <c:pt idx="53">
                  <c:v>-259.46611833410998</c:v>
                </c:pt>
                <c:pt idx="54">
                  <c:v>-440.65358409288183</c:v>
                </c:pt>
                <c:pt idx="55">
                  <c:v>149.48648548534948</c:v>
                </c:pt>
                <c:pt idx="56">
                  <c:v>272.67273577818696</c:v>
                </c:pt>
                <c:pt idx="57">
                  <c:v>-150.64622567954621</c:v>
                </c:pt>
                <c:pt idx="58">
                  <c:v>462.14688812733948</c:v>
                </c:pt>
                <c:pt idx="59">
                  <c:v>-34.29491953690831</c:v>
                </c:pt>
                <c:pt idx="60">
                  <c:v>-67.195339385348689</c:v>
                </c:pt>
                <c:pt idx="61">
                  <c:v>367.07102522373725</c:v>
                </c:pt>
                <c:pt idx="62">
                  <c:v>636.03155274105666</c:v>
                </c:pt>
                <c:pt idx="63">
                  <c:v>522.08909989429276</c:v>
                </c:pt>
                <c:pt idx="64">
                  <c:v>305.19345432252157</c:v>
                </c:pt>
                <c:pt idx="65">
                  <c:v>2.8379756620374792</c:v>
                </c:pt>
                <c:pt idx="66">
                  <c:v>-244.56987392810015</c:v>
                </c:pt>
                <c:pt idx="67">
                  <c:v>-249.58654017200251</c:v>
                </c:pt>
                <c:pt idx="68">
                  <c:v>36.14000443099394</c:v>
                </c:pt>
                <c:pt idx="69">
                  <c:v>-547.68332288911552</c:v>
                </c:pt>
                <c:pt idx="70">
                  <c:v>689.07890720120304</c:v>
                </c:pt>
                <c:pt idx="71">
                  <c:v>-31.215479283096101</c:v>
                </c:pt>
                <c:pt idx="72">
                  <c:v>470.67813230365664</c:v>
                </c:pt>
                <c:pt idx="73">
                  <c:v>735.51466501355526</c:v>
                </c:pt>
                <c:pt idx="74">
                  <c:v>535.51466501355526</c:v>
                </c:pt>
                <c:pt idx="75">
                  <c:v>-87.931951012634272</c:v>
                </c:pt>
                <c:pt idx="76">
                  <c:v>5.3036084316163397</c:v>
                </c:pt>
                <c:pt idx="77">
                  <c:v>841.13530833504683</c:v>
                </c:pt>
                <c:pt idx="78">
                  <c:v>-254.84725422549627</c:v>
                </c:pt>
                <c:pt idx="79">
                  <c:v>-267.80957041792135</c:v>
                </c:pt>
                <c:pt idx="80">
                  <c:v>-317.41833995461639</c:v>
                </c:pt>
                <c:pt idx="81">
                  <c:v>20.003145728335767</c:v>
                </c:pt>
                <c:pt idx="82">
                  <c:v>689.07890720120304</c:v>
                </c:pt>
                <c:pt idx="83">
                  <c:v>1088.5650705952007</c:v>
                </c:pt>
                <c:pt idx="84">
                  <c:v>-106.82132182951045</c:v>
                </c:pt>
                <c:pt idx="85">
                  <c:v>-422.97663583615486</c:v>
                </c:pt>
                <c:pt idx="86">
                  <c:v>-521.1998167449301</c:v>
                </c:pt>
                <c:pt idx="87">
                  <c:v>-336.48275123475833</c:v>
                </c:pt>
                <c:pt idx="88">
                  <c:v>528.98092996062678</c:v>
                </c:pt>
                <c:pt idx="89">
                  <c:v>-963.64552176193956</c:v>
                </c:pt>
                <c:pt idx="90">
                  <c:v>-107.51647990179094</c:v>
                </c:pt>
                <c:pt idx="91">
                  <c:v>9.4764663480887066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00-4AE4-A6EE-879BBCECE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024047"/>
        <c:axId val="777026447"/>
      </c:scatterChart>
      <c:valAx>
        <c:axId val="777024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026447"/>
        <c:crosses val="autoZero"/>
        <c:crossBetween val="midCat"/>
      </c:valAx>
      <c:valAx>
        <c:axId val="7770264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0240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Data'!$AD$102:$AD$193</c:f>
              <c:numCache>
                <c:formatCode>General</c:formatCode>
                <c:ptCount val="92"/>
                <c:pt idx="0">
                  <c:v>758</c:v>
                </c:pt>
                <c:pt idx="1">
                  <c:v>1840</c:v>
                </c:pt>
                <c:pt idx="2">
                  <c:v>917</c:v>
                </c:pt>
                <c:pt idx="3">
                  <c:v>629</c:v>
                </c:pt>
                <c:pt idx="4">
                  <c:v>1110</c:v>
                </c:pt>
                <c:pt idx="5">
                  <c:v>1061</c:v>
                </c:pt>
                <c:pt idx="6">
                  <c:v>686</c:v>
                </c:pt>
                <c:pt idx="7">
                  <c:v>767</c:v>
                </c:pt>
                <c:pt idx="8">
                  <c:v>799</c:v>
                </c:pt>
                <c:pt idx="9">
                  <c:v>617</c:v>
                </c:pt>
                <c:pt idx="10">
                  <c:v>2409</c:v>
                </c:pt>
                <c:pt idx="11">
                  <c:v>617</c:v>
                </c:pt>
                <c:pt idx="12">
                  <c:v>1783</c:v>
                </c:pt>
                <c:pt idx="13">
                  <c:v>485</c:v>
                </c:pt>
                <c:pt idx="14">
                  <c:v>381</c:v>
                </c:pt>
                <c:pt idx="15">
                  <c:v>756</c:v>
                </c:pt>
                <c:pt idx="16">
                  <c:v>1599</c:v>
                </c:pt>
                <c:pt idx="17">
                  <c:v>1665</c:v>
                </c:pt>
                <c:pt idx="18">
                  <c:v>1780</c:v>
                </c:pt>
                <c:pt idx="19">
                  <c:v>998</c:v>
                </c:pt>
                <c:pt idx="20">
                  <c:v>1837</c:v>
                </c:pt>
                <c:pt idx="21">
                  <c:v>1271</c:v>
                </c:pt>
                <c:pt idx="22">
                  <c:v>779</c:v>
                </c:pt>
                <c:pt idx="23">
                  <c:v>2429</c:v>
                </c:pt>
                <c:pt idx="24">
                  <c:v>1825</c:v>
                </c:pt>
                <c:pt idx="25">
                  <c:v>926</c:v>
                </c:pt>
                <c:pt idx="26">
                  <c:v>617</c:v>
                </c:pt>
                <c:pt idx="27">
                  <c:v>941</c:v>
                </c:pt>
                <c:pt idx="28">
                  <c:v>742</c:v>
                </c:pt>
                <c:pt idx="29">
                  <c:v>617</c:v>
                </c:pt>
                <c:pt idx="30">
                  <c:v>532</c:v>
                </c:pt>
                <c:pt idx="31">
                  <c:v>1825</c:v>
                </c:pt>
                <c:pt idx="32">
                  <c:v>2117</c:v>
                </c:pt>
                <c:pt idx="33">
                  <c:v>1131</c:v>
                </c:pt>
                <c:pt idx="34">
                  <c:v>1840</c:v>
                </c:pt>
                <c:pt idx="35">
                  <c:v>1812</c:v>
                </c:pt>
                <c:pt idx="36">
                  <c:v>2418</c:v>
                </c:pt>
                <c:pt idx="37">
                  <c:v>1620</c:v>
                </c:pt>
                <c:pt idx="38">
                  <c:v>2086</c:v>
                </c:pt>
                <c:pt idx="39">
                  <c:v>752</c:v>
                </c:pt>
                <c:pt idx="40">
                  <c:v>548</c:v>
                </c:pt>
                <c:pt idx="41">
                  <c:v>2040</c:v>
                </c:pt>
                <c:pt idx="42">
                  <c:v>1822</c:v>
                </c:pt>
                <c:pt idx="43">
                  <c:v>1620</c:v>
                </c:pt>
                <c:pt idx="44">
                  <c:v>319</c:v>
                </c:pt>
                <c:pt idx="45">
                  <c:v>319</c:v>
                </c:pt>
                <c:pt idx="46">
                  <c:v>2289</c:v>
                </c:pt>
                <c:pt idx="47">
                  <c:v>605</c:v>
                </c:pt>
                <c:pt idx="48">
                  <c:v>625</c:v>
                </c:pt>
                <c:pt idx="49">
                  <c:v>2362</c:v>
                </c:pt>
                <c:pt idx="50">
                  <c:v>1218</c:v>
                </c:pt>
                <c:pt idx="51">
                  <c:v>2110</c:v>
                </c:pt>
                <c:pt idx="52">
                  <c:v>1831</c:v>
                </c:pt>
                <c:pt idx="53">
                  <c:v>1503</c:v>
                </c:pt>
                <c:pt idx="54">
                  <c:v>464</c:v>
                </c:pt>
                <c:pt idx="55">
                  <c:v>627</c:v>
                </c:pt>
                <c:pt idx="56">
                  <c:v>874</c:v>
                </c:pt>
                <c:pt idx="57">
                  <c:v>564</c:v>
                </c:pt>
                <c:pt idx="58">
                  <c:v>2343</c:v>
                </c:pt>
                <c:pt idx="59">
                  <c:v>2082</c:v>
                </c:pt>
                <c:pt idx="60">
                  <c:v>166</c:v>
                </c:pt>
                <c:pt idx="61">
                  <c:v>617</c:v>
                </c:pt>
                <c:pt idx="62">
                  <c:v>2428</c:v>
                </c:pt>
                <c:pt idx="63">
                  <c:v>691</c:v>
                </c:pt>
                <c:pt idx="64">
                  <c:v>1795</c:v>
                </c:pt>
                <c:pt idx="65">
                  <c:v>1486</c:v>
                </c:pt>
                <c:pt idx="66">
                  <c:v>1503</c:v>
                </c:pt>
                <c:pt idx="67">
                  <c:v>618</c:v>
                </c:pt>
                <c:pt idx="68">
                  <c:v>2029</c:v>
                </c:pt>
                <c:pt idx="69">
                  <c:v>1822</c:v>
                </c:pt>
                <c:pt idx="70">
                  <c:v>1645</c:v>
                </c:pt>
                <c:pt idx="71">
                  <c:v>652</c:v>
                </c:pt>
                <c:pt idx="72">
                  <c:v>1615</c:v>
                </c:pt>
                <c:pt idx="73">
                  <c:v>1122</c:v>
                </c:pt>
                <c:pt idx="74">
                  <c:v>1122</c:v>
                </c:pt>
                <c:pt idx="75" formatCode="#,##0">
                  <c:v>2123</c:v>
                </c:pt>
                <c:pt idx="76">
                  <c:v>2053</c:v>
                </c:pt>
                <c:pt idx="77">
                  <c:v>2428</c:v>
                </c:pt>
                <c:pt idx="78">
                  <c:v>644</c:v>
                </c:pt>
                <c:pt idx="79">
                  <c:v>411</c:v>
                </c:pt>
                <c:pt idx="80">
                  <c:v>488</c:v>
                </c:pt>
                <c:pt idx="81">
                  <c:v>770</c:v>
                </c:pt>
                <c:pt idx="82">
                  <c:v>1645</c:v>
                </c:pt>
                <c:pt idx="83">
                  <c:v>1111</c:v>
                </c:pt>
                <c:pt idx="84">
                  <c:v>301</c:v>
                </c:pt>
                <c:pt idx="85">
                  <c:v>1837</c:v>
                </c:pt>
                <c:pt idx="86">
                  <c:v>1739</c:v>
                </c:pt>
                <c:pt idx="87">
                  <c:v>304</c:v>
                </c:pt>
                <c:pt idx="88">
                  <c:v>2479</c:v>
                </c:pt>
                <c:pt idx="89">
                  <c:v>1794</c:v>
                </c:pt>
                <c:pt idx="90">
                  <c:v>301</c:v>
                </c:pt>
                <c:pt idx="91">
                  <c:v>770</c:v>
                </c:pt>
              </c:numCache>
            </c:numRef>
          </c:xVal>
          <c:yVal>
            <c:numRef>
              <c:f>'Sorted Data'!$AG$102:$AG$193</c:f>
              <c:numCache>
                <c:formatCode>"$"#,##0.00</c:formatCode>
                <c:ptCount val="92"/>
                <c:pt idx="0">
                  <c:v>1995</c:v>
                </c:pt>
                <c:pt idx="1">
                  <c:v>3425</c:v>
                </c:pt>
                <c:pt idx="2">
                  <c:v>3295</c:v>
                </c:pt>
                <c:pt idx="3">
                  <c:v>2695</c:v>
                </c:pt>
                <c:pt idx="4">
                  <c:v>3695</c:v>
                </c:pt>
                <c:pt idx="5">
                  <c:v>3295</c:v>
                </c:pt>
                <c:pt idx="6">
                  <c:v>2425</c:v>
                </c:pt>
                <c:pt idx="7">
                  <c:v>2785</c:v>
                </c:pt>
                <c:pt idx="8">
                  <c:v>3295</c:v>
                </c:pt>
                <c:pt idx="9">
                  <c:v>2195</c:v>
                </c:pt>
                <c:pt idx="10">
                  <c:v>5595</c:v>
                </c:pt>
                <c:pt idx="11">
                  <c:v>2495</c:v>
                </c:pt>
                <c:pt idx="12">
                  <c:v>3845</c:v>
                </c:pt>
                <c:pt idx="13">
                  <c:v>1875</c:v>
                </c:pt>
                <c:pt idx="14">
                  <c:v>1625</c:v>
                </c:pt>
                <c:pt idx="15">
                  <c:v>2225</c:v>
                </c:pt>
                <c:pt idx="16">
                  <c:v>4495</c:v>
                </c:pt>
                <c:pt idx="17">
                  <c:v>4350</c:v>
                </c:pt>
                <c:pt idx="18">
                  <c:v>3985</c:v>
                </c:pt>
                <c:pt idx="19">
                  <c:v>3765</c:v>
                </c:pt>
                <c:pt idx="20">
                  <c:v>3595</c:v>
                </c:pt>
                <c:pt idx="21">
                  <c:v>3250</c:v>
                </c:pt>
                <c:pt idx="22">
                  <c:v>2545</c:v>
                </c:pt>
                <c:pt idx="23">
                  <c:v>4815</c:v>
                </c:pt>
                <c:pt idx="24">
                  <c:v>3595</c:v>
                </c:pt>
                <c:pt idx="25">
                  <c:v>3695</c:v>
                </c:pt>
                <c:pt idx="26">
                  <c:v>2595</c:v>
                </c:pt>
                <c:pt idx="27">
                  <c:v>3295</c:v>
                </c:pt>
                <c:pt idx="28">
                  <c:v>2645</c:v>
                </c:pt>
                <c:pt idx="29">
                  <c:v>2349</c:v>
                </c:pt>
                <c:pt idx="30">
                  <c:v>2250</c:v>
                </c:pt>
                <c:pt idx="31">
                  <c:v>3725</c:v>
                </c:pt>
                <c:pt idx="32">
                  <c:v>4615</c:v>
                </c:pt>
                <c:pt idx="33">
                  <c:v>3995</c:v>
                </c:pt>
                <c:pt idx="34">
                  <c:v>4325</c:v>
                </c:pt>
                <c:pt idx="35">
                  <c:v>3675</c:v>
                </c:pt>
                <c:pt idx="36">
                  <c:v>5425</c:v>
                </c:pt>
                <c:pt idx="37">
                  <c:v>4725</c:v>
                </c:pt>
                <c:pt idx="38">
                  <c:v>4400</c:v>
                </c:pt>
                <c:pt idx="39">
                  <c:v>2995</c:v>
                </c:pt>
                <c:pt idx="40">
                  <c:v>1895</c:v>
                </c:pt>
                <c:pt idx="41">
                  <c:v>4645</c:v>
                </c:pt>
                <c:pt idx="42">
                  <c:v>2595</c:v>
                </c:pt>
                <c:pt idx="43">
                  <c:v>4595</c:v>
                </c:pt>
                <c:pt idx="44">
                  <c:v>1745</c:v>
                </c:pt>
                <c:pt idx="45">
                  <c:v>1745</c:v>
                </c:pt>
                <c:pt idx="46">
                  <c:v>5295</c:v>
                </c:pt>
                <c:pt idx="47">
                  <c:v>2595</c:v>
                </c:pt>
                <c:pt idx="48">
                  <c:v>2485</c:v>
                </c:pt>
                <c:pt idx="49">
                  <c:v>4895</c:v>
                </c:pt>
                <c:pt idx="50">
                  <c:v>4155</c:v>
                </c:pt>
                <c:pt idx="51">
                  <c:v>4745</c:v>
                </c:pt>
                <c:pt idx="52">
                  <c:v>3495</c:v>
                </c:pt>
                <c:pt idx="53">
                  <c:v>3595</c:v>
                </c:pt>
                <c:pt idx="54">
                  <c:v>1800</c:v>
                </c:pt>
                <c:pt idx="55">
                  <c:v>2645</c:v>
                </c:pt>
                <c:pt idx="56">
                  <c:v>3120</c:v>
                </c:pt>
                <c:pt idx="57">
                  <c:v>2215</c:v>
                </c:pt>
                <c:pt idx="58">
                  <c:v>5595</c:v>
                </c:pt>
                <c:pt idx="59">
                  <c:v>4695</c:v>
                </c:pt>
                <c:pt idx="60">
                  <c:v>1685</c:v>
                </c:pt>
                <c:pt idx="61">
                  <c:v>2825</c:v>
                </c:pt>
                <c:pt idx="62">
                  <c:v>5895</c:v>
                </c:pt>
                <c:pt idx="63">
                  <c:v>3095</c:v>
                </c:pt>
                <c:pt idx="64">
                  <c:v>4595</c:v>
                </c:pt>
                <c:pt idx="65">
                  <c:v>3815</c:v>
                </c:pt>
                <c:pt idx="66">
                  <c:v>3595</c:v>
                </c:pt>
                <c:pt idx="67">
                  <c:v>2195</c:v>
                </c:pt>
                <c:pt idx="68">
                  <c:v>4695</c:v>
                </c:pt>
                <c:pt idx="69">
                  <c:v>3795</c:v>
                </c:pt>
                <c:pt idx="70">
                  <c:v>4755</c:v>
                </c:pt>
                <c:pt idx="71">
                  <c:v>2495</c:v>
                </c:pt>
                <c:pt idx="72">
                  <c:v>4495</c:v>
                </c:pt>
                <c:pt idx="73">
                  <c:v>3995</c:v>
                </c:pt>
                <c:pt idx="74">
                  <c:v>3795</c:v>
                </c:pt>
                <c:pt idx="75">
                  <c:v>4715</c:v>
                </c:pt>
                <c:pt idx="76">
                  <c:v>4695</c:v>
                </c:pt>
                <c:pt idx="77">
                  <c:v>6115</c:v>
                </c:pt>
                <c:pt idx="78">
                  <c:v>2250</c:v>
                </c:pt>
                <c:pt idx="79">
                  <c:v>1875</c:v>
                </c:pt>
                <c:pt idx="80">
                  <c:v>1950</c:v>
                </c:pt>
                <c:pt idx="81">
                  <c:v>2725</c:v>
                </c:pt>
                <c:pt idx="82">
                  <c:v>4755</c:v>
                </c:pt>
                <c:pt idx="83">
                  <c:v>4325</c:v>
                </c:pt>
                <c:pt idx="84">
                  <c:v>1875</c:v>
                </c:pt>
                <c:pt idx="85">
                  <c:v>3945</c:v>
                </c:pt>
                <c:pt idx="86">
                  <c:v>3695</c:v>
                </c:pt>
                <c:pt idx="87">
                  <c:v>1650</c:v>
                </c:pt>
                <c:pt idx="88">
                  <c:v>5895</c:v>
                </c:pt>
                <c:pt idx="89">
                  <c:v>3340</c:v>
                </c:pt>
                <c:pt idx="90">
                  <c:v>1875</c:v>
                </c:pt>
                <c:pt idx="91">
                  <c:v>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60-44D9-BC72-BE12CD82D428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Data'!$AD$102:$AD$193</c:f>
              <c:numCache>
                <c:formatCode>General</c:formatCode>
                <c:ptCount val="92"/>
                <c:pt idx="0">
                  <c:v>758</c:v>
                </c:pt>
                <c:pt idx="1">
                  <c:v>1840</c:v>
                </c:pt>
                <c:pt idx="2">
                  <c:v>917</c:v>
                </c:pt>
                <c:pt idx="3">
                  <c:v>629</c:v>
                </c:pt>
                <c:pt idx="4">
                  <c:v>1110</c:v>
                </c:pt>
                <c:pt idx="5">
                  <c:v>1061</c:v>
                </c:pt>
                <c:pt idx="6">
                  <c:v>686</c:v>
                </c:pt>
                <c:pt idx="7">
                  <c:v>767</c:v>
                </c:pt>
                <c:pt idx="8">
                  <c:v>799</c:v>
                </c:pt>
                <c:pt idx="9">
                  <c:v>617</c:v>
                </c:pt>
                <c:pt idx="10">
                  <c:v>2409</c:v>
                </c:pt>
                <c:pt idx="11">
                  <c:v>617</c:v>
                </c:pt>
                <c:pt idx="12">
                  <c:v>1783</c:v>
                </c:pt>
                <c:pt idx="13">
                  <c:v>485</c:v>
                </c:pt>
                <c:pt idx="14">
                  <c:v>381</c:v>
                </c:pt>
                <c:pt idx="15">
                  <c:v>756</c:v>
                </c:pt>
                <c:pt idx="16">
                  <c:v>1599</c:v>
                </c:pt>
                <c:pt idx="17">
                  <c:v>1665</c:v>
                </c:pt>
                <c:pt idx="18">
                  <c:v>1780</c:v>
                </c:pt>
                <c:pt idx="19">
                  <c:v>998</c:v>
                </c:pt>
                <c:pt idx="20">
                  <c:v>1837</c:v>
                </c:pt>
                <c:pt idx="21">
                  <c:v>1271</c:v>
                </c:pt>
                <c:pt idx="22">
                  <c:v>779</c:v>
                </c:pt>
                <c:pt idx="23">
                  <c:v>2429</c:v>
                </c:pt>
                <c:pt idx="24">
                  <c:v>1825</c:v>
                </c:pt>
                <c:pt idx="25">
                  <c:v>926</c:v>
                </c:pt>
                <c:pt idx="26">
                  <c:v>617</c:v>
                </c:pt>
                <c:pt idx="27">
                  <c:v>941</c:v>
                </c:pt>
                <c:pt idx="28">
                  <c:v>742</c:v>
                </c:pt>
                <c:pt idx="29">
                  <c:v>617</c:v>
                </c:pt>
                <c:pt idx="30">
                  <c:v>532</c:v>
                </c:pt>
                <c:pt idx="31">
                  <c:v>1825</c:v>
                </c:pt>
                <c:pt idx="32">
                  <c:v>2117</c:v>
                </c:pt>
                <c:pt idx="33">
                  <c:v>1131</c:v>
                </c:pt>
                <c:pt idx="34">
                  <c:v>1840</c:v>
                </c:pt>
                <c:pt idx="35">
                  <c:v>1812</c:v>
                </c:pt>
                <c:pt idx="36">
                  <c:v>2418</c:v>
                </c:pt>
                <c:pt idx="37">
                  <c:v>1620</c:v>
                </c:pt>
                <c:pt idx="38">
                  <c:v>2086</c:v>
                </c:pt>
                <c:pt idx="39">
                  <c:v>752</c:v>
                </c:pt>
                <c:pt idx="40">
                  <c:v>548</c:v>
                </c:pt>
                <c:pt idx="41">
                  <c:v>2040</c:v>
                </c:pt>
                <c:pt idx="42">
                  <c:v>1822</c:v>
                </c:pt>
                <c:pt idx="43">
                  <c:v>1620</c:v>
                </c:pt>
                <c:pt idx="44">
                  <c:v>319</c:v>
                </c:pt>
                <c:pt idx="45">
                  <c:v>319</c:v>
                </c:pt>
                <c:pt idx="46">
                  <c:v>2289</c:v>
                </c:pt>
                <c:pt idx="47">
                  <c:v>605</c:v>
                </c:pt>
                <c:pt idx="48">
                  <c:v>625</c:v>
                </c:pt>
                <c:pt idx="49">
                  <c:v>2362</c:v>
                </c:pt>
                <c:pt idx="50">
                  <c:v>1218</c:v>
                </c:pt>
                <c:pt idx="51">
                  <c:v>2110</c:v>
                </c:pt>
                <c:pt idx="52">
                  <c:v>1831</c:v>
                </c:pt>
                <c:pt idx="53">
                  <c:v>1503</c:v>
                </c:pt>
                <c:pt idx="54">
                  <c:v>464</c:v>
                </c:pt>
                <c:pt idx="55">
                  <c:v>627</c:v>
                </c:pt>
                <c:pt idx="56">
                  <c:v>874</c:v>
                </c:pt>
                <c:pt idx="57">
                  <c:v>564</c:v>
                </c:pt>
                <c:pt idx="58">
                  <c:v>2343</c:v>
                </c:pt>
                <c:pt idx="59">
                  <c:v>2082</c:v>
                </c:pt>
                <c:pt idx="60">
                  <c:v>166</c:v>
                </c:pt>
                <c:pt idx="61">
                  <c:v>617</c:v>
                </c:pt>
                <c:pt idx="62">
                  <c:v>2428</c:v>
                </c:pt>
                <c:pt idx="63">
                  <c:v>691</c:v>
                </c:pt>
                <c:pt idx="64">
                  <c:v>1795</c:v>
                </c:pt>
                <c:pt idx="65">
                  <c:v>1486</c:v>
                </c:pt>
                <c:pt idx="66">
                  <c:v>1503</c:v>
                </c:pt>
                <c:pt idx="67">
                  <c:v>618</c:v>
                </c:pt>
                <c:pt idx="68">
                  <c:v>2029</c:v>
                </c:pt>
                <c:pt idx="69">
                  <c:v>1822</c:v>
                </c:pt>
                <c:pt idx="70">
                  <c:v>1645</c:v>
                </c:pt>
                <c:pt idx="71">
                  <c:v>652</c:v>
                </c:pt>
                <c:pt idx="72">
                  <c:v>1615</c:v>
                </c:pt>
                <c:pt idx="73">
                  <c:v>1122</c:v>
                </c:pt>
                <c:pt idx="74">
                  <c:v>1122</c:v>
                </c:pt>
                <c:pt idx="75" formatCode="#,##0">
                  <c:v>2123</c:v>
                </c:pt>
                <c:pt idx="76">
                  <c:v>2053</c:v>
                </c:pt>
                <c:pt idx="77">
                  <c:v>2428</c:v>
                </c:pt>
                <c:pt idx="78">
                  <c:v>644</c:v>
                </c:pt>
                <c:pt idx="79">
                  <c:v>411</c:v>
                </c:pt>
                <c:pt idx="80">
                  <c:v>488</c:v>
                </c:pt>
                <c:pt idx="81">
                  <c:v>770</c:v>
                </c:pt>
                <c:pt idx="82">
                  <c:v>1645</c:v>
                </c:pt>
                <c:pt idx="83">
                  <c:v>1111</c:v>
                </c:pt>
                <c:pt idx="84">
                  <c:v>301</c:v>
                </c:pt>
                <c:pt idx="85">
                  <c:v>1837</c:v>
                </c:pt>
                <c:pt idx="86">
                  <c:v>1739</c:v>
                </c:pt>
                <c:pt idx="87">
                  <c:v>304</c:v>
                </c:pt>
                <c:pt idx="88">
                  <c:v>2479</c:v>
                </c:pt>
                <c:pt idx="89">
                  <c:v>1794</c:v>
                </c:pt>
                <c:pt idx="90">
                  <c:v>301</c:v>
                </c:pt>
                <c:pt idx="91">
                  <c:v>770</c:v>
                </c:pt>
              </c:numCache>
            </c:numRef>
          </c:xVal>
          <c:yVal>
            <c:numRef>
              <c:f>'9'!$B$26:$B$117</c:f>
              <c:numCache>
                <c:formatCode>General</c:formatCode>
                <c:ptCount val="92"/>
                <c:pt idx="0">
                  <c:v>2636.2997554464796</c:v>
                </c:pt>
                <c:pt idx="1">
                  <c:v>4323.4804587015697</c:v>
                </c:pt>
                <c:pt idx="2">
                  <c:v>2884.9444466612513</c:v>
                </c:pt>
                <c:pt idx="3">
                  <c:v>2441.8167887832305</c:v>
                </c:pt>
                <c:pt idx="4">
                  <c:v>3194.1647182266224</c:v>
                </c:pt>
                <c:pt idx="5">
                  <c:v>3118.0280379409091</c:v>
                </c:pt>
                <c:pt idx="6">
                  <c:v>2535.349362284941</c:v>
                </c:pt>
                <c:pt idx="7">
                  <c:v>2660.6121064503895</c:v>
                </c:pt>
                <c:pt idx="8">
                  <c:v>2711.9229528430069</c:v>
                </c:pt>
                <c:pt idx="9">
                  <c:v>2430.7185016612848</c:v>
                </c:pt>
                <c:pt idx="10">
                  <c:v>5217.5290655008994</c:v>
                </c:pt>
                <c:pt idx="11">
                  <c:v>2438.0673155682493</c:v>
                </c:pt>
                <c:pt idx="12">
                  <c:v>4249.8095444078735</c:v>
                </c:pt>
                <c:pt idx="13">
                  <c:v>2232.9644217373489</c:v>
                </c:pt>
                <c:pt idx="14">
                  <c:v>2070.3751193950266</c:v>
                </c:pt>
                <c:pt idx="15">
                  <c:v>2659.0122928133983</c:v>
                </c:pt>
                <c:pt idx="16">
                  <c:v>3966.0933233988931</c:v>
                </c:pt>
                <c:pt idx="17">
                  <c:v>4068.6447703143435</c:v>
                </c:pt>
                <c:pt idx="18">
                  <c:v>4247.3328975155073</c:v>
                </c:pt>
                <c:pt idx="19">
                  <c:v>3032.2536325475949</c:v>
                </c:pt>
                <c:pt idx="20">
                  <c:v>4338.6806885043352</c:v>
                </c:pt>
                <c:pt idx="21">
                  <c:v>3456.4437084251394</c:v>
                </c:pt>
                <c:pt idx="22">
                  <c:v>2692.2672108526299</c:v>
                </c:pt>
                <c:pt idx="23">
                  <c:v>5258.5360911398902</c:v>
                </c:pt>
                <c:pt idx="24">
                  <c:v>4325.0003856853482</c:v>
                </c:pt>
                <c:pt idx="25">
                  <c:v>2925.1461250315724</c:v>
                </c:pt>
                <c:pt idx="26">
                  <c:v>2462.8943895782663</c:v>
                </c:pt>
                <c:pt idx="27">
                  <c:v>2951.4325209390126</c:v>
                </c:pt>
                <c:pt idx="28">
                  <c:v>2637.2589555889094</c:v>
                </c:pt>
                <c:pt idx="29">
                  <c:v>2443.0327303702529</c:v>
                </c:pt>
                <c:pt idx="30">
                  <c:v>2315.9243120235701</c:v>
                </c:pt>
                <c:pt idx="31">
                  <c:v>4329.9658004873518</c:v>
                </c:pt>
                <c:pt idx="32">
                  <c:v>4783.6782625981323</c:v>
                </c:pt>
                <c:pt idx="33">
                  <c:v>3251.6217980733736</c:v>
                </c:pt>
                <c:pt idx="34">
                  <c:v>4358.2383623155938</c:v>
                </c:pt>
                <c:pt idx="35">
                  <c:v>4314.7316878666152</c:v>
                </c:pt>
                <c:pt idx="36">
                  <c:v>5256.34042772666</c:v>
                </c:pt>
                <c:pt idx="37">
                  <c:v>4016.4002059307591</c:v>
                </c:pt>
                <c:pt idx="38">
                  <c:v>4740.2769569538286</c:v>
                </c:pt>
                <c:pt idx="39">
                  <c:v>2667.6932980124116</c:v>
                </c:pt>
                <c:pt idx="40">
                  <c:v>2350.7160984555649</c:v>
                </c:pt>
                <c:pt idx="41">
                  <c:v>4673.9657374674462</c:v>
                </c:pt>
                <c:pt idx="42">
                  <c:v>4335.2352006861101</c:v>
                </c:pt>
                <c:pt idx="43">
                  <c:v>4018.8829133317608</c:v>
                </c:pt>
                <c:pt idx="44">
                  <c:v>1997.0784363678686</c:v>
                </c:pt>
                <c:pt idx="45">
                  <c:v>1997.0784363678686</c:v>
                </c:pt>
                <c:pt idx="46">
                  <c:v>5058.8782121822087</c:v>
                </c:pt>
                <c:pt idx="47">
                  <c:v>2442.2625060364744</c:v>
                </c:pt>
                <c:pt idx="48">
                  <c:v>2473.338702071459</c:v>
                </c:pt>
                <c:pt idx="49">
                  <c:v>5174.7890351109054</c:v>
                </c:pt>
                <c:pt idx="50">
                  <c:v>3397.1313136137251</c:v>
                </c:pt>
                <c:pt idx="51">
                  <c:v>4785.5130558790161</c:v>
                </c:pt>
                <c:pt idx="52">
                  <c:v>4354.1849037038573</c:v>
                </c:pt>
                <c:pt idx="53">
                  <c:v>3854.46611833411</c:v>
                </c:pt>
                <c:pt idx="54">
                  <c:v>2240.6535840928818</c:v>
                </c:pt>
                <c:pt idx="55">
                  <c:v>2495.5135145146505</c:v>
                </c:pt>
                <c:pt idx="56">
                  <c:v>2847.327264221813</c:v>
                </c:pt>
                <c:pt idx="57">
                  <c:v>2365.6462256795462</c:v>
                </c:pt>
                <c:pt idx="58">
                  <c:v>5132.8531118726605</c:v>
                </c:pt>
                <c:pt idx="59">
                  <c:v>4729.2949195369083</c:v>
                </c:pt>
                <c:pt idx="60">
                  <c:v>1752.1953393853487</c:v>
                </c:pt>
                <c:pt idx="61">
                  <c:v>2457.9289747762627</c:v>
                </c:pt>
                <c:pt idx="62">
                  <c:v>5258.9684472589433</c:v>
                </c:pt>
                <c:pt idx="63">
                  <c:v>2572.9109001057072</c:v>
                </c:pt>
                <c:pt idx="64">
                  <c:v>4289.8065456774784</c:v>
                </c:pt>
                <c:pt idx="65">
                  <c:v>3812.1620243379625</c:v>
                </c:pt>
                <c:pt idx="66">
                  <c:v>3839.5698739281002</c:v>
                </c:pt>
                <c:pt idx="67">
                  <c:v>2444.5865401720025</c:v>
                </c:pt>
                <c:pt idx="68">
                  <c:v>4658.8599955690061</c:v>
                </c:pt>
                <c:pt idx="69">
                  <c:v>4342.6833228891155</c:v>
                </c:pt>
                <c:pt idx="70">
                  <c:v>4065.921092798797</c:v>
                </c:pt>
                <c:pt idx="71">
                  <c:v>2526.2154792830961</c:v>
                </c:pt>
                <c:pt idx="72">
                  <c:v>4024.3218676963434</c:v>
                </c:pt>
                <c:pt idx="73">
                  <c:v>3259.4853349864447</c:v>
                </c:pt>
                <c:pt idx="74">
                  <c:v>3259.4853349864447</c:v>
                </c:pt>
                <c:pt idx="75">
                  <c:v>4802.9319510126343</c:v>
                </c:pt>
                <c:pt idx="76">
                  <c:v>4689.6963915683837</c:v>
                </c:pt>
                <c:pt idx="77">
                  <c:v>5273.8646916649532</c:v>
                </c:pt>
                <c:pt idx="78">
                  <c:v>2504.8472542254963</c:v>
                </c:pt>
                <c:pt idx="79">
                  <c:v>2142.8095704179213</c:v>
                </c:pt>
                <c:pt idx="80">
                  <c:v>2267.4183399546164</c:v>
                </c:pt>
                <c:pt idx="81">
                  <c:v>2704.9968542716642</c:v>
                </c:pt>
                <c:pt idx="82">
                  <c:v>4065.921092798797</c:v>
                </c:pt>
                <c:pt idx="83">
                  <c:v>3236.4349294047993</c:v>
                </c:pt>
                <c:pt idx="84">
                  <c:v>1981.8213218295105</c:v>
                </c:pt>
                <c:pt idx="85">
                  <c:v>4367.9766358361549</c:v>
                </c:pt>
                <c:pt idx="86">
                  <c:v>4216.1998167449301</c:v>
                </c:pt>
                <c:pt idx="87">
                  <c:v>1986.4827512347583</c:v>
                </c:pt>
                <c:pt idx="88">
                  <c:v>5366.0190700393732</c:v>
                </c:pt>
                <c:pt idx="89">
                  <c:v>4303.6455217619396</c:v>
                </c:pt>
                <c:pt idx="90">
                  <c:v>1982.5164799017909</c:v>
                </c:pt>
                <c:pt idx="91">
                  <c:v>2715.5235336519113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60-44D9-BC72-BE12CD82D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021647"/>
        <c:axId val="777022607"/>
      </c:scatterChart>
      <c:valAx>
        <c:axId val="777021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7022607"/>
        <c:crosses val="autoZero"/>
        <c:crossBetween val="midCat"/>
      </c:valAx>
      <c:valAx>
        <c:axId val="7770226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770216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Data'!$AE$102:$AE$193</c:f>
              <c:numCache>
                <c:formatCode>General</c:formatCode>
                <c:ptCount val="92"/>
                <c:pt idx="0">
                  <c:v>800</c:v>
                </c:pt>
                <c:pt idx="1">
                  <c:v>2000</c:v>
                </c:pt>
                <c:pt idx="2">
                  <c:v>1120</c:v>
                </c:pt>
                <c:pt idx="3">
                  <c:v>2000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2880</c:v>
                </c:pt>
                <c:pt idx="8">
                  <c:v>3200</c:v>
                </c:pt>
                <c:pt idx="9">
                  <c:v>3520</c:v>
                </c:pt>
                <c:pt idx="10">
                  <c:v>4000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4800</c:v>
                </c:pt>
                <c:pt idx="15">
                  <c:v>6000</c:v>
                </c:pt>
                <c:pt idx="16">
                  <c:v>5440</c:v>
                </c:pt>
                <c:pt idx="17">
                  <c:v>5440</c:v>
                </c:pt>
                <c:pt idx="18">
                  <c:v>5440</c:v>
                </c:pt>
                <c:pt idx="19">
                  <c:v>5440</c:v>
                </c:pt>
                <c:pt idx="20">
                  <c:v>6000</c:v>
                </c:pt>
                <c:pt idx="21">
                  <c:v>5440</c:v>
                </c:pt>
                <c:pt idx="22">
                  <c:v>5500</c:v>
                </c:pt>
                <c:pt idx="23">
                  <c:v>6000</c:v>
                </c:pt>
                <c:pt idx="24">
                  <c:v>7000</c:v>
                </c:pt>
                <c:pt idx="25">
                  <c:v>6400</c:v>
                </c:pt>
                <c:pt idx="26">
                  <c:v>10000</c:v>
                </c:pt>
                <c:pt idx="27">
                  <c:v>7000</c:v>
                </c:pt>
                <c:pt idx="28">
                  <c:v>6000</c:v>
                </c:pt>
                <c:pt idx="29">
                  <c:v>6000</c:v>
                </c:pt>
                <c:pt idx="30">
                  <c:v>7000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9000</c:v>
                </c:pt>
                <c:pt idx="35">
                  <c:v>9000</c:v>
                </c:pt>
                <c:pt idx="36">
                  <c:v>9000</c:v>
                </c:pt>
                <c:pt idx="37">
                  <c:v>9000</c:v>
                </c:pt>
                <c:pt idx="38">
                  <c:v>8960</c:v>
                </c:pt>
                <c:pt idx="39">
                  <c:v>9000</c:v>
                </c:pt>
                <c:pt idx="40">
                  <c:v>9000</c:v>
                </c:pt>
                <c:pt idx="41">
                  <c:v>10000</c:v>
                </c:pt>
                <c:pt idx="42">
                  <c:v>10000</c:v>
                </c:pt>
                <c:pt idx="43">
                  <c:v>9500</c:v>
                </c:pt>
                <c:pt idx="44">
                  <c:v>9440</c:v>
                </c:pt>
                <c:pt idx="45">
                  <c:v>9440</c:v>
                </c:pt>
                <c:pt idx="46">
                  <c:v>9600</c:v>
                </c:pt>
                <c:pt idx="47">
                  <c:v>9600</c:v>
                </c:pt>
                <c:pt idx="48">
                  <c:v>9600</c:v>
                </c:pt>
                <c:pt idx="49">
                  <c:v>10100</c:v>
                </c:pt>
                <c:pt idx="50">
                  <c:v>10080</c:v>
                </c:pt>
                <c:pt idx="51">
                  <c:v>10560</c:v>
                </c:pt>
                <c:pt idx="52">
                  <c:v>11000</c:v>
                </c:pt>
                <c:pt idx="53">
                  <c:v>13000</c:v>
                </c:pt>
                <c:pt idx="54">
                  <c:v>13120</c:v>
                </c:pt>
                <c:pt idx="55">
                  <c:v>13440</c:v>
                </c:pt>
                <c:pt idx="56">
                  <c:v>7000</c:v>
                </c:pt>
                <c:pt idx="57">
                  <c:v>7000</c:v>
                </c:pt>
                <c:pt idx="58">
                  <c:v>7600</c:v>
                </c:pt>
                <c:pt idx="59">
                  <c:v>8000</c:v>
                </c:pt>
                <c:pt idx="60">
                  <c:v>8000</c:v>
                </c:pt>
                <c:pt idx="61">
                  <c:v>9000</c:v>
                </c:pt>
                <c:pt idx="62">
                  <c:v>6400</c:v>
                </c:pt>
                <c:pt idx="63">
                  <c:v>9000</c:v>
                </c:pt>
                <c:pt idx="64">
                  <c:v>9300</c:v>
                </c:pt>
                <c:pt idx="65">
                  <c:v>9800</c:v>
                </c:pt>
                <c:pt idx="66">
                  <c:v>10000</c:v>
                </c:pt>
                <c:pt idx="67">
                  <c:v>6000</c:v>
                </c:pt>
                <c:pt idx="68">
                  <c:v>10400</c:v>
                </c:pt>
                <c:pt idx="69">
                  <c:v>11500</c:v>
                </c:pt>
                <c:pt idx="70">
                  <c:v>11150</c:v>
                </c:pt>
                <c:pt idx="71">
                  <c:v>11800</c:v>
                </c:pt>
                <c:pt idx="72">
                  <c:v>12160</c:v>
                </c:pt>
                <c:pt idx="73">
                  <c:v>12400</c:v>
                </c:pt>
                <c:pt idx="74">
                  <c:v>12400</c:v>
                </c:pt>
                <c:pt idx="75">
                  <c:v>10000</c:v>
                </c:pt>
                <c:pt idx="76">
                  <c:v>9100</c:v>
                </c:pt>
                <c:pt idx="77">
                  <c:v>9400</c:v>
                </c:pt>
                <c:pt idx="78">
                  <c:v>10000</c:v>
                </c:pt>
                <c:pt idx="79">
                  <c:v>10000</c:v>
                </c:pt>
                <c:pt idx="80">
                  <c:v>11000</c:v>
                </c:pt>
                <c:pt idx="81">
                  <c:v>10880</c:v>
                </c:pt>
                <c:pt idx="82">
                  <c:v>11150</c:v>
                </c:pt>
                <c:pt idx="83">
                  <c:v>11200</c:v>
                </c:pt>
                <c:pt idx="84">
                  <c:v>12000</c:v>
                </c:pt>
                <c:pt idx="85">
                  <c:v>11900</c:v>
                </c:pt>
                <c:pt idx="86">
                  <c:v>12000</c:v>
                </c:pt>
                <c:pt idx="87">
                  <c:v>12000</c:v>
                </c:pt>
                <c:pt idx="88">
                  <c:v>12000</c:v>
                </c:pt>
                <c:pt idx="89">
                  <c:v>12400</c:v>
                </c:pt>
                <c:pt idx="90">
                  <c:v>12140</c:v>
                </c:pt>
                <c:pt idx="91">
                  <c:v>13000</c:v>
                </c:pt>
              </c:numCache>
            </c:numRef>
          </c:xVal>
          <c:yVal>
            <c:numRef>
              <c:f>'Sorted Data'!$AG$102:$AG$193</c:f>
              <c:numCache>
                <c:formatCode>"$"#,##0.00</c:formatCode>
                <c:ptCount val="92"/>
                <c:pt idx="0">
                  <c:v>1995</c:v>
                </c:pt>
                <c:pt idx="1">
                  <c:v>3425</c:v>
                </c:pt>
                <c:pt idx="2">
                  <c:v>3295</c:v>
                </c:pt>
                <c:pt idx="3">
                  <c:v>2695</c:v>
                </c:pt>
                <c:pt idx="4">
                  <c:v>3695</c:v>
                </c:pt>
                <c:pt idx="5">
                  <c:v>3295</c:v>
                </c:pt>
                <c:pt idx="6">
                  <c:v>2425</c:v>
                </c:pt>
                <c:pt idx="7">
                  <c:v>2785</c:v>
                </c:pt>
                <c:pt idx="8">
                  <c:v>3295</c:v>
                </c:pt>
                <c:pt idx="9">
                  <c:v>2195</c:v>
                </c:pt>
                <c:pt idx="10">
                  <c:v>5595</c:v>
                </c:pt>
                <c:pt idx="11">
                  <c:v>2495</c:v>
                </c:pt>
                <c:pt idx="12">
                  <c:v>3845</c:v>
                </c:pt>
                <c:pt idx="13">
                  <c:v>1875</c:v>
                </c:pt>
                <c:pt idx="14">
                  <c:v>1625</c:v>
                </c:pt>
                <c:pt idx="15">
                  <c:v>2225</c:v>
                </c:pt>
                <c:pt idx="16">
                  <c:v>4495</c:v>
                </c:pt>
                <c:pt idx="17">
                  <c:v>4350</c:v>
                </c:pt>
                <c:pt idx="18">
                  <c:v>3985</c:v>
                </c:pt>
                <c:pt idx="19">
                  <c:v>3765</c:v>
                </c:pt>
                <c:pt idx="20">
                  <c:v>3595</c:v>
                </c:pt>
                <c:pt idx="21">
                  <c:v>3250</c:v>
                </c:pt>
                <c:pt idx="22">
                  <c:v>2545</c:v>
                </c:pt>
                <c:pt idx="23">
                  <c:v>4815</c:v>
                </c:pt>
                <c:pt idx="24">
                  <c:v>3595</c:v>
                </c:pt>
                <c:pt idx="25">
                  <c:v>3695</c:v>
                </c:pt>
                <c:pt idx="26">
                  <c:v>2595</c:v>
                </c:pt>
                <c:pt idx="27">
                  <c:v>3295</c:v>
                </c:pt>
                <c:pt idx="28">
                  <c:v>2645</c:v>
                </c:pt>
                <c:pt idx="29">
                  <c:v>2349</c:v>
                </c:pt>
                <c:pt idx="30">
                  <c:v>2250</c:v>
                </c:pt>
                <c:pt idx="31">
                  <c:v>3725</c:v>
                </c:pt>
                <c:pt idx="32">
                  <c:v>4615</c:v>
                </c:pt>
                <c:pt idx="33">
                  <c:v>3995</c:v>
                </c:pt>
                <c:pt idx="34">
                  <c:v>4325</c:v>
                </c:pt>
                <c:pt idx="35">
                  <c:v>3675</c:v>
                </c:pt>
                <c:pt idx="36">
                  <c:v>5425</c:v>
                </c:pt>
                <c:pt idx="37">
                  <c:v>4725</c:v>
                </c:pt>
                <c:pt idx="38">
                  <c:v>4400</c:v>
                </c:pt>
                <c:pt idx="39">
                  <c:v>2995</c:v>
                </c:pt>
                <c:pt idx="40">
                  <c:v>1895</c:v>
                </c:pt>
                <c:pt idx="41">
                  <c:v>4645</c:v>
                </c:pt>
                <c:pt idx="42">
                  <c:v>2595</c:v>
                </c:pt>
                <c:pt idx="43">
                  <c:v>4595</c:v>
                </c:pt>
                <c:pt idx="44">
                  <c:v>1745</c:v>
                </c:pt>
                <c:pt idx="45">
                  <c:v>1745</c:v>
                </c:pt>
                <c:pt idx="46">
                  <c:v>5295</c:v>
                </c:pt>
                <c:pt idx="47">
                  <c:v>2595</c:v>
                </c:pt>
                <c:pt idx="48">
                  <c:v>2485</c:v>
                </c:pt>
                <c:pt idx="49">
                  <c:v>4895</c:v>
                </c:pt>
                <c:pt idx="50">
                  <c:v>4155</c:v>
                </c:pt>
                <c:pt idx="51">
                  <c:v>4745</c:v>
                </c:pt>
                <c:pt idx="52">
                  <c:v>3495</c:v>
                </c:pt>
                <c:pt idx="53">
                  <c:v>3595</c:v>
                </c:pt>
                <c:pt idx="54">
                  <c:v>1800</c:v>
                </c:pt>
                <c:pt idx="55">
                  <c:v>2645</c:v>
                </c:pt>
                <c:pt idx="56">
                  <c:v>3120</c:v>
                </c:pt>
                <c:pt idx="57">
                  <c:v>2215</c:v>
                </c:pt>
                <c:pt idx="58">
                  <c:v>5595</c:v>
                </c:pt>
                <c:pt idx="59">
                  <c:v>4695</c:v>
                </c:pt>
                <c:pt idx="60">
                  <c:v>1685</c:v>
                </c:pt>
                <c:pt idx="61">
                  <c:v>2825</c:v>
                </c:pt>
                <c:pt idx="62">
                  <c:v>5895</c:v>
                </c:pt>
                <c:pt idx="63">
                  <c:v>3095</c:v>
                </c:pt>
                <c:pt idx="64">
                  <c:v>4595</c:v>
                </c:pt>
                <c:pt idx="65">
                  <c:v>3815</c:v>
                </c:pt>
                <c:pt idx="66">
                  <c:v>3595</c:v>
                </c:pt>
                <c:pt idx="67">
                  <c:v>2195</c:v>
                </c:pt>
                <c:pt idx="68">
                  <c:v>4695</c:v>
                </c:pt>
                <c:pt idx="69">
                  <c:v>3795</c:v>
                </c:pt>
                <c:pt idx="70">
                  <c:v>4755</c:v>
                </c:pt>
                <c:pt idx="71">
                  <c:v>2495</c:v>
                </c:pt>
                <c:pt idx="72">
                  <c:v>4495</c:v>
                </c:pt>
                <c:pt idx="73">
                  <c:v>3995</c:v>
                </c:pt>
                <c:pt idx="74">
                  <c:v>3795</c:v>
                </c:pt>
                <c:pt idx="75">
                  <c:v>4715</c:v>
                </c:pt>
                <c:pt idx="76">
                  <c:v>4695</c:v>
                </c:pt>
                <c:pt idx="77">
                  <c:v>6115</c:v>
                </c:pt>
                <c:pt idx="78">
                  <c:v>2250</c:v>
                </c:pt>
                <c:pt idx="79">
                  <c:v>1875</c:v>
                </c:pt>
                <c:pt idx="80">
                  <c:v>1950</c:v>
                </c:pt>
                <c:pt idx="81">
                  <c:v>2725</c:v>
                </c:pt>
                <c:pt idx="82">
                  <c:v>4755</c:v>
                </c:pt>
                <c:pt idx="83">
                  <c:v>4325</c:v>
                </c:pt>
                <c:pt idx="84">
                  <c:v>1875</c:v>
                </c:pt>
                <c:pt idx="85">
                  <c:v>3945</c:v>
                </c:pt>
                <c:pt idx="86">
                  <c:v>3695</c:v>
                </c:pt>
                <c:pt idx="87">
                  <c:v>1650</c:v>
                </c:pt>
                <c:pt idx="88">
                  <c:v>5895</c:v>
                </c:pt>
                <c:pt idx="89">
                  <c:v>3340</c:v>
                </c:pt>
                <c:pt idx="90">
                  <c:v>1875</c:v>
                </c:pt>
                <c:pt idx="91">
                  <c:v>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3B-440F-A5C2-F4EE94494BDD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Data'!$AE$102:$AE$193</c:f>
              <c:numCache>
                <c:formatCode>General</c:formatCode>
                <c:ptCount val="92"/>
                <c:pt idx="0">
                  <c:v>800</c:v>
                </c:pt>
                <c:pt idx="1">
                  <c:v>2000</c:v>
                </c:pt>
                <c:pt idx="2">
                  <c:v>1120</c:v>
                </c:pt>
                <c:pt idx="3">
                  <c:v>2000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2880</c:v>
                </c:pt>
                <c:pt idx="8">
                  <c:v>3200</c:v>
                </c:pt>
                <c:pt idx="9">
                  <c:v>3520</c:v>
                </c:pt>
                <c:pt idx="10">
                  <c:v>4000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4800</c:v>
                </c:pt>
                <c:pt idx="15">
                  <c:v>6000</c:v>
                </c:pt>
                <c:pt idx="16">
                  <c:v>5440</c:v>
                </c:pt>
                <c:pt idx="17">
                  <c:v>5440</c:v>
                </c:pt>
                <c:pt idx="18">
                  <c:v>5440</c:v>
                </c:pt>
                <c:pt idx="19">
                  <c:v>5440</c:v>
                </c:pt>
                <c:pt idx="20">
                  <c:v>6000</c:v>
                </c:pt>
                <c:pt idx="21">
                  <c:v>5440</c:v>
                </c:pt>
                <c:pt idx="22">
                  <c:v>5500</c:v>
                </c:pt>
                <c:pt idx="23">
                  <c:v>6000</c:v>
                </c:pt>
                <c:pt idx="24">
                  <c:v>7000</c:v>
                </c:pt>
                <c:pt idx="25">
                  <c:v>6400</c:v>
                </c:pt>
                <c:pt idx="26">
                  <c:v>10000</c:v>
                </c:pt>
                <c:pt idx="27">
                  <c:v>7000</c:v>
                </c:pt>
                <c:pt idx="28">
                  <c:v>6000</c:v>
                </c:pt>
                <c:pt idx="29">
                  <c:v>6000</c:v>
                </c:pt>
                <c:pt idx="30">
                  <c:v>7000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9000</c:v>
                </c:pt>
                <c:pt idx="35">
                  <c:v>9000</c:v>
                </c:pt>
                <c:pt idx="36">
                  <c:v>9000</c:v>
                </c:pt>
                <c:pt idx="37">
                  <c:v>9000</c:v>
                </c:pt>
                <c:pt idx="38">
                  <c:v>8960</c:v>
                </c:pt>
                <c:pt idx="39">
                  <c:v>9000</c:v>
                </c:pt>
                <c:pt idx="40">
                  <c:v>9000</c:v>
                </c:pt>
                <c:pt idx="41">
                  <c:v>10000</c:v>
                </c:pt>
                <c:pt idx="42">
                  <c:v>10000</c:v>
                </c:pt>
                <c:pt idx="43">
                  <c:v>9500</c:v>
                </c:pt>
                <c:pt idx="44">
                  <c:v>9440</c:v>
                </c:pt>
                <c:pt idx="45">
                  <c:v>9440</c:v>
                </c:pt>
                <c:pt idx="46">
                  <c:v>9600</c:v>
                </c:pt>
                <c:pt idx="47">
                  <c:v>9600</c:v>
                </c:pt>
                <c:pt idx="48">
                  <c:v>9600</c:v>
                </c:pt>
                <c:pt idx="49">
                  <c:v>10100</c:v>
                </c:pt>
                <c:pt idx="50">
                  <c:v>10080</c:v>
                </c:pt>
                <c:pt idx="51">
                  <c:v>10560</c:v>
                </c:pt>
                <c:pt idx="52">
                  <c:v>11000</c:v>
                </c:pt>
                <c:pt idx="53">
                  <c:v>13000</c:v>
                </c:pt>
                <c:pt idx="54">
                  <c:v>13120</c:v>
                </c:pt>
                <c:pt idx="55">
                  <c:v>13440</c:v>
                </c:pt>
                <c:pt idx="56">
                  <c:v>7000</c:v>
                </c:pt>
                <c:pt idx="57">
                  <c:v>7000</c:v>
                </c:pt>
                <c:pt idx="58">
                  <c:v>7600</c:v>
                </c:pt>
                <c:pt idx="59">
                  <c:v>8000</c:v>
                </c:pt>
                <c:pt idx="60">
                  <c:v>8000</c:v>
                </c:pt>
                <c:pt idx="61">
                  <c:v>9000</c:v>
                </c:pt>
                <c:pt idx="62">
                  <c:v>6400</c:v>
                </c:pt>
                <c:pt idx="63">
                  <c:v>9000</c:v>
                </c:pt>
                <c:pt idx="64">
                  <c:v>9300</c:v>
                </c:pt>
                <c:pt idx="65">
                  <c:v>9800</c:v>
                </c:pt>
                <c:pt idx="66">
                  <c:v>10000</c:v>
                </c:pt>
                <c:pt idx="67">
                  <c:v>6000</c:v>
                </c:pt>
                <c:pt idx="68">
                  <c:v>10400</c:v>
                </c:pt>
                <c:pt idx="69">
                  <c:v>11500</c:v>
                </c:pt>
                <c:pt idx="70">
                  <c:v>11150</c:v>
                </c:pt>
                <c:pt idx="71">
                  <c:v>11800</c:v>
                </c:pt>
                <c:pt idx="72">
                  <c:v>12160</c:v>
                </c:pt>
                <c:pt idx="73">
                  <c:v>12400</c:v>
                </c:pt>
                <c:pt idx="74">
                  <c:v>12400</c:v>
                </c:pt>
                <c:pt idx="75">
                  <c:v>10000</c:v>
                </c:pt>
                <c:pt idx="76">
                  <c:v>9100</c:v>
                </c:pt>
                <c:pt idx="77">
                  <c:v>9400</c:v>
                </c:pt>
                <c:pt idx="78">
                  <c:v>10000</c:v>
                </c:pt>
                <c:pt idx="79">
                  <c:v>10000</c:v>
                </c:pt>
                <c:pt idx="80">
                  <c:v>11000</c:v>
                </c:pt>
                <c:pt idx="81">
                  <c:v>10880</c:v>
                </c:pt>
                <c:pt idx="82">
                  <c:v>11150</c:v>
                </c:pt>
                <c:pt idx="83">
                  <c:v>11200</c:v>
                </c:pt>
                <c:pt idx="84">
                  <c:v>12000</c:v>
                </c:pt>
                <c:pt idx="85">
                  <c:v>11900</c:v>
                </c:pt>
                <c:pt idx="86">
                  <c:v>12000</c:v>
                </c:pt>
                <c:pt idx="87">
                  <c:v>12000</c:v>
                </c:pt>
                <c:pt idx="88">
                  <c:v>12000</c:v>
                </c:pt>
                <c:pt idx="89">
                  <c:v>12400</c:v>
                </c:pt>
                <c:pt idx="90">
                  <c:v>12140</c:v>
                </c:pt>
                <c:pt idx="91">
                  <c:v>13000</c:v>
                </c:pt>
              </c:numCache>
            </c:numRef>
          </c:xVal>
          <c:yVal>
            <c:numRef>
              <c:f>'9'!$B$26:$B$117</c:f>
              <c:numCache>
                <c:formatCode>General</c:formatCode>
                <c:ptCount val="92"/>
                <c:pt idx="0">
                  <c:v>2636.2997554464796</c:v>
                </c:pt>
                <c:pt idx="1">
                  <c:v>4323.4804587015697</c:v>
                </c:pt>
                <c:pt idx="2">
                  <c:v>2884.9444466612513</c:v>
                </c:pt>
                <c:pt idx="3">
                  <c:v>2441.8167887832305</c:v>
                </c:pt>
                <c:pt idx="4">
                  <c:v>3194.1647182266224</c:v>
                </c:pt>
                <c:pt idx="5">
                  <c:v>3118.0280379409091</c:v>
                </c:pt>
                <c:pt idx="6">
                  <c:v>2535.349362284941</c:v>
                </c:pt>
                <c:pt idx="7">
                  <c:v>2660.6121064503895</c:v>
                </c:pt>
                <c:pt idx="8">
                  <c:v>2711.9229528430069</c:v>
                </c:pt>
                <c:pt idx="9">
                  <c:v>2430.7185016612848</c:v>
                </c:pt>
                <c:pt idx="10">
                  <c:v>5217.5290655008994</c:v>
                </c:pt>
                <c:pt idx="11">
                  <c:v>2438.0673155682493</c:v>
                </c:pt>
                <c:pt idx="12">
                  <c:v>4249.8095444078735</c:v>
                </c:pt>
                <c:pt idx="13">
                  <c:v>2232.9644217373489</c:v>
                </c:pt>
                <c:pt idx="14">
                  <c:v>2070.3751193950266</c:v>
                </c:pt>
                <c:pt idx="15">
                  <c:v>2659.0122928133983</c:v>
                </c:pt>
                <c:pt idx="16">
                  <c:v>3966.0933233988931</c:v>
                </c:pt>
                <c:pt idx="17">
                  <c:v>4068.6447703143435</c:v>
                </c:pt>
                <c:pt idx="18">
                  <c:v>4247.3328975155073</c:v>
                </c:pt>
                <c:pt idx="19">
                  <c:v>3032.2536325475949</c:v>
                </c:pt>
                <c:pt idx="20">
                  <c:v>4338.6806885043352</c:v>
                </c:pt>
                <c:pt idx="21">
                  <c:v>3456.4437084251394</c:v>
                </c:pt>
                <c:pt idx="22">
                  <c:v>2692.2672108526299</c:v>
                </c:pt>
                <c:pt idx="23">
                  <c:v>5258.5360911398902</c:v>
                </c:pt>
                <c:pt idx="24">
                  <c:v>4325.0003856853482</c:v>
                </c:pt>
                <c:pt idx="25">
                  <c:v>2925.1461250315724</c:v>
                </c:pt>
                <c:pt idx="26">
                  <c:v>2462.8943895782663</c:v>
                </c:pt>
                <c:pt idx="27">
                  <c:v>2951.4325209390126</c:v>
                </c:pt>
                <c:pt idx="28">
                  <c:v>2637.2589555889094</c:v>
                </c:pt>
                <c:pt idx="29">
                  <c:v>2443.0327303702529</c:v>
                </c:pt>
                <c:pt idx="30">
                  <c:v>2315.9243120235701</c:v>
                </c:pt>
                <c:pt idx="31">
                  <c:v>4329.9658004873518</c:v>
                </c:pt>
                <c:pt idx="32">
                  <c:v>4783.6782625981323</c:v>
                </c:pt>
                <c:pt idx="33">
                  <c:v>3251.6217980733736</c:v>
                </c:pt>
                <c:pt idx="34">
                  <c:v>4358.2383623155938</c:v>
                </c:pt>
                <c:pt idx="35">
                  <c:v>4314.7316878666152</c:v>
                </c:pt>
                <c:pt idx="36">
                  <c:v>5256.34042772666</c:v>
                </c:pt>
                <c:pt idx="37">
                  <c:v>4016.4002059307591</c:v>
                </c:pt>
                <c:pt idx="38">
                  <c:v>4740.2769569538286</c:v>
                </c:pt>
                <c:pt idx="39">
                  <c:v>2667.6932980124116</c:v>
                </c:pt>
                <c:pt idx="40">
                  <c:v>2350.7160984555649</c:v>
                </c:pt>
                <c:pt idx="41">
                  <c:v>4673.9657374674462</c:v>
                </c:pt>
                <c:pt idx="42">
                  <c:v>4335.2352006861101</c:v>
                </c:pt>
                <c:pt idx="43">
                  <c:v>4018.8829133317608</c:v>
                </c:pt>
                <c:pt idx="44">
                  <c:v>1997.0784363678686</c:v>
                </c:pt>
                <c:pt idx="45">
                  <c:v>1997.0784363678686</c:v>
                </c:pt>
                <c:pt idx="46">
                  <c:v>5058.8782121822087</c:v>
                </c:pt>
                <c:pt idx="47">
                  <c:v>2442.2625060364744</c:v>
                </c:pt>
                <c:pt idx="48">
                  <c:v>2473.338702071459</c:v>
                </c:pt>
                <c:pt idx="49">
                  <c:v>5174.7890351109054</c:v>
                </c:pt>
                <c:pt idx="50">
                  <c:v>3397.1313136137251</c:v>
                </c:pt>
                <c:pt idx="51">
                  <c:v>4785.5130558790161</c:v>
                </c:pt>
                <c:pt idx="52">
                  <c:v>4354.1849037038573</c:v>
                </c:pt>
                <c:pt idx="53">
                  <c:v>3854.46611833411</c:v>
                </c:pt>
                <c:pt idx="54">
                  <c:v>2240.6535840928818</c:v>
                </c:pt>
                <c:pt idx="55">
                  <c:v>2495.5135145146505</c:v>
                </c:pt>
                <c:pt idx="56">
                  <c:v>2847.327264221813</c:v>
                </c:pt>
                <c:pt idx="57">
                  <c:v>2365.6462256795462</c:v>
                </c:pt>
                <c:pt idx="58">
                  <c:v>5132.8531118726605</c:v>
                </c:pt>
                <c:pt idx="59">
                  <c:v>4729.2949195369083</c:v>
                </c:pt>
                <c:pt idx="60">
                  <c:v>1752.1953393853487</c:v>
                </c:pt>
                <c:pt idx="61">
                  <c:v>2457.9289747762627</c:v>
                </c:pt>
                <c:pt idx="62">
                  <c:v>5258.9684472589433</c:v>
                </c:pt>
                <c:pt idx="63">
                  <c:v>2572.9109001057072</c:v>
                </c:pt>
                <c:pt idx="64">
                  <c:v>4289.8065456774784</c:v>
                </c:pt>
                <c:pt idx="65">
                  <c:v>3812.1620243379625</c:v>
                </c:pt>
                <c:pt idx="66">
                  <c:v>3839.5698739281002</c:v>
                </c:pt>
                <c:pt idx="67">
                  <c:v>2444.5865401720025</c:v>
                </c:pt>
                <c:pt idx="68">
                  <c:v>4658.8599955690061</c:v>
                </c:pt>
                <c:pt idx="69">
                  <c:v>4342.6833228891155</c:v>
                </c:pt>
                <c:pt idx="70">
                  <c:v>4065.921092798797</c:v>
                </c:pt>
                <c:pt idx="71">
                  <c:v>2526.2154792830961</c:v>
                </c:pt>
                <c:pt idx="72">
                  <c:v>4024.3218676963434</c:v>
                </c:pt>
                <c:pt idx="73">
                  <c:v>3259.4853349864447</c:v>
                </c:pt>
                <c:pt idx="74">
                  <c:v>3259.4853349864447</c:v>
                </c:pt>
                <c:pt idx="75">
                  <c:v>4802.9319510126343</c:v>
                </c:pt>
                <c:pt idx="76">
                  <c:v>4689.6963915683837</c:v>
                </c:pt>
                <c:pt idx="77">
                  <c:v>5273.8646916649532</c:v>
                </c:pt>
                <c:pt idx="78">
                  <c:v>2504.8472542254963</c:v>
                </c:pt>
                <c:pt idx="79">
                  <c:v>2142.8095704179213</c:v>
                </c:pt>
                <c:pt idx="80">
                  <c:v>2267.4183399546164</c:v>
                </c:pt>
                <c:pt idx="81">
                  <c:v>2704.9968542716642</c:v>
                </c:pt>
                <c:pt idx="82">
                  <c:v>4065.921092798797</c:v>
                </c:pt>
                <c:pt idx="83">
                  <c:v>3236.4349294047993</c:v>
                </c:pt>
                <c:pt idx="84">
                  <c:v>1981.8213218295105</c:v>
                </c:pt>
                <c:pt idx="85">
                  <c:v>4367.9766358361549</c:v>
                </c:pt>
                <c:pt idx="86">
                  <c:v>4216.1998167449301</c:v>
                </c:pt>
                <c:pt idx="87">
                  <c:v>1986.4827512347583</c:v>
                </c:pt>
                <c:pt idx="88">
                  <c:v>5366.0190700393732</c:v>
                </c:pt>
                <c:pt idx="89">
                  <c:v>4303.6455217619396</c:v>
                </c:pt>
                <c:pt idx="90">
                  <c:v>1982.5164799017909</c:v>
                </c:pt>
                <c:pt idx="91">
                  <c:v>2715.5235336519113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3B-440F-A5C2-F4EE94494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021647"/>
        <c:axId val="580670879"/>
      </c:scatterChart>
      <c:valAx>
        <c:axId val="777021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0670879"/>
        <c:crosses val="autoZero"/>
        <c:crossBetween val="midCat"/>
      </c:valAx>
      <c:valAx>
        <c:axId val="580670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770216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Data'!$AD$102:$AD$193</c:f>
              <c:numCache>
                <c:formatCode>General</c:formatCode>
                <c:ptCount val="92"/>
                <c:pt idx="0">
                  <c:v>758</c:v>
                </c:pt>
                <c:pt idx="1">
                  <c:v>1840</c:v>
                </c:pt>
                <c:pt idx="2">
                  <c:v>917</c:v>
                </c:pt>
                <c:pt idx="3">
                  <c:v>629</c:v>
                </c:pt>
                <c:pt idx="4">
                  <c:v>1110</c:v>
                </c:pt>
                <c:pt idx="5">
                  <c:v>1061</c:v>
                </c:pt>
                <c:pt idx="6">
                  <c:v>686</c:v>
                </c:pt>
                <c:pt idx="7">
                  <c:v>767</c:v>
                </c:pt>
                <c:pt idx="8">
                  <c:v>799</c:v>
                </c:pt>
                <c:pt idx="9">
                  <c:v>617</c:v>
                </c:pt>
                <c:pt idx="10">
                  <c:v>2409</c:v>
                </c:pt>
                <c:pt idx="11">
                  <c:v>617</c:v>
                </c:pt>
                <c:pt idx="12">
                  <c:v>1783</c:v>
                </c:pt>
                <c:pt idx="13">
                  <c:v>485</c:v>
                </c:pt>
                <c:pt idx="14">
                  <c:v>381</c:v>
                </c:pt>
                <c:pt idx="15">
                  <c:v>756</c:v>
                </c:pt>
                <c:pt idx="16">
                  <c:v>1599</c:v>
                </c:pt>
                <c:pt idx="17">
                  <c:v>1665</c:v>
                </c:pt>
                <c:pt idx="18">
                  <c:v>1780</c:v>
                </c:pt>
                <c:pt idx="19">
                  <c:v>998</c:v>
                </c:pt>
                <c:pt idx="20">
                  <c:v>1837</c:v>
                </c:pt>
                <c:pt idx="21">
                  <c:v>1271</c:v>
                </c:pt>
                <c:pt idx="22">
                  <c:v>779</c:v>
                </c:pt>
                <c:pt idx="23">
                  <c:v>2429</c:v>
                </c:pt>
                <c:pt idx="24">
                  <c:v>1825</c:v>
                </c:pt>
                <c:pt idx="25">
                  <c:v>926</c:v>
                </c:pt>
                <c:pt idx="26">
                  <c:v>617</c:v>
                </c:pt>
                <c:pt idx="27">
                  <c:v>941</c:v>
                </c:pt>
                <c:pt idx="28">
                  <c:v>742</c:v>
                </c:pt>
                <c:pt idx="29">
                  <c:v>617</c:v>
                </c:pt>
                <c:pt idx="30">
                  <c:v>532</c:v>
                </c:pt>
                <c:pt idx="31">
                  <c:v>1825</c:v>
                </c:pt>
                <c:pt idx="32">
                  <c:v>2117</c:v>
                </c:pt>
                <c:pt idx="33">
                  <c:v>1131</c:v>
                </c:pt>
                <c:pt idx="34">
                  <c:v>1840</c:v>
                </c:pt>
                <c:pt idx="35">
                  <c:v>1812</c:v>
                </c:pt>
                <c:pt idx="36">
                  <c:v>2418</c:v>
                </c:pt>
                <c:pt idx="37">
                  <c:v>1620</c:v>
                </c:pt>
                <c:pt idx="38">
                  <c:v>2086</c:v>
                </c:pt>
                <c:pt idx="39">
                  <c:v>752</c:v>
                </c:pt>
                <c:pt idx="40">
                  <c:v>548</c:v>
                </c:pt>
                <c:pt idx="41">
                  <c:v>2040</c:v>
                </c:pt>
                <c:pt idx="42">
                  <c:v>1822</c:v>
                </c:pt>
                <c:pt idx="43">
                  <c:v>1620</c:v>
                </c:pt>
                <c:pt idx="44">
                  <c:v>319</c:v>
                </c:pt>
                <c:pt idx="45">
                  <c:v>319</c:v>
                </c:pt>
                <c:pt idx="46">
                  <c:v>2289</c:v>
                </c:pt>
                <c:pt idx="47">
                  <c:v>605</c:v>
                </c:pt>
                <c:pt idx="48">
                  <c:v>625</c:v>
                </c:pt>
                <c:pt idx="49">
                  <c:v>2362</c:v>
                </c:pt>
                <c:pt idx="50">
                  <c:v>1218</c:v>
                </c:pt>
                <c:pt idx="51">
                  <c:v>2110</c:v>
                </c:pt>
                <c:pt idx="52">
                  <c:v>1831</c:v>
                </c:pt>
                <c:pt idx="53">
                  <c:v>1503</c:v>
                </c:pt>
                <c:pt idx="54">
                  <c:v>464</c:v>
                </c:pt>
                <c:pt idx="55">
                  <c:v>627</c:v>
                </c:pt>
                <c:pt idx="56">
                  <c:v>874</c:v>
                </c:pt>
                <c:pt idx="57">
                  <c:v>564</c:v>
                </c:pt>
                <c:pt idx="58">
                  <c:v>2343</c:v>
                </c:pt>
                <c:pt idx="59">
                  <c:v>2082</c:v>
                </c:pt>
                <c:pt idx="60">
                  <c:v>166</c:v>
                </c:pt>
                <c:pt idx="61">
                  <c:v>617</c:v>
                </c:pt>
                <c:pt idx="62">
                  <c:v>2428</c:v>
                </c:pt>
                <c:pt idx="63">
                  <c:v>691</c:v>
                </c:pt>
                <c:pt idx="64">
                  <c:v>1795</c:v>
                </c:pt>
                <c:pt idx="65">
                  <c:v>1486</c:v>
                </c:pt>
                <c:pt idx="66">
                  <c:v>1503</c:v>
                </c:pt>
                <c:pt idx="67">
                  <c:v>618</c:v>
                </c:pt>
                <c:pt idx="68">
                  <c:v>2029</c:v>
                </c:pt>
                <c:pt idx="69">
                  <c:v>1822</c:v>
                </c:pt>
                <c:pt idx="70">
                  <c:v>1645</c:v>
                </c:pt>
                <c:pt idx="71">
                  <c:v>652</c:v>
                </c:pt>
                <c:pt idx="72">
                  <c:v>1615</c:v>
                </c:pt>
                <c:pt idx="73">
                  <c:v>1122</c:v>
                </c:pt>
                <c:pt idx="74">
                  <c:v>1122</c:v>
                </c:pt>
                <c:pt idx="75" formatCode="#,##0">
                  <c:v>2123</c:v>
                </c:pt>
                <c:pt idx="76">
                  <c:v>2053</c:v>
                </c:pt>
                <c:pt idx="77">
                  <c:v>2428</c:v>
                </c:pt>
                <c:pt idx="78">
                  <c:v>644</c:v>
                </c:pt>
                <c:pt idx="79">
                  <c:v>411</c:v>
                </c:pt>
                <c:pt idx="80">
                  <c:v>488</c:v>
                </c:pt>
                <c:pt idx="81">
                  <c:v>770</c:v>
                </c:pt>
                <c:pt idx="82">
                  <c:v>1645</c:v>
                </c:pt>
                <c:pt idx="83">
                  <c:v>1111</c:v>
                </c:pt>
                <c:pt idx="84">
                  <c:v>301</c:v>
                </c:pt>
                <c:pt idx="85">
                  <c:v>1837</c:v>
                </c:pt>
                <c:pt idx="86">
                  <c:v>1739</c:v>
                </c:pt>
                <c:pt idx="87">
                  <c:v>304</c:v>
                </c:pt>
                <c:pt idx="88">
                  <c:v>2479</c:v>
                </c:pt>
                <c:pt idx="89">
                  <c:v>1794</c:v>
                </c:pt>
                <c:pt idx="90">
                  <c:v>301</c:v>
                </c:pt>
                <c:pt idx="91">
                  <c:v>770</c:v>
                </c:pt>
              </c:numCache>
            </c:numRef>
          </c:xVal>
          <c:yVal>
            <c:numRef>
              <c:f>AvgFC!$C$27:$C$118</c:f>
              <c:numCache>
                <c:formatCode>General</c:formatCode>
                <c:ptCount val="92"/>
                <c:pt idx="0">
                  <c:v>-478.76855105569575</c:v>
                </c:pt>
                <c:pt idx="1">
                  <c:v>-783.04643309582843</c:v>
                </c:pt>
                <c:pt idx="2">
                  <c:v>502.71199881587563</c:v>
                </c:pt>
                <c:pt idx="3">
                  <c:v>363.07140869357772</c:v>
                </c:pt>
                <c:pt idx="4">
                  <c:v>585.30556518941194</c:v>
                </c:pt>
                <c:pt idx="5">
                  <c:v>239.73212522892436</c:v>
                </c:pt>
                <c:pt idx="6">
                  <c:v>-49.306528221920871</c:v>
                </c:pt>
                <c:pt idx="7">
                  <c:v>119.53105816618654</c:v>
                </c:pt>
                <c:pt idx="8">
                  <c:v>585.1124520102162</c:v>
                </c:pt>
                <c:pt idx="9">
                  <c:v>-227.77087904836799</c:v>
                </c:pt>
                <c:pt idx="10">
                  <c:v>403.74364269973739</c:v>
                </c:pt>
                <c:pt idx="11">
                  <c:v>96.079145585005335</c:v>
                </c:pt>
                <c:pt idx="12">
                  <c:v>-396.84906299811792</c:v>
                </c:pt>
                <c:pt idx="13">
                  <c:v>-355.94818880930688</c:v>
                </c:pt>
                <c:pt idx="14">
                  <c:v>-448.05121833481553</c:v>
                </c:pt>
                <c:pt idx="15">
                  <c:v>-447.63281695782598</c:v>
                </c:pt>
                <c:pt idx="16">
                  <c:v>507.34174235461205</c:v>
                </c:pt>
                <c:pt idx="17">
                  <c:v>260.09254536196067</c:v>
                </c:pt>
                <c:pt idx="18">
                  <c:v>-283.06893424644659</c:v>
                </c:pt>
                <c:pt idx="19">
                  <c:v>708.42912709072561</c:v>
                </c:pt>
                <c:pt idx="20">
                  <c:v>-752.3507252768577</c:v>
                </c:pt>
                <c:pt idx="21">
                  <c:v>-226.64597018689392</c:v>
                </c:pt>
                <c:pt idx="22">
                  <c:v>-168.45779062385873</c:v>
                </c:pt>
                <c:pt idx="23">
                  <c:v>-446.63027468562541</c:v>
                </c:pt>
                <c:pt idx="24">
                  <c:v>-720.50984368841455</c:v>
                </c:pt>
                <c:pt idx="25">
                  <c:v>731.78302650738897</c:v>
                </c:pt>
                <c:pt idx="26">
                  <c:v>168.50874949642366</c:v>
                </c:pt>
                <c:pt idx="27">
                  <c:v>318.21350155084474</c:v>
                </c:pt>
                <c:pt idx="28">
                  <c:v>-39.604558722773618</c:v>
                </c:pt>
                <c:pt idx="29">
                  <c:v>-141.95077653972112</c:v>
                </c:pt>
                <c:pt idx="30">
                  <c:v>-68.800837559799675</c:v>
                </c:pt>
                <c:pt idx="31">
                  <c:v>-599.4616385183308</c:v>
                </c:pt>
                <c:pt idx="32">
                  <c:v>-161.83687369793915</c:v>
                </c:pt>
                <c:pt idx="33">
                  <c:v>745.70416016197305</c:v>
                </c:pt>
                <c:pt idx="34">
                  <c:v>-6.5852108712606423</c:v>
                </c:pt>
                <c:pt idx="35">
                  <c:v>-613.20676366225689</c:v>
                </c:pt>
                <c:pt idx="36">
                  <c:v>197.95970031430807</c:v>
                </c:pt>
                <c:pt idx="37">
                  <c:v>699.86828964892038</c:v>
                </c:pt>
                <c:pt idx="38">
                  <c:v>-384.95952472201498</c:v>
                </c:pt>
                <c:pt idx="39">
                  <c:v>277.35823399587616</c:v>
                </c:pt>
                <c:pt idx="40">
                  <c:v>-506.59879348138338</c:v>
                </c:pt>
                <c:pt idx="41">
                  <c:v>-51.935456109253209</c:v>
                </c:pt>
                <c:pt idx="42">
                  <c:v>-1764.2032599820104</c:v>
                </c:pt>
                <c:pt idx="43">
                  <c:v>540.68381127128259</c:v>
                </c:pt>
                <c:pt idx="44">
                  <c:v>-294.73451665805578</c:v>
                </c:pt>
                <c:pt idx="45">
                  <c:v>-294.73451665805578</c:v>
                </c:pt>
                <c:pt idx="46">
                  <c:v>205.86025717849225</c:v>
                </c:pt>
                <c:pt idx="47">
                  <c:v>114.76401074856722</c:v>
                </c:pt>
                <c:pt idx="48">
                  <c:v>-26.220594400720529</c:v>
                </c:pt>
                <c:pt idx="49">
                  <c:v>-307.77039989238983</c:v>
                </c:pt>
                <c:pt idx="50">
                  <c:v>724.22671701672016</c:v>
                </c:pt>
                <c:pt idx="51">
                  <c:v>-59.95152951720047</c:v>
                </c:pt>
                <c:pt idx="52">
                  <c:v>-870.6257398206526</c:v>
                </c:pt>
                <c:pt idx="53">
                  <c:v>-248.15322116778998</c:v>
                </c:pt>
                <c:pt idx="54">
                  <c:v>-431.56919788117875</c:v>
                </c:pt>
                <c:pt idx="55">
                  <c:v>166.06303223501391</c:v>
                </c:pt>
                <c:pt idx="56">
                  <c:v>158.9204662383595</c:v>
                </c:pt>
                <c:pt idx="57">
                  <c:v>-265.81815394767136</c:v>
                </c:pt>
                <c:pt idx="58">
                  <c:v>373.49967294888847</c:v>
                </c:pt>
                <c:pt idx="59">
                  <c:v>-115.70527724928615</c:v>
                </c:pt>
                <c:pt idx="60">
                  <c:v>-169.55534674067167</c:v>
                </c:pt>
                <c:pt idx="61">
                  <c:v>287.85668865191337</c:v>
                </c:pt>
                <c:pt idx="62">
                  <c:v>510.30200046036407</c:v>
                </c:pt>
                <c:pt idx="63">
                  <c:v>443.2136495995469</c:v>
                </c:pt>
                <c:pt idx="64">
                  <c:v>237.69790981154256</c:v>
                </c:pt>
                <c:pt idx="65">
                  <c:v>-55.532499877434475</c:v>
                </c:pt>
                <c:pt idx="66">
                  <c:v>-298.64643795252186</c:v>
                </c:pt>
                <c:pt idx="67">
                  <c:v>-392.03718613265983</c:v>
                </c:pt>
                <c:pt idx="68">
                  <c:v>21.552029326468983</c:v>
                </c:pt>
                <c:pt idx="69">
                  <c:v>-542.89570072862261</c:v>
                </c:pt>
                <c:pt idx="70">
                  <c:v>685.677846314416</c:v>
                </c:pt>
                <c:pt idx="71">
                  <c:v>-25.461835042547591</c:v>
                </c:pt>
                <c:pt idx="72">
                  <c:v>534.98318327766947</c:v>
                </c:pt>
                <c:pt idx="73">
                  <c:v>802.62127176979493</c:v>
                </c:pt>
                <c:pt idx="74">
                  <c:v>602.62127176979493</c:v>
                </c:pt>
                <c:pt idx="75">
                  <c:v>-66.833931573770315</c:v>
                </c:pt>
                <c:pt idx="76">
                  <c:v>7.1087930906069232</c:v>
                </c:pt>
                <c:pt idx="77">
                  <c:v>850.98191099415999</c:v>
                </c:pt>
                <c:pt idx="78">
                  <c:v>-240.52238078390155</c:v>
                </c:pt>
                <c:pt idx="79">
                  <c:v>-258.1326845573999</c:v>
                </c:pt>
                <c:pt idx="80">
                  <c:v>-286.30853287312448</c:v>
                </c:pt>
                <c:pt idx="81">
                  <c:v>49.874748740826817</c:v>
                </c:pt>
                <c:pt idx="82">
                  <c:v>728.64929146690383</c:v>
                </c:pt>
                <c:pt idx="83">
                  <c:v>1113.1363687300654</c:v>
                </c:pt>
                <c:pt idx="84">
                  <c:v>-69.095217516530283</c:v>
                </c:pt>
                <c:pt idx="85">
                  <c:v>-345.94722501078468</c:v>
                </c:pt>
                <c:pt idx="86">
                  <c:v>-442.51117162836817</c:v>
                </c:pt>
                <c:pt idx="87">
                  <c:v>-264.36575216693245</c:v>
                </c:pt>
                <c:pt idx="88">
                  <c:v>611.05843784796525</c:v>
                </c:pt>
                <c:pt idx="89">
                  <c:v>-859.80049587684334</c:v>
                </c:pt>
                <c:pt idx="90">
                  <c:v>-31.029596478192616</c:v>
                </c:pt>
                <c:pt idx="91">
                  <c:v>106.24021086876837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C8-4E12-B2E0-1724E2542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144544"/>
        <c:axId val="1032145504"/>
      </c:scatterChart>
      <c:valAx>
        <c:axId val="103214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2145504"/>
        <c:crosses val="autoZero"/>
        <c:crossBetween val="midCat"/>
      </c:valAx>
      <c:valAx>
        <c:axId val="1032145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21445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Data'!$AE$102:$AE$193</c:f>
              <c:numCache>
                <c:formatCode>General</c:formatCode>
                <c:ptCount val="92"/>
                <c:pt idx="0">
                  <c:v>800</c:v>
                </c:pt>
                <c:pt idx="1">
                  <c:v>2000</c:v>
                </c:pt>
                <c:pt idx="2">
                  <c:v>1120</c:v>
                </c:pt>
                <c:pt idx="3">
                  <c:v>2000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2880</c:v>
                </c:pt>
                <c:pt idx="8">
                  <c:v>3200</c:v>
                </c:pt>
                <c:pt idx="9">
                  <c:v>3520</c:v>
                </c:pt>
                <c:pt idx="10">
                  <c:v>4000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4800</c:v>
                </c:pt>
                <c:pt idx="15">
                  <c:v>6000</c:v>
                </c:pt>
                <c:pt idx="16">
                  <c:v>5440</c:v>
                </c:pt>
                <c:pt idx="17">
                  <c:v>5440</c:v>
                </c:pt>
                <c:pt idx="18">
                  <c:v>5440</c:v>
                </c:pt>
                <c:pt idx="19">
                  <c:v>5440</c:v>
                </c:pt>
                <c:pt idx="20">
                  <c:v>6000</c:v>
                </c:pt>
                <c:pt idx="21">
                  <c:v>5440</c:v>
                </c:pt>
                <c:pt idx="22">
                  <c:v>5500</c:v>
                </c:pt>
                <c:pt idx="23">
                  <c:v>6000</c:v>
                </c:pt>
                <c:pt idx="24">
                  <c:v>7000</c:v>
                </c:pt>
                <c:pt idx="25">
                  <c:v>6400</c:v>
                </c:pt>
                <c:pt idx="26">
                  <c:v>10000</c:v>
                </c:pt>
                <c:pt idx="27">
                  <c:v>7000</c:v>
                </c:pt>
                <c:pt idx="28">
                  <c:v>6000</c:v>
                </c:pt>
                <c:pt idx="29">
                  <c:v>6000</c:v>
                </c:pt>
                <c:pt idx="30">
                  <c:v>7000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9000</c:v>
                </c:pt>
                <c:pt idx="35">
                  <c:v>9000</c:v>
                </c:pt>
                <c:pt idx="36">
                  <c:v>9000</c:v>
                </c:pt>
                <c:pt idx="37">
                  <c:v>9000</c:v>
                </c:pt>
                <c:pt idx="38">
                  <c:v>8960</c:v>
                </c:pt>
                <c:pt idx="39">
                  <c:v>9000</c:v>
                </c:pt>
                <c:pt idx="40">
                  <c:v>9000</c:v>
                </c:pt>
                <c:pt idx="41">
                  <c:v>10000</c:v>
                </c:pt>
                <c:pt idx="42">
                  <c:v>10000</c:v>
                </c:pt>
                <c:pt idx="43">
                  <c:v>9500</c:v>
                </c:pt>
                <c:pt idx="44">
                  <c:v>9440</c:v>
                </c:pt>
                <c:pt idx="45">
                  <c:v>9440</c:v>
                </c:pt>
                <c:pt idx="46">
                  <c:v>9600</c:v>
                </c:pt>
                <c:pt idx="47">
                  <c:v>9600</c:v>
                </c:pt>
                <c:pt idx="48">
                  <c:v>9600</c:v>
                </c:pt>
                <c:pt idx="49">
                  <c:v>10100</c:v>
                </c:pt>
                <c:pt idx="50">
                  <c:v>10080</c:v>
                </c:pt>
                <c:pt idx="51">
                  <c:v>10560</c:v>
                </c:pt>
                <c:pt idx="52">
                  <c:v>11000</c:v>
                </c:pt>
                <c:pt idx="53">
                  <c:v>13000</c:v>
                </c:pt>
                <c:pt idx="54">
                  <c:v>13120</c:v>
                </c:pt>
                <c:pt idx="55">
                  <c:v>13440</c:v>
                </c:pt>
                <c:pt idx="56">
                  <c:v>7000</c:v>
                </c:pt>
                <c:pt idx="57">
                  <c:v>7000</c:v>
                </c:pt>
                <c:pt idx="58">
                  <c:v>7600</c:v>
                </c:pt>
                <c:pt idx="59">
                  <c:v>8000</c:v>
                </c:pt>
                <c:pt idx="60">
                  <c:v>8000</c:v>
                </c:pt>
                <c:pt idx="61">
                  <c:v>9000</c:v>
                </c:pt>
                <c:pt idx="62">
                  <c:v>6400</c:v>
                </c:pt>
                <c:pt idx="63">
                  <c:v>9000</c:v>
                </c:pt>
                <c:pt idx="64">
                  <c:v>9300</c:v>
                </c:pt>
                <c:pt idx="65">
                  <c:v>9800</c:v>
                </c:pt>
                <c:pt idx="66">
                  <c:v>10000</c:v>
                </c:pt>
                <c:pt idx="67">
                  <c:v>6000</c:v>
                </c:pt>
                <c:pt idx="68">
                  <c:v>10400</c:v>
                </c:pt>
                <c:pt idx="69">
                  <c:v>11500</c:v>
                </c:pt>
                <c:pt idx="70">
                  <c:v>11150</c:v>
                </c:pt>
                <c:pt idx="71">
                  <c:v>11800</c:v>
                </c:pt>
                <c:pt idx="72">
                  <c:v>12160</c:v>
                </c:pt>
                <c:pt idx="73">
                  <c:v>12400</c:v>
                </c:pt>
                <c:pt idx="74">
                  <c:v>12400</c:v>
                </c:pt>
                <c:pt idx="75">
                  <c:v>10000</c:v>
                </c:pt>
                <c:pt idx="76">
                  <c:v>9100</c:v>
                </c:pt>
                <c:pt idx="77">
                  <c:v>9400</c:v>
                </c:pt>
                <c:pt idx="78">
                  <c:v>10000</c:v>
                </c:pt>
                <c:pt idx="79">
                  <c:v>10000</c:v>
                </c:pt>
                <c:pt idx="80">
                  <c:v>11000</c:v>
                </c:pt>
                <c:pt idx="81">
                  <c:v>10880</c:v>
                </c:pt>
                <c:pt idx="82">
                  <c:v>11150</c:v>
                </c:pt>
                <c:pt idx="83">
                  <c:v>11200</c:v>
                </c:pt>
                <c:pt idx="84">
                  <c:v>12000</c:v>
                </c:pt>
                <c:pt idx="85">
                  <c:v>11900</c:v>
                </c:pt>
                <c:pt idx="86">
                  <c:v>12000</c:v>
                </c:pt>
                <c:pt idx="87">
                  <c:v>12000</c:v>
                </c:pt>
                <c:pt idx="88">
                  <c:v>12000</c:v>
                </c:pt>
                <c:pt idx="89">
                  <c:v>12400</c:v>
                </c:pt>
                <c:pt idx="90">
                  <c:v>12140</c:v>
                </c:pt>
                <c:pt idx="91">
                  <c:v>13000</c:v>
                </c:pt>
              </c:numCache>
            </c:numRef>
          </c:xVal>
          <c:yVal>
            <c:numRef>
              <c:f>AvgFC!$C$27:$C$118</c:f>
              <c:numCache>
                <c:formatCode>General</c:formatCode>
                <c:ptCount val="92"/>
                <c:pt idx="0">
                  <c:v>-478.76855105569575</c:v>
                </c:pt>
                <c:pt idx="1">
                  <c:v>-783.04643309582843</c:v>
                </c:pt>
                <c:pt idx="2">
                  <c:v>502.71199881587563</c:v>
                </c:pt>
                <c:pt idx="3">
                  <c:v>363.07140869357772</c:v>
                </c:pt>
                <c:pt idx="4">
                  <c:v>585.30556518941194</c:v>
                </c:pt>
                <c:pt idx="5">
                  <c:v>239.73212522892436</c:v>
                </c:pt>
                <c:pt idx="6">
                  <c:v>-49.306528221920871</c:v>
                </c:pt>
                <c:pt idx="7">
                  <c:v>119.53105816618654</c:v>
                </c:pt>
                <c:pt idx="8">
                  <c:v>585.1124520102162</c:v>
                </c:pt>
                <c:pt idx="9">
                  <c:v>-227.77087904836799</c:v>
                </c:pt>
                <c:pt idx="10">
                  <c:v>403.74364269973739</c:v>
                </c:pt>
                <c:pt idx="11">
                  <c:v>96.079145585005335</c:v>
                </c:pt>
                <c:pt idx="12">
                  <c:v>-396.84906299811792</c:v>
                </c:pt>
                <c:pt idx="13">
                  <c:v>-355.94818880930688</c:v>
                </c:pt>
                <c:pt idx="14">
                  <c:v>-448.05121833481553</c:v>
                </c:pt>
                <c:pt idx="15">
                  <c:v>-447.63281695782598</c:v>
                </c:pt>
                <c:pt idx="16">
                  <c:v>507.34174235461205</c:v>
                </c:pt>
                <c:pt idx="17">
                  <c:v>260.09254536196067</c:v>
                </c:pt>
                <c:pt idx="18">
                  <c:v>-283.06893424644659</c:v>
                </c:pt>
                <c:pt idx="19">
                  <c:v>708.42912709072561</c:v>
                </c:pt>
                <c:pt idx="20">
                  <c:v>-752.3507252768577</c:v>
                </c:pt>
                <c:pt idx="21">
                  <c:v>-226.64597018689392</c:v>
                </c:pt>
                <c:pt idx="22">
                  <c:v>-168.45779062385873</c:v>
                </c:pt>
                <c:pt idx="23">
                  <c:v>-446.63027468562541</c:v>
                </c:pt>
                <c:pt idx="24">
                  <c:v>-720.50984368841455</c:v>
                </c:pt>
                <c:pt idx="25">
                  <c:v>731.78302650738897</c:v>
                </c:pt>
                <c:pt idx="26">
                  <c:v>168.50874949642366</c:v>
                </c:pt>
                <c:pt idx="27">
                  <c:v>318.21350155084474</c:v>
                </c:pt>
                <c:pt idx="28">
                  <c:v>-39.604558722773618</c:v>
                </c:pt>
                <c:pt idx="29">
                  <c:v>-141.95077653972112</c:v>
                </c:pt>
                <c:pt idx="30">
                  <c:v>-68.800837559799675</c:v>
                </c:pt>
                <c:pt idx="31">
                  <c:v>-599.4616385183308</c:v>
                </c:pt>
                <c:pt idx="32">
                  <c:v>-161.83687369793915</c:v>
                </c:pt>
                <c:pt idx="33">
                  <c:v>745.70416016197305</c:v>
                </c:pt>
                <c:pt idx="34">
                  <c:v>-6.5852108712606423</c:v>
                </c:pt>
                <c:pt idx="35">
                  <c:v>-613.20676366225689</c:v>
                </c:pt>
                <c:pt idx="36">
                  <c:v>197.95970031430807</c:v>
                </c:pt>
                <c:pt idx="37">
                  <c:v>699.86828964892038</c:v>
                </c:pt>
                <c:pt idx="38">
                  <c:v>-384.95952472201498</c:v>
                </c:pt>
                <c:pt idx="39">
                  <c:v>277.35823399587616</c:v>
                </c:pt>
                <c:pt idx="40">
                  <c:v>-506.59879348138338</c:v>
                </c:pt>
                <c:pt idx="41">
                  <c:v>-51.935456109253209</c:v>
                </c:pt>
                <c:pt idx="42">
                  <c:v>-1764.2032599820104</c:v>
                </c:pt>
                <c:pt idx="43">
                  <c:v>540.68381127128259</c:v>
                </c:pt>
                <c:pt idx="44">
                  <c:v>-294.73451665805578</c:v>
                </c:pt>
                <c:pt idx="45">
                  <c:v>-294.73451665805578</c:v>
                </c:pt>
                <c:pt idx="46">
                  <c:v>205.86025717849225</c:v>
                </c:pt>
                <c:pt idx="47">
                  <c:v>114.76401074856722</c:v>
                </c:pt>
                <c:pt idx="48">
                  <c:v>-26.220594400720529</c:v>
                </c:pt>
                <c:pt idx="49">
                  <c:v>-307.77039989238983</c:v>
                </c:pt>
                <c:pt idx="50">
                  <c:v>724.22671701672016</c:v>
                </c:pt>
                <c:pt idx="51">
                  <c:v>-59.95152951720047</c:v>
                </c:pt>
                <c:pt idx="52">
                  <c:v>-870.6257398206526</c:v>
                </c:pt>
                <c:pt idx="53">
                  <c:v>-248.15322116778998</c:v>
                </c:pt>
                <c:pt idx="54">
                  <c:v>-431.56919788117875</c:v>
                </c:pt>
                <c:pt idx="55">
                  <c:v>166.06303223501391</c:v>
                </c:pt>
                <c:pt idx="56">
                  <c:v>158.9204662383595</c:v>
                </c:pt>
                <c:pt idx="57">
                  <c:v>-265.81815394767136</c:v>
                </c:pt>
                <c:pt idx="58">
                  <c:v>373.49967294888847</c:v>
                </c:pt>
                <c:pt idx="59">
                  <c:v>-115.70527724928615</c:v>
                </c:pt>
                <c:pt idx="60">
                  <c:v>-169.55534674067167</c:v>
                </c:pt>
                <c:pt idx="61">
                  <c:v>287.85668865191337</c:v>
                </c:pt>
                <c:pt idx="62">
                  <c:v>510.30200046036407</c:v>
                </c:pt>
                <c:pt idx="63">
                  <c:v>443.2136495995469</c:v>
                </c:pt>
                <c:pt idx="64">
                  <c:v>237.69790981154256</c:v>
                </c:pt>
                <c:pt idx="65">
                  <c:v>-55.532499877434475</c:v>
                </c:pt>
                <c:pt idx="66">
                  <c:v>-298.64643795252186</c:v>
                </c:pt>
                <c:pt idx="67">
                  <c:v>-392.03718613265983</c:v>
                </c:pt>
                <c:pt idx="68">
                  <c:v>21.552029326468983</c:v>
                </c:pt>
                <c:pt idx="69">
                  <c:v>-542.89570072862261</c:v>
                </c:pt>
                <c:pt idx="70">
                  <c:v>685.677846314416</c:v>
                </c:pt>
                <c:pt idx="71">
                  <c:v>-25.461835042547591</c:v>
                </c:pt>
                <c:pt idx="72">
                  <c:v>534.98318327766947</c:v>
                </c:pt>
                <c:pt idx="73">
                  <c:v>802.62127176979493</c:v>
                </c:pt>
                <c:pt idx="74">
                  <c:v>602.62127176979493</c:v>
                </c:pt>
                <c:pt idx="75">
                  <c:v>-66.833931573770315</c:v>
                </c:pt>
                <c:pt idx="76">
                  <c:v>7.1087930906069232</c:v>
                </c:pt>
                <c:pt idx="77">
                  <c:v>850.98191099415999</c:v>
                </c:pt>
                <c:pt idx="78">
                  <c:v>-240.52238078390155</c:v>
                </c:pt>
                <c:pt idx="79">
                  <c:v>-258.1326845573999</c:v>
                </c:pt>
                <c:pt idx="80">
                  <c:v>-286.30853287312448</c:v>
                </c:pt>
                <c:pt idx="81">
                  <c:v>49.874748740826817</c:v>
                </c:pt>
                <c:pt idx="82">
                  <c:v>728.64929146690383</c:v>
                </c:pt>
                <c:pt idx="83">
                  <c:v>1113.1363687300654</c:v>
                </c:pt>
                <c:pt idx="84">
                  <c:v>-69.095217516530283</c:v>
                </c:pt>
                <c:pt idx="85">
                  <c:v>-345.94722501078468</c:v>
                </c:pt>
                <c:pt idx="86">
                  <c:v>-442.51117162836817</c:v>
                </c:pt>
                <c:pt idx="87">
                  <c:v>-264.36575216693245</c:v>
                </c:pt>
                <c:pt idx="88">
                  <c:v>611.05843784796525</c:v>
                </c:pt>
                <c:pt idx="89">
                  <c:v>-859.80049587684334</c:v>
                </c:pt>
                <c:pt idx="90">
                  <c:v>-31.029596478192616</c:v>
                </c:pt>
                <c:pt idx="91">
                  <c:v>106.24021086876837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98-4803-B394-2AF391C1F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293664"/>
        <c:axId val="781294624"/>
      </c:scatterChart>
      <c:valAx>
        <c:axId val="78129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1294624"/>
        <c:crosses val="autoZero"/>
        <c:crossBetween val="midCat"/>
      </c:valAx>
      <c:valAx>
        <c:axId val="781294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12936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AvgFP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'Sorted Data'!$AF$102:$AF$193</c:f>
              <c:numCache>
                <c:formatCode>General</c:formatCode>
                <c:ptCount val="92"/>
                <c:pt idx="0">
                  <c:v>3.706</c:v>
                </c:pt>
                <c:pt idx="1">
                  <c:v>3.5979999999999999</c:v>
                </c:pt>
                <c:pt idx="2">
                  <c:v>3.5979999999999999</c:v>
                </c:pt>
                <c:pt idx="3">
                  <c:v>3.5979999999999999</c:v>
                </c:pt>
                <c:pt idx="4">
                  <c:v>3.53</c:v>
                </c:pt>
                <c:pt idx="5">
                  <c:v>3.5</c:v>
                </c:pt>
                <c:pt idx="6">
                  <c:v>3.5</c:v>
                </c:pt>
                <c:pt idx="7">
                  <c:v>3.411</c:v>
                </c:pt>
                <c:pt idx="8">
                  <c:v>3.411</c:v>
                </c:pt>
                <c:pt idx="9">
                  <c:v>3.411</c:v>
                </c:pt>
                <c:pt idx="10">
                  <c:v>3.411</c:v>
                </c:pt>
                <c:pt idx="11">
                  <c:v>3.411</c:v>
                </c:pt>
                <c:pt idx="12">
                  <c:v>3.36</c:v>
                </c:pt>
                <c:pt idx="13">
                  <c:v>3.36</c:v>
                </c:pt>
                <c:pt idx="14">
                  <c:v>3.36</c:v>
                </c:pt>
                <c:pt idx="15">
                  <c:v>3.3069999999999999</c:v>
                </c:pt>
                <c:pt idx="16">
                  <c:v>3.3069999999999999</c:v>
                </c:pt>
                <c:pt idx="17">
                  <c:v>3.3069999999999999</c:v>
                </c:pt>
                <c:pt idx="18">
                  <c:v>3.3069999999999999</c:v>
                </c:pt>
                <c:pt idx="19">
                  <c:v>3.3069999999999999</c:v>
                </c:pt>
                <c:pt idx="20">
                  <c:v>3.3069999999999999</c:v>
                </c:pt>
                <c:pt idx="21">
                  <c:v>3.3109999999999999</c:v>
                </c:pt>
                <c:pt idx="22">
                  <c:v>3.3109999999999999</c:v>
                </c:pt>
                <c:pt idx="23">
                  <c:v>3.3109999999999999</c:v>
                </c:pt>
                <c:pt idx="24">
                  <c:v>3.3029999999999999</c:v>
                </c:pt>
                <c:pt idx="25">
                  <c:v>3.26</c:v>
                </c:pt>
                <c:pt idx="26">
                  <c:v>3.26</c:v>
                </c:pt>
                <c:pt idx="27">
                  <c:v>3.26</c:v>
                </c:pt>
                <c:pt idx="28">
                  <c:v>3.26</c:v>
                </c:pt>
                <c:pt idx="29">
                  <c:v>3.26</c:v>
                </c:pt>
                <c:pt idx="30">
                  <c:v>3.294</c:v>
                </c:pt>
                <c:pt idx="31">
                  <c:v>3.2679999999999998</c:v>
                </c:pt>
                <c:pt idx="32">
                  <c:v>3.2679999999999998</c:v>
                </c:pt>
                <c:pt idx="33">
                  <c:v>3.2679999999999998</c:v>
                </c:pt>
                <c:pt idx="34">
                  <c:v>3.2679999999999998</c:v>
                </c:pt>
                <c:pt idx="35">
                  <c:v>3.2679999999999998</c:v>
                </c:pt>
                <c:pt idx="36">
                  <c:v>3.2679999999999998</c:v>
                </c:pt>
                <c:pt idx="37">
                  <c:v>3.22</c:v>
                </c:pt>
                <c:pt idx="38">
                  <c:v>3.1680000000000001</c:v>
                </c:pt>
                <c:pt idx="39">
                  <c:v>3.1680000000000001</c:v>
                </c:pt>
                <c:pt idx="40">
                  <c:v>3.1680000000000001</c:v>
                </c:pt>
                <c:pt idx="41">
                  <c:v>3.1680000000000001</c:v>
                </c:pt>
                <c:pt idx="42">
                  <c:v>3.1680000000000001</c:v>
                </c:pt>
                <c:pt idx="43">
                  <c:v>3.1680000000000001</c:v>
                </c:pt>
                <c:pt idx="44">
                  <c:v>3.1680000000000001</c:v>
                </c:pt>
                <c:pt idx="45">
                  <c:v>3.1680000000000001</c:v>
                </c:pt>
                <c:pt idx="46">
                  <c:v>3.1680000000000001</c:v>
                </c:pt>
                <c:pt idx="47">
                  <c:v>3.1680000000000001</c:v>
                </c:pt>
                <c:pt idx="48">
                  <c:v>3.1680000000000001</c:v>
                </c:pt>
                <c:pt idx="49">
                  <c:v>3.1560000000000001</c:v>
                </c:pt>
                <c:pt idx="50">
                  <c:v>3.1560000000000001</c:v>
                </c:pt>
                <c:pt idx="51">
                  <c:v>3.1560000000000001</c:v>
                </c:pt>
                <c:pt idx="52">
                  <c:v>3.1560000000000001</c:v>
                </c:pt>
                <c:pt idx="53">
                  <c:v>3.1309999999999998</c:v>
                </c:pt>
                <c:pt idx="54">
                  <c:v>3.1309999999999998</c:v>
                </c:pt>
                <c:pt idx="55">
                  <c:v>3.1309999999999998</c:v>
                </c:pt>
                <c:pt idx="56">
                  <c:v>3.137</c:v>
                </c:pt>
                <c:pt idx="57">
                  <c:v>3.137</c:v>
                </c:pt>
                <c:pt idx="58">
                  <c:v>3.145</c:v>
                </c:pt>
                <c:pt idx="59">
                  <c:v>3.145</c:v>
                </c:pt>
                <c:pt idx="60">
                  <c:v>3.1280000000000001</c:v>
                </c:pt>
                <c:pt idx="61">
                  <c:v>3.1280000000000001</c:v>
                </c:pt>
                <c:pt idx="62">
                  <c:v>3.1280000000000001</c:v>
                </c:pt>
                <c:pt idx="63">
                  <c:v>3.1280000000000001</c:v>
                </c:pt>
                <c:pt idx="64">
                  <c:v>3.1280000000000001</c:v>
                </c:pt>
                <c:pt idx="65">
                  <c:v>3.1280000000000001</c:v>
                </c:pt>
                <c:pt idx="66">
                  <c:v>3.1280000000000001</c:v>
                </c:pt>
                <c:pt idx="67">
                  <c:v>3.1280000000000001</c:v>
                </c:pt>
                <c:pt idx="68">
                  <c:v>3.1680000000000001</c:v>
                </c:pt>
                <c:pt idx="69">
                  <c:v>3.1640000000000001</c:v>
                </c:pt>
                <c:pt idx="70">
                  <c:v>3.1640000000000001</c:v>
                </c:pt>
                <c:pt idx="71">
                  <c:v>3.1640000000000001</c:v>
                </c:pt>
                <c:pt idx="72">
                  <c:v>3.2290000000000001</c:v>
                </c:pt>
                <c:pt idx="73">
                  <c:v>3.2290000000000001</c:v>
                </c:pt>
                <c:pt idx="74">
                  <c:v>3.2290000000000001</c:v>
                </c:pt>
                <c:pt idx="75">
                  <c:v>3.2290000000000001</c:v>
                </c:pt>
                <c:pt idx="76">
                  <c:v>3.2290000000000001</c:v>
                </c:pt>
                <c:pt idx="77">
                  <c:v>3.2290000000000001</c:v>
                </c:pt>
                <c:pt idx="78">
                  <c:v>3.2290000000000001</c:v>
                </c:pt>
                <c:pt idx="79">
                  <c:v>3.2240000000000002</c:v>
                </c:pt>
                <c:pt idx="80">
                  <c:v>3.2240000000000002</c:v>
                </c:pt>
                <c:pt idx="81">
                  <c:v>3.2240000000000002</c:v>
                </c:pt>
                <c:pt idx="82">
                  <c:v>3.2240000000000002</c:v>
                </c:pt>
                <c:pt idx="83">
                  <c:v>3.2050000000000001</c:v>
                </c:pt>
                <c:pt idx="84">
                  <c:v>3.2050000000000001</c:v>
                </c:pt>
                <c:pt idx="85">
                  <c:v>3.2530000000000001</c:v>
                </c:pt>
                <c:pt idx="86">
                  <c:v>3.2530000000000001</c:v>
                </c:pt>
                <c:pt idx="87">
                  <c:v>3.2530000000000001</c:v>
                </c:pt>
                <c:pt idx="88">
                  <c:v>3.2530000000000001</c:v>
                </c:pt>
                <c:pt idx="89">
                  <c:v>3.2759999999999998</c:v>
                </c:pt>
                <c:pt idx="90">
                  <c:v>3.2549999999999999</c:v>
                </c:pt>
                <c:pt idx="91">
                  <c:v>3.2549999999999999</c:v>
                </c:pt>
              </c:numCache>
            </c:numRef>
          </c:xVal>
          <c:yVal>
            <c:numRef>
              <c:f>AvgFC!$C$27:$C$118</c:f>
              <c:numCache>
                <c:formatCode>General</c:formatCode>
                <c:ptCount val="92"/>
                <c:pt idx="0">
                  <c:v>-478.76855105569575</c:v>
                </c:pt>
                <c:pt idx="1">
                  <c:v>-783.04643309582843</c:v>
                </c:pt>
                <c:pt idx="2">
                  <c:v>502.71199881587563</c:v>
                </c:pt>
                <c:pt idx="3">
                  <c:v>363.07140869357772</c:v>
                </c:pt>
                <c:pt idx="4">
                  <c:v>585.30556518941194</c:v>
                </c:pt>
                <c:pt idx="5">
                  <c:v>239.73212522892436</c:v>
                </c:pt>
                <c:pt idx="6">
                  <c:v>-49.306528221920871</c:v>
                </c:pt>
                <c:pt idx="7">
                  <c:v>119.53105816618654</c:v>
                </c:pt>
                <c:pt idx="8">
                  <c:v>585.1124520102162</c:v>
                </c:pt>
                <c:pt idx="9">
                  <c:v>-227.77087904836799</c:v>
                </c:pt>
                <c:pt idx="10">
                  <c:v>403.74364269973739</c:v>
                </c:pt>
                <c:pt idx="11">
                  <c:v>96.079145585005335</c:v>
                </c:pt>
                <c:pt idx="12">
                  <c:v>-396.84906299811792</c:v>
                </c:pt>
                <c:pt idx="13">
                  <c:v>-355.94818880930688</c:v>
                </c:pt>
                <c:pt idx="14">
                  <c:v>-448.05121833481553</c:v>
                </c:pt>
                <c:pt idx="15">
                  <c:v>-447.63281695782598</c:v>
                </c:pt>
                <c:pt idx="16">
                  <c:v>507.34174235461205</c:v>
                </c:pt>
                <c:pt idx="17">
                  <c:v>260.09254536196067</c:v>
                </c:pt>
                <c:pt idx="18">
                  <c:v>-283.06893424644659</c:v>
                </c:pt>
                <c:pt idx="19">
                  <c:v>708.42912709072561</c:v>
                </c:pt>
                <c:pt idx="20">
                  <c:v>-752.3507252768577</c:v>
                </c:pt>
                <c:pt idx="21">
                  <c:v>-226.64597018689392</c:v>
                </c:pt>
                <c:pt idx="22">
                  <c:v>-168.45779062385873</c:v>
                </c:pt>
                <c:pt idx="23">
                  <c:v>-446.63027468562541</c:v>
                </c:pt>
                <c:pt idx="24">
                  <c:v>-720.50984368841455</c:v>
                </c:pt>
                <c:pt idx="25">
                  <c:v>731.78302650738897</c:v>
                </c:pt>
                <c:pt idx="26">
                  <c:v>168.50874949642366</c:v>
                </c:pt>
                <c:pt idx="27">
                  <c:v>318.21350155084474</c:v>
                </c:pt>
                <c:pt idx="28">
                  <c:v>-39.604558722773618</c:v>
                </c:pt>
                <c:pt idx="29">
                  <c:v>-141.95077653972112</c:v>
                </c:pt>
                <c:pt idx="30">
                  <c:v>-68.800837559799675</c:v>
                </c:pt>
                <c:pt idx="31">
                  <c:v>-599.4616385183308</c:v>
                </c:pt>
                <c:pt idx="32">
                  <c:v>-161.83687369793915</c:v>
                </c:pt>
                <c:pt idx="33">
                  <c:v>745.70416016197305</c:v>
                </c:pt>
                <c:pt idx="34">
                  <c:v>-6.5852108712606423</c:v>
                </c:pt>
                <c:pt idx="35">
                  <c:v>-613.20676366225689</c:v>
                </c:pt>
                <c:pt idx="36">
                  <c:v>197.95970031430807</c:v>
                </c:pt>
                <c:pt idx="37">
                  <c:v>699.86828964892038</c:v>
                </c:pt>
                <c:pt idx="38">
                  <c:v>-384.95952472201498</c:v>
                </c:pt>
                <c:pt idx="39">
                  <c:v>277.35823399587616</c:v>
                </c:pt>
                <c:pt idx="40">
                  <c:v>-506.59879348138338</c:v>
                </c:pt>
                <c:pt idx="41">
                  <c:v>-51.935456109253209</c:v>
                </c:pt>
                <c:pt idx="42">
                  <c:v>-1764.2032599820104</c:v>
                </c:pt>
                <c:pt idx="43">
                  <c:v>540.68381127128259</c:v>
                </c:pt>
                <c:pt idx="44">
                  <c:v>-294.73451665805578</c:v>
                </c:pt>
                <c:pt idx="45">
                  <c:v>-294.73451665805578</c:v>
                </c:pt>
                <c:pt idx="46">
                  <c:v>205.86025717849225</c:v>
                </c:pt>
                <c:pt idx="47">
                  <c:v>114.76401074856722</c:v>
                </c:pt>
                <c:pt idx="48">
                  <c:v>-26.220594400720529</c:v>
                </c:pt>
                <c:pt idx="49">
                  <c:v>-307.77039989238983</c:v>
                </c:pt>
                <c:pt idx="50">
                  <c:v>724.22671701672016</c:v>
                </c:pt>
                <c:pt idx="51">
                  <c:v>-59.95152951720047</c:v>
                </c:pt>
                <c:pt idx="52">
                  <c:v>-870.6257398206526</c:v>
                </c:pt>
                <c:pt idx="53">
                  <c:v>-248.15322116778998</c:v>
                </c:pt>
                <c:pt idx="54">
                  <c:v>-431.56919788117875</c:v>
                </c:pt>
                <c:pt idx="55">
                  <c:v>166.06303223501391</c:v>
                </c:pt>
                <c:pt idx="56">
                  <c:v>158.9204662383595</c:v>
                </c:pt>
                <c:pt idx="57">
                  <c:v>-265.81815394767136</c:v>
                </c:pt>
                <c:pt idx="58">
                  <c:v>373.49967294888847</c:v>
                </c:pt>
                <c:pt idx="59">
                  <c:v>-115.70527724928615</c:v>
                </c:pt>
                <c:pt idx="60">
                  <c:v>-169.55534674067167</c:v>
                </c:pt>
                <c:pt idx="61">
                  <c:v>287.85668865191337</c:v>
                </c:pt>
                <c:pt idx="62">
                  <c:v>510.30200046036407</c:v>
                </c:pt>
                <c:pt idx="63">
                  <c:v>443.2136495995469</c:v>
                </c:pt>
                <c:pt idx="64">
                  <c:v>237.69790981154256</c:v>
                </c:pt>
                <c:pt idx="65">
                  <c:v>-55.532499877434475</c:v>
                </c:pt>
                <c:pt idx="66">
                  <c:v>-298.64643795252186</c:v>
                </c:pt>
                <c:pt idx="67">
                  <c:v>-392.03718613265983</c:v>
                </c:pt>
                <c:pt idx="68">
                  <c:v>21.552029326468983</c:v>
                </c:pt>
                <c:pt idx="69">
                  <c:v>-542.89570072862261</c:v>
                </c:pt>
                <c:pt idx="70">
                  <c:v>685.677846314416</c:v>
                </c:pt>
                <c:pt idx="71">
                  <c:v>-25.461835042547591</c:v>
                </c:pt>
                <c:pt idx="72">
                  <c:v>534.98318327766947</c:v>
                </c:pt>
                <c:pt idx="73">
                  <c:v>802.62127176979493</c:v>
                </c:pt>
                <c:pt idx="74">
                  <c:v>602.62127176979493</c:v>
                </c:pt>
                <c:pt idx="75">
                  <c:v>-66.833931573770315</c:v>
                </c:pt>
                <c:pt idx="76">
                  <c:v>7.1087930906069232</c:v>
                </c:pt>
                <c:pt idx="77">
                  <c:v>850.98191099415999</c:v>
                </c:pt>
                <c:pt idx="78">
                  <c:v>-240.52238078390155</c:v>
                </c:pt>
                <c:pt idx="79">
                  <c:v>-258.1326845573999</c:v>
                </c:pt>
                <c:pt idx="80">
                  <c:v>-286.30853287312448</c:v>
                </c:pt>
                <c:pt idx="81">
                  <c:v>49.874748740826817</c:v>
                </c:pt>
                <c:pt idx="82">
                  <c:v>728.64929146690383</c:v>
                </c:pt>
                <c:pt idx="83">
                  <c:v>1113.1363687300654</c:v>
                </c:pt>
                <c:pt idx="84">
                  <c:v>-69.095217516530283</c:v>
                </c:pt>
                <c:pt idx="85">
                  <c:v>-345.94722501078468</c:v>
                </c:pt>
                <c:pt idx="86">
                  <c:v>-442.51117162836817</c:v>
                </c:pt>
                <c:pt idx="87">
                  <c:v>-264.36575216693245</c:v>
                </c:pt>
                <c:pt idx="88">
                  <c:v>611.05843784796525</c:v>
                </c:pt>
                <c:pt idx="89">
                  <c:v>-859.80049587684334</c:v>
                </c:pt>
                <c:pt idx="90">
                  <c:v>-31.029596478192616</c:v>
                </c:pt>
                <c:pt idx="91">
                  <c:v>106.24021086876837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72-4A8A-85BD-C1C3AA5BF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293664"/>
        <c:axId val="787746064"/>
      </c:scatterChart>
      <c:valAx>
        <c:axId val="78129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AvgFP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7746064"/>
        <c:crosses val="autoZero"/>
        <c:crossBetween val="midCat"/>
      </c:valAx>
      <c:valAx>
        <c:axId val="787746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12936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Loaded Miles (mi)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Data'!$AD$102:$AD$193</c:f>
              <c:numCache>
                <c:formatCode>General</c:formatCode>
                <c:ptCount val="92"/>
                <c:pt idx="0">
                  <c:v>758</c:v>
                </c:pt>
                <c:pt idx="1">
                  <c:v>1840</c:v>
                </c:pt>
                <c:pt idx="2">
                  <c:v>917</c:v>
                </c:pt>
                <c:pt idx="3">
                  <c:v>629</c:v>
                </c:pt>
                <c:pt idx="4">
                  <c:v>1110</c:v>
                </c:pt>
                <c:pt idx="5">
                  <c:v>1061</c:v>
                </c:pt>
                <c:pt idx="6">
                  <c:v>686</c:v>
                </c:pt>
                <c:pt idx="7">
                  <c:v>767</c:v>
                </c:pt>
                <c:pt idx="8">
                  <c:v>799</c:v>
                </c:pt>
                <c:pt idx="9">
                  <c:v>617</c:v>
                </c:pt>
                <c:pt idx="10">
                  <c:v>2409</c:v>
                </c:pt>
                <c:pt idx="11">
                  <c:v>617</c:v>
                </c:pt>
                <c:pt idx="12">
                  <c:v>1783</c:v>
                </c:pt>
                <c:pt idx="13">
                  <c:v>485</c:v>
                </c:pt>
                <c:pt idx="14">
                  <c:v>381</c:v>
                </c:pt>
                <c:pt idx="15">
                  <c:v>756</c:v>
                </c:pt>
                <c:pt idx="16">
                  <c:v>1599</c:v>
                </c:pt>
                <c:pt idx="17">
                  <c:v>1665</c:v>
                </c:pt>
                <c:pt idx="18">
                  <c:v>1780</c:v>
                </c:pt>
                <c:pt idx="19">
                  <c:v>998</c:v>
                </c:pt>
                <c:pt idx="20">
                  <c:v>1837</c:v>
                </c:pt>
                <c:pt idx="21">
                  <c:v>1271</c:v>
                </c:pt>
                <c:pt idx="22">
                  <c:v>779</c:v>
                </c:pt>
                <c:pt idx="23">
                  <c:v>2429</c:v>
                </c:pt>
                <c:pt idx="24">
                  <c:v>1825</c:v>
                </c:pt>
                <c:pt idx="25">
                  <c:v>926</c:v>
                </c:pt>
                <c:pt idx="26">
                  <c:v>617</c:v>
                </c:pt>
                <c:pt idx="27">
                  <c:v>941</c:v>
                </c:pt>
                <c:pt idx="28">
                  <c:v>742</c:v>
                </c:pt>
                <c:pt idx="29">
                  <c:v>617</c:v>
                </c:pt>
                <c:pt idx="30">
                  <c:v>532</c:v>
                </c:pt>
                <c:pt idx="31">
                  <c:v>1825</c:v>
                </c:pt>
                <c:pt idx="32">
                  <c:v>2117</c:v>
                </c:pt>
                <c:pt idx="33">
                  <c:v>1131</c:v>
                </c:pt>
                <c:pt idx="34">
                  <c:v>1840</c:v>
                </c:pt>
                <c:pt idx="35">
                  <c:v>1812</c:v>
                </c:pt>
                <c:pt idx="36">
                  <c:v>2418</c:v>
                </c:pt>
                <c:pt idx="37">
                  <c:v>1620</c:v>
                </c:pt>
                <c:pt idx="38">
                  <c:v>2086</c:v>
                </c:pt>
                <c:pt idx="39">
                  <c:v>752</c:v>
                </c:pt>
                <c:pt idx="40">
                  <c:v>548</c:v>
                </c:pt>
                <c:pt idx="41">
                  <c:v>2040</c:v>
                </c:pt>
                <c:pt idx="42">
                  <c:v>1822</c:v>
                </c:pt>
                <c:pt idx="43">
                  <c:v>1620</c:v>
                </c:pt>
                <c:pt idx="44">
                  <c:v>319</c:v>
                </c:pt>
                <c:pt idx="45">
                  <c:v>319</c:v>
                </c:pt>
                <c:pt idx="46">
                  <c:v>2289</c:v>
                </c:pt>
                <c:pt idx="47">
                  <c:v>605</c:v>
                </c:pt>
                <c:pt idx="48">
                  <c:v>625</c:v>
                </c:pt>
                <c:pt idx="49">
                  <c:v>2362</c:v>
                </c:pt>
                <c:pt idx="50">
                  <c:v>1218</c:v>
                </c:pt>
                <c:pt idx="51">
                  <c:v>2110</c:v>
                </c:pt>
                <c:pt idx="52">
                  <c:v>1831</c:v>
                </c:pt>
                <c:pt idx="53">
                  <c:v>1503</c:v>
                </c:pt>
                <c:pt idx="54">
                  <c:v>464</c:v>
                </c:pt>
                <c:pt idx="55">
                  <c:v>627</c:v>
                </c:pt>
                <c:pt idx="56">
                  <c:v>874</c:v>
                </c:pt>
                <c:pt idx="57">
                  <c:v>564</c:v>
                </c:pt>
                <c:pt idx="58">
                  <c:v>2343</c:v>
                </c:pt>
                <c:pt idx="59">
                  <c:v>2082</c:v>
                </c:pt>
                <c:pt idx="60">
                  <c:v>166</c:v>
                </c:pt>
                <c:pt idx="61">
                  <c:v>617</c:v>
                </c:pt>
                <c:pt idx="62">
                  <c:v>2428</c:v>
                </c:pt>
                <c:pt idx="63">
                  <c:v>691</c:v>
                </c:pt>
                <c:pt idx="64">
                  <c:v>1795</c:v>
                </c:pt>
                <c:pt idx="65">
                  <c:v>1486</c:v>
                </c:pt>
                <c:pt idx="66">
                  <c:v>1503</c:v>
                </c:pt>
                <c:pt idx="67">
                  <c:v>618</c:v>
                </c:pt>
                <c:pt idx="68">
                  <c:v>2029</c:v>
                </c:pt>
                <c:pt idx="69">
                  <c:v>1822</c:v>
                </c:pt>
                <c:pt idx="70">
                  <c:v>1645</c:v>
                </c:pt>
                <c:pt idx="71">
                  <c:v>652</c:v>
                </c:pt>
                <c:pt idx="72">
                  <c:v>1615</c:v>
                </c:pt>
                <c:pt idx="73">
                  <c:v>1122</c:v>
                </c:pt>
                <c:pt idx="74">
                  <c:v>1122</c:v>
                </c:pt>
                <c:pt idx="75" formatCode="#,##0">
                  <c:v>2123</c:v>
                </c:pt>
                <c:pt idx="76">
                  <c:v>2053</c:v>
                </c:pt>
                <c:pt idx="77">
                  <c:v>2428</c:v>
                </c:pt>
                <c:pt idx="78">
                  <c:v>644</c:v>
                </c:pt>
                <c:pt idx="79">
                  <c:v>411</c:v>
                </c:pt>
                <c:pt idx="80">
                  <c:v>488</c:v>
                </c:pt>
                <c:pt idx="81">
                  <c:v>770</c:v>
                </c:pt>
                <c:pt idx="82">
                  <c:v>1645</c:v>
                </c:pt>
                <c:pt idx="83">
                  <c:v>1111</c:v>
                </c:pt>
                <c:pt idx="84">
                  <c:v>301</c:v>
                </c:pt>
                <c:pt idx="85">
                  <c:v>1837</c:v>
                </c:pt>
                <c:pt idx="86">
                  <c:v>1739</c:v>
                </c:pt>
                <c:pt idx="87">
                  <c:v>304</c:v>
                </c:pt>
                <c:pt idx="88">
                  <c:v>2479</c:v>
                </c:pt>
                <c:pt idx="89">
                  <c:v>1794</c:v>
                </c:pt>
                <c:pt idx="90">
                  <c:v>301</c:v>
                </c:pt>
                <c:pt idx="91">
                  <c:v>770</c:v>
                </c:pt>
              </c:numCache>
            </c:numRef>
          </c:xVal>
          <c:yVal>
            <c:numRef>
              <c:f>'Sorted Data'!$AG$102:$AG$193</c:f>
              <c:numCache>
                <c:formatCode>"$"#,##0.00</c:formatCode>
                <c:ptCount val="92"/>
                <c:pt idx="0">
                  <c:v>1995</c:v>
                </c:pt>
                <c:pt idx="1">
                  <c:v>3425</c:v>
                </c:pt>
                <c:pt idx="2">
                  <c:v>3295</c:v>
                </c:pt>
                <c:pt idx="3">
                  <c:v>2695</c:v>
                </c:pt>
                <c:pt idx="4">
                  <c:v>3695</c:v>
                </c:pt>
                <c:pt idx="5">
                  <c:v>3295</c:v>
                </c:pt>
                <c:pt idx="6">
                  <c:v>2425</c:v>
                </c:pt>
                <c:pt idx="7">
                  <c:v>2785</c:v>
                </c:pt>
                <c:pt idx="8">
                  <c:v>3295</c:v>
                </c:pt>
                <c:pt idx="9">
                  <c:v>2195</c:v>
                </c:pt>
                <c:pt idx="10">
                  <c:v>5595</c:v>
                </c:pt>
                <c:pt idx="11">
                  <c:v>2495</c:v>
                </c:pt>
                <c:pt idx="12">
                  <c:v>3845</c:v>
                </c:pt>
                <c:pt idx="13">
                  <c:v>1875</c:v>
                </c:pt>
                <c:pt idx="14">
                  <c:v>1625</c:v>
                </c:pt>
                <c:pt idx="15">
                  <c:v>2225</c:v>
                </c:pt>
                <c:pt idx="16">
                  <c:v>4495</c:v>
                </c:pt>
                <c:pt idx="17">
                  <c:v>4350</c:v>
                </c:pt>
                <c:pt idx="18">
                  <c:v>3985</c:v>
                </c:pt>
                <c:pt idx="19">
                  <c:v>3765</c:v>
                </c:pt>
                <c:pt idx="20">
                  <c:v>3595</c:v>
                </c:pt>
                <c:pt idx="21">
                  <c:v>3250</c:v>
                </c:pt>
                <c:pt idx="22">
                  <c:v>2545</c:v>
                </c:pt>
                <c:pt idx="23">
                  <c:v>4815</c:v>
                </c:pt>
                <c:pt idx="24">
                  <c:v>3595</c:v>
                </c:pt>
                <c:pt idx="25">
                  <c:v>3695</c:v>
                </c:pt>
                <c:pt idx="26">
                  <c:v>2595</c:v>
                </c:pt>
                <c:pt idx="27">
                  <c:v>3295</c:v>
                </c:pt>
                <c:pt idx="28">
                  <c:v>2645</c:v>
                </c:pt>
                <c:pt idx="29">
                  <c:v>2349</c:v>
                </c:pt>
                <c:pt idx="30">
                  <c:v>2250</c:v>
                </c:pt>
                <c:pt idx="31">
                  <c:v>3725</c:v>
                </c:pt>
                <c:pt idx="32">
                  <c:v>4615</c:v>
                </c:pt>
                <c:pt idx="33">
                  <c:v>3995</c:v>
                </c:pt>
                <c:pt idx="34">
                  <c:v>4325</c:v>
                </c:pt>
                <c:pt idx="35">
                  <c:v>3675</c:v>
                </c:pt>
                <c:pt idx="36">
                  <c:v>5425</c:v>
                </c:pt>
                <c:pt idx="37">
                  <c:v>4725</c:v>
                </c:pt>
                <c:pt idx="38">
                  <c:v>4400</c:v>
                </c:pt>
                <c:pt idx="39">
                  <c:v>2995</c:v>
                </c:pt>
                <c:pt idx="40">
                  <c:v>1895</c:v>
                </c:pt>
                <c:pt idx="41">
                  <c:v>4645</c:v>
                </c:pt>
                <c:pt idx="42">
                  <c:v>2595</c:v>
                </c:pt>
                <c:pt idx="43">
                  <c:v>4595</c:v>
                </c:pt>
                <c:pt idx="44">
                  <c:v>1745</c:v>
                </c:pt>
                <c:pt idx="45">
                  <c:v>1745</c:v>
                </c:pt>
                <c:pt idx="46">
                  <c:v>5295</c:v>
                </c:pt>
                <c:pt idx="47">
                  <c:v>2595</c:v>
                </c:pt>
                <c:pt idx="48">
                  <c:v>2485</c:v>
                </c:pt>
                <c:pt idx="49">
                  <c:v>4895</c:v>
                </c:pt>
                <c:pt idx="50">
                  <c:v>4155</c:v>
                </c:pt>
                <c:pt idx="51">
                  <c:v>4745</c:v>
                </c:pt>
                <c:pt idx="52">
                  <c:v>3495</c:v>
                </c:pt>
                <c:pt idx="53">
                  <c:v>3595</c:v>
                </c:pt>
                <c:pt idx="54">
                  <c:v>1800</c:v>
                </c:pt>
                <c:pt idx="55">
                  <c:v>2645</c:v>
                </c:pt>
                <c:pt idx="56">
                  <c:v>3120</c:v>
                </c:pt>
                <c:pt idx="57">
                  <c:v>2215</c:v>
                </c:pt>
                <c:pt idx="58">
                  <c:v>5595</c:v>
                </c:pt>
                <c:pt idx="59">
                  <c:v>4695</c:v>
                </c:pt>
                <c:pt idx="60">
                  <c:v>1685</c:v>
                </c:pt>
                <c:pt idx="61">
                  <c:v>2825</c:v>
                </c:pt>
                <c:pt idx="62">
                  <c:v>5895</c:v>
                </c:pt>
                <c:pt idx="63">
                  <c:v>3095</c:v>
                </c:pt>
                <c:pt idx="64">
                  <c:v>4595</c:v>
                </c:pt>
                <c:pt idx="65">
                  <c:v>3815</c:v>
                </c:pt>
                <c:pt idx="66">
                  <c:v>3595</c:v>
                </c:pt>
                <c:pt idx="67">
                  <c:v>2195</c:v>
                </c:pt>
                <c:pt idx="68">
                  <c:v>4695</c:v>
                </c:pt>
                <c:pt idx="69">
                  <c:v>3795</c:v>
                </c:pt>
                <c:pt idx="70">
                  <c:v>4755</c:v>
                </c:pt>
                <c:pt idx="71">
                  <c:v>2495</c:v>
                </c:pt>
                <c:pt idx="72">
                  <c:v>4495</c:v>
                </c:pt>
                <c:pt idx="73">
                  <c:v>3995</c:v>
                </c:pt>
                <c:pt idx="74">
                  <c:v>3795</c:v>
                </c:pt>
                <c:pt idx="75">
                  <c:v>4715</c:v>
                </c:pt>
                <c:pt idx="76">
                  <c:v>4695</c:v>
                </c:pt>
                <c:pt idx="77">
                  <c:v>6115</c:v>
                </c:pt>
                <c:pt idx="78">
                  <c:v>2250</c:v>
                </c:pt>
                <c:pt idx="79">
                  <c:v>1875</c:v>
                </c:pt>
                <c:pt idx="80">
                  <c:v>1950</c:v>
                </c:pt>
                <c:pt idx="81">
                  <c:v>2725</c:v>
                </c:pt>
                <c:pt idx="82">
                  <c:v>4755</c:v>
                </c:pt>
                <c:pt idx="83">
                  <c:v>4325</c:v>
                </c:pt>
                <c:pt idx="84">
                  <c:v>1875</c:v>
                </c:pt>
                <c:pt idx="85">
                  <c:v>3945</c:v>
                </c:pt>
                <c:pt idx="86">
                  <c:v>3695</c:v>
                </c:pt>
                <c:pt idx="87">
                  <c:v>1650</c:v>
                </c:pt>
                <c:pt idx="88">
                  <c:v>5895</c:v>
                </c:pt>
                <c:pt idx="89">
                  <c:v>3340</c:v>
                </c:pt>
                <c:pt idx="90">
                  <c:v>1875</c:v>
                </c:pt>
                <c:pt idx="91">
                  <c:v>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42-4D60-82A4-89E02C608E60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Data'!$AD$102:$AD$193</c:f>
              <c:numCache>
                <c:formatCode>General</c:formatCode>
                <c:ptCount val="92"/>
                <c:pt idx="0">
                  <c:v>758</c:v>
                </c:pt>
                <c:pt idx="1">
                  <c:v>1840</c:v>
                </c:pt>
                <c:pt idx="2">
                  <c:v>917</c:v>
                </c:pt>
                <c:pt idx="3">
                  <c:v>629</c:v>
                </c:pt>
                <c:pt idx="4">
                  <c:v>1110</c:v>
                </c:pt>
                <c:pt idx="5">
                  <c:v>1061</c:v>
                </c:pt>
                <c:pt idx="6">
                  <c:v>686</c:v>
                </c:pt>
                <c:pt idx="7">
                  <c:v>767</c:v>
                </c:pt>
                <c:pt idx="8">
                  <c:v>799</c:v>
                </c:pt>
                <c:pt idx="9">
                  <c:v>617</c:v>
                </c:pt>
                <c:pt idx="10">
                  <c:v>2409</c:v>
                </c:pt>
                <c:pt idx="11">
                  <c:v>617</c:v>
                </c:pt>
                <c:pt idx="12">
                  <c:v>1783</c:v>
                </c:pt>
                <c:pt idx="13">
                  <c:v>485</c:v>
                </c:pt>
                <c:pt idx="14">
                  <c:v>381</c:v>
                </c:pt>
                <c:pt idx="15">
                  <c:v>756</c:v>
                </c:pt>
                <c:pt idx="16">
                  <c:v>1599</c:v>
                </c:pt>
                <c:pt idx="17">
                  <c:v>1665</c:v>
                </c:pt>
                <c:pt idx="18">
                  <c:v>1780</c:v>
                </c:pt>
                <c:pt idx="19">
                  <c:v>998</c:v>
                </c:pt>
                <c:pt idx="20">
                  <c:v>1837</c:v>
                </c:pt>
                <c:pt idx="21">
                  <c:v>1271</c:v>
                </c:pt>
                <c:pt idx="22">
                  <c:v>779</c:v>
                </c:pt>
                <c:pt idx="23">
                  <c:v>2429</c:v>
                </c:pt>
                <c:pt idx="24">
                  <c:v>1825</c:v>
                </c:pt>
                <c:pt idx="25">
                  <c:v>926</c:v>
                </c:pt>
                <c:pt idx="26">
                  <c:v>617</c:v>
                </c:pt>
                <c:pt idx="27">
                  <c:v>941</c:v>
                </c:pt>
                <c:pt idx="28">
                  <c:v>742</c:v>
                </c:pt>
                <c:pt idx="29">
                  <c:v>617</c:v>
                </c:pt>
                <c:pt idx="30">
                  <c:v>532</c:v>
                </c:pt>
                <c:pt idx="31">
                  <c:v>1825</c:v>
                </c:pt>
                <c:pt idx="32">
                  <c:v>2117</c:v>
                </c:pt>
                <c:pt idx="33">
                  <c:v>1131</c:v>
                </c:pt>
                <c:pt idx="34">
                  <c:v>1840</c:v>
                </c:pt>
                <c:pt idx="35">
                  <c:v>1812</c:v>
                </c:pt>
                <c:pt idx="36">
                  <c:v>2418</c:v>
                </c:pt>
                <c:pt idx="37">
                  <c:v>1620</c:v>
                </c:pt>
                <c:pt idx="38">
                  <c:v>2086</c:v>
                </c:pt>
                <c:pt idx="39">
                  <c:v>752</c:v>
                </c:pt>
                <c:pt idx="40">
                  <c:v>548</c:v>
                </c:pt>
                <c:pt idx="41">
                  <c:v>2040</c:v>
                </c:pt>
                <c:pt idx="42">
                  <c:v>1822</c:v>
                </c:pt>
                <c:pt idx="43">
                  <c:v>1620</c:v>
                </c:pt>
                <c:pt idx="44">
                  <c:v>319</c:v>
                </c:pt>
                <c:pt idx="45">
                  <c:v>319</c:v>
                </c:pt>
                <c:pt idx="46">
                  <c:v>2289</c:v>
                </c:pt>
                <c:pt idx="47">
                  <c:v>605</c:v>
                </c:pt>
                <c:pt idx="48">
                  <c:v>625</c:v>
                </c:pt>
                <c:pt idx="49">
                  <c:v>2362</c:v>
                </c:pt>
                <c:pt idx="50">
                  <c:v>1218</c:v>
                </c:pt>
                <c:pt idx="51">
                  <c:v>2110</c:v>
                </c:pt>
                <c:pt idx="52">
                  <c:v>1831</c:v>
                </c:pt>
                <c:pt idx="53">
                  <c:v>1503</c:v>
                </c:pt>
                <c:pt idx="54">
                  <c:v>464</c:v>
                </c:pt>
                <c:pt idx="55">
                  <c:v>627</c:v>
                </c:pt>
                <c:pt idx="56">
                  <c:v>874</c:v>
                </c:pt>
                <c:pt idx="57">
                  <c:v>564</c:v>
                </c:pt>
                <c:pt idx="58">
                  <c:v>2343</c:v>
                </c:pt>
                <c:pt idx="59">
                  <c:v>2082</c:v>
                </c:pt>
                <c:pt idx="60">
                  <c:v>166</c:v>
                </c:pt>
                <c:pt idx="61">
                  <c:v>617</c:v>
                </c:pt>
                <c:pt idx="62">
                  <c:v>2428</c:v>
                </c:pt>
                <c:pt idx="63">
                  <c:v>691</c:v>
                </c:pt>
                <c:pt idx="64">
                  <c:v>1795</c:v>
                </c:pt>
                <c:pt idx="65">
                  <c:v>1486</c:v>
                </c:pt>
                <c:pt idx="66">
                  <c:v>1503</c:v>
                </c:pt>
                <c:pt idx="67">
                  <c:v>618</c:v>
                </c:pt>
                <c:pt idx="68">
                  <c:v>2029</c:v>
                </c:pt>
                <c:pt idx="69">
                  <c:v>1822</c:v>
                </c:pt>
                <c:pt idx="70">
                  <c:v>1645</c:v>
                </c:pt>
                <c:pt idx="71">
                  <c:v>652</c:v>
                </c:pt>
                <c:pt idx="72">
                  <c:v>1615</c:v>
                </c:pt>
                <c:pt idx="73">
                  <c:v>1122</c:v>
                </c:pt>
                <c:pt idx="74">
                  <c:v>1122</c:v>
                </c:pt>
                <c:pt idx="75" formatCode="#,##0">
                  <c:v>2123</c:v>
                </c:pt>
                <c:pt idx="76">
                  <c:v>2053</c:v>
                </c:pt>
                <c:pt idx="77">
                  <c:v>2428</c:v>
                </c:pt>
                <c:pt idx="78">
                  <c:v>644</c:v>
                </c:pt>
                <c:pt idx="79">
                  <c:v>411</c:v>
                </c:pt>
                <c:pt idx="80">
                  <c:v>488</c:v>
                </c:pt>
                <c:pt idx="81">
                  <c:v>770</c:v>
                </c:pt>
                <c:pt idx="82">
                  <c:v>1645</c:v>
                </c:pt>
                <c:pt idx="83">
                  <c:v>1111</c:v>
                </c:pt>
                <c:pt idx="84">
                  <c:v>301</c:v>
                </c:pt>
                <c:pt idx="85">
                  <c:v>1837</c:v>
                </c:pt>
                <c:pt idx="86">
                  <c:v>1739</c:v>
                </c:pt>
                <c:pt idx="87">
                  <c:v>304</c:v>
                </c:pt>
                <c:pt idx="88">
                  <c:v>2479</c:v>
                </c:pt>
                <c:pt idx="89">
                  <c:v>1794</c:v>
                </c:pt>
                <c:pt idx="90">
                  <c:v>301</c:v>
                </c:pt>
                <c:pt idx="91">
                  <c:v>770</c:v>
                </c:pt>
              </c:numCache>
            </c:numRef>
          </c:xVal>
          <c:yVal>
            <c:numRef>
              <c:f>AvgFC!$B$27:$B$118</c:f>
              <c:numCache>
                <c:formatCode>General</c:formatCode>
                <c:ptCount val="92"/>
                <c:pt idx="0">
                  <c:v>2473.7685510556958</c:v>
                </c:pt>
                <c:pt idx="1">
                  <c:v>4208.0464330958284</c:v>
                </c:pt>
                <c:pt idx="2">
                  <c:v>2792.2880011841244</c:v>
                </c:pt>
                <c:pt idx="3">
                  <c:v>2331.9285913064223</c:v>
                </c:pt>
                <c:pt idx="4">
                  <c:v>3109.6944348105881</c:v>
                </c:pt>
                <c:pt idx="5">
                  <c:v>3055.2678747710756</c:v>
                </c:pt>
                <c:pt idx="6">
                  <c:v>2474.3065282219209</c:v>
                </c:pt>
                <c:pt idx="7">
                  <c:v>2665.4689418338135</c:v>
                </c:pt>
                <c:pt idx="8">
                  <c:v>2709.8875479897838</c:v>
                </c:pt>
                <c:pt idx="9">
                  <c:v>2422.770879048368</c:v>
                </c:pt>
                <c:pt idx="10">
                  <c:v>5191.2563573002626</c:v>
                </c:pt>
                <c:pt idx="11">
                  <c:v>2398.9208544149947</c:v>
                </c:pt>
                <c:pt idx="12">
                  <c:v>4241.8490629981179</c:v>
                </c:pt>
                <c:pt idx="13">
                  <c:v>2230.9481888093069</c:v>
                </c:pt>
                <c:pt idx="14">
                  <c:v>2073.0512183348155</c:v>
                </c:pt>
                <c:pt idx="15">
                  <c:v>2672.632816957826</c:v>
                </c:pt>
                <c:pt idx="16">
                  <c:v>3987.6582576453879</c:v>
                </c:pt>
                <c:pt idx="17">
                  <c:v>4089.9074546380393</c:v>
                </c:pt>
                <c:pt idx="18">
                  <c:v>4268.0689342464466</c:v>
                </c:pt>
                <c:pt idx="19">
                  <c:v>3056.5708729092744</c:v>
                </c:pt>
                <c:pt idx="20">
                  <c:v>4347.3507252768577</c:v>
                </c:pt>
                <c:pt idx="21">
                  <c:v>3476.6459701868939</c:v>
                </c:pt>
                <c:pt idx="22">
                  <c:v>2713.4577906238587</c:v>
                </c:pt>
                <c:pt idx="23">
                  <c:v>5261.6302746856254</c:v>
                </c:pt>
                <c:pt idx="24">
                  <c:v>4315.5098436884145</c:v>
                </c:pt>
                <c:pt idx="25">
                  <c:v>2963.216973492611</c:v>
                </c:pt>
                <c:pt idx="26">
                  <c:v>2426.4912505035763</c:v>
                </c:pt>
                <c:pt idx="27">
                  <c:v>2976.7864984491553</c:v>
                </c:pt>
                <c:pt idx="28">
                  <c:v>2684.6045587227736</c:v>
                </c:pt>
                <c:pt idx="29">
                  <c:v>2490.9507765397211</c:v>
                </c:pt>
                <c:pt idx="30">
                  <c:v>2318.8008375597997</c:v>
                </c:pt>
                <c:pt idx="31">
                  <c:v>4324.4616385183308</c:v>
                </c:pt>
                <c:pt idx="32">
                  <c:v>4776.8368736979392</c:v>
                </c:pt>
                <c:pt idx="33">
                  <c:v>3249.295839838027</c:v>
                </c:pt>
                <c:pt idx="34">
                  <c:v>4331.5852108712606</c:v>
                </c:pt>
                <c:pt idx="35">
                  <c:v>4288.2067636622569</c:v>
                </c:pt>
                <c:pt idx="36">
                  <c:v>5227.0402996856919</c:v>
                </c:pt>
                <c:pt idx="37">
                  <c:v>4025.1317103510796</c:v>
                </c:pt>
                <c:pt idx="38">
                  <c:v>4784.959524722015</c:v>
                </c:pt>
                <c:pt idx="39">
                  <c:v>2717.6417660041238</c:v>
                </c:pt>
                <c:pt idx="40">
                  <c:v>2401.5987934813834</c:v>
                </c:pt>
                <c:pt idx="41">
                  <c:v>4696.9354561092532</c:v>
                </c:pt>
                <c:pt idx="42">
                  <c:v>4359.2032599820104</c:v>
                </c:pt>
                <c:pt idx="43">
                  <c:v>4054.3161887287174</c:v>
                </c:pt>
                <c:pt idx="44">
                  <c:v>2039.7345166580558</c:v>
                </c:pt>
                <c:pt idx="45">
                  <c:v>2039.7345166580558</c:v>
                </c:pt>
                <c:pt idx="46">
                  <c:v>5089.1397428215078</c:v>
                </c:pt>
                <c:pt idx="47">
                  <c:v>2480.2359892514328</c:v>
                </c:pt>
                <c:pt idx="48">
                  <c:v>2511.2205944007205</c:v>
                </c:pt>
                <c:pt idx="49">
                  <c:v>5202.7703998923898</c:v>
                </c:pt>
                <c:pt idx="50">
                  <c:v>3430.7732829832798</c:v>
                </c:pt>
                <c:pt idx="51">
                  <c:v>4804.9515295172005</c:v>
                </c:pt>
                <c:pt idx="52">
                  <c:v>4365.6257398206526</c:v>
                </c:pt>
                <c:pt idx="53">
                  <c:v>3843.15322116779</c:v>
                </c:pt>
                <c:pt idx="54">
                  <c:v>2231.5691978811788</c:v>
                </c:pt>
                <c:pt idx="55">
                  <c:v>2478.9369677649861</c:v>
                </c:pt>
                <c:pt idx="56">
                  <c:v>2961.0795337616405</c:v>
                </c:pt>
                <c:pt idx="57">
                  <c:v>2480.8181539476714</c:v>
                </c:pt>
                <c:pt idx="58">
                  <c:v>5221.5003270511115</c:v>
                </c:pt>
                <c:pt idx="59">
                  <c:v>4810.7052772492862</c:v>
                </c:pt>
                <c:pt idx="60">
                  <c:v>1854.5553467406717</c:v>
                </c:pt>
                <c:pt idx="61">
                  <c:v>2537.1433113480866</c:v>
                </c:pt>
                <c:pt idx="62">
                  <c:v>5384.6979995396359</c:v>
                </c:pt>
                <c:pt idx="63">
                  <c:v>2651.7863504004531</c:v>
                </c:pt>
                <c:pt idx="64">
                  <c:v>4357.3020901884574</c:v>
                </c:pt>
                <c:pt idx="65">
                  <c:v>3870.5324998774345</c:v>
                </c:pt>
                <c:pt idx="66">
                  <c:v>3893.6464379525219</c:v>
                </c:pt>
                <c:pt idx="67">
                  <c:v>2587.0371861326598</c:v>
                </c:pt>
                <c:pt idx="68">
                  <c:v>4673.447970673531</c:v>
                </c:pt>
                <c:pt idx="69">
                  <c:v>4337.8957007286226</c:v>
                </c:pt>
                <c:pt idx="70">
                  <c:v>4069.322153685584</c:v>
                </c:pt>
                <c:pt idx="71">
                  <c:v>2520.4618350425476</c:v>
                </c:pt>
                <c:pt idx="72">
                  <c:v>3960.0168167223305</c:v>
                </c:pt>
                <c:pt idx="73">
                  <c:v>3192.3787282302051</c:v>
                </c:pt>
                <c:pt idx="74">
                  <c:v>3192.3787282302051</c:v>
                </c:pt>
                <c:pt idx="75">
                  <c:v>4781.8339315737703</c:v>
                </c:pt>
                <c:pt idx="76">
                  <c:v>4687.8912069093931</c:v>
                </c:pt>
                <c:pt idx="77">
                  <c:v>5264.01808900584</c:v>
                </c:pt>
                <c:pt idx="78">
                  <c:v>2490.5223807839016</c:v>
                </c:pt>
                <c:pt idx="79">
                  <c:v>2133.1326845573999</c:v>
                </c:pt>
                <c:pt idx="80">
                  <c:v>2236.3085328731245</c:v>
                </c:pt>
                <c:pt idx="81">
                  <c:v>2675.1252512591732</c:v>
                </c:pt>
                <c:pt idx="82">
                  <c:v>4026.3507085330962</c:v>
                </c:pt>
                <c:pt idx="83">
                  <c:v>3211.8636312699346</c:v>
                </c:pt>
                <c:pt idx="84">
                  <c:v>1944.0952175165303</c:v>
                </c:pt>
                <c:pt idx="85">
                  <c:v>4290.9472250107847</c:v>
                </c:pt>
                <c:pt idx="86">
                  <c:v>4137.5111716283682</c:v>
                </c:pt>
                <c:pt idx="87">
                  <c:v>1914.3657521669325</c:v>
                </c:pt>
                <c:pt idx="88">
                  <c:v>5283.9415621520347</c:v>
                </c:pt>
                <c:pt idx="89">
                  <c:v>4199.8004958768433</c:v>
                </c:pt>
                <c:pt idx="90">
                  <c:v>1906.0295964781926</c:v>
                </c:pt>
                <c:pt idx="91">
                  <c:v>2618.7597891312316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42-4D60-82A4-89E02C608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291264"/>
        <c:axId val="787746544"/>
      </c:scatterChart>
      <c:valAx>
        <c:axId val="78129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Loaded Miles (mi)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7746544"/>
        <c:crosses val="autoZero"/>
        <c:crossBetween val="midCat"/>
      </c:valAx>
      <c:valAx>
        <c:axId val="787746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812912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 per Truck (lbs)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Data'!$AE$102:$AE$193</c:f>
              <c:numCache>
                <c:formatCode>General</c:formatCode>
                <c:ptCount val="92"/>
                <c:pt idx="0">
                  <c:v>800</c:v>
                </c:pt>
                <c:pt idx="1">
                  <c:v>2000</c:v>
                </c:pt>
                <c:pt idx="2">
                  <c:v>1120</c:v>
                </c:pt>
                <c:pt idx="3">
                  <c:v>2000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2880</c:v>
                </c:pt>
                <c:pt idx="8">
                  <c:v>3200</c:v>
                </c:pt>
                <c:pt idx="9">
                  <c:v>3520</c:v>
                </c:pt>
                <c:pt idx="10">
                  <c:v>4000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4800</c:v>
                </c:pt>
                <c:pt idx="15">
                  <c:v>6000</c:v>
                </c:pt>
                <c:pt idx="16">
                  <c:v>5440</c:v>
                </c:pt>
                <c:pt idx="17">
                  <c:v>5440</c:v>
                </c:pt>
                <c:pt idx="18">
                  <c:v>5440</c:v>
                </c:pt>
                <c:pt idx="19">
                  <c:v>5440</c:v>
                </c:pt>
                <c:pt idx="20">
                  <c:v>6000</c:v>
                </c:pt>
                <c:pt idx="21">
                  <c:v>5440</c:v>
                </c:pt>
                <c:pt idx="22">
                  <c:v>5500</c:v>
                </c:pt>
                <c:pt idx="23">
                  <c:v>6000</c:v>
                </c:pt>
                <c:pt idx="24">
                  <c:v>7000</c:v>
                </c:pt>
                <c:pt idx="25">
                  <c:v>6400</c:v>
                </c:pt>
                <c:pt idx="26">
                  <c:v>10000</c:v>
                </c:pt>
                <c:pt idx="27">
                  <c:v>7000</c:v>
                </c:pt>
                <c:pt idx="28">
                  <c:v>6000</c:v>
                </c:pt>
                <c:pt idx="29">
                  <c:v>6000</c:v>
                </c:pt>
                <c:pt idx="30">
                  <c:v>7000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9000</c:v>
                </c:pt>
                <c:pt idx="35">
                  <c:v>9000</c:v>
                </c:pt>
                <c:pt idx="36">
                  <c:v>9000</c:v>
                </c:pt>
                <c:pt idx="37">
                  <c:v>9000</c:v>
                </c:pt>
                <c:pt idx="38">
                  <c:v>8960</c:v>
                </c:pt>
                <c:pt idx="39">
                  <c:v>9000</c:v>
                </c:pt>
                <c:pt idx="40">
                  <c:v>9000</c:v>
                </c:pt>
                <c:pt idx="41">
                  <c:v>10000</c:v>
                </c:pt>
                <c:pt idx="42">
                  <c:v>10000</c:v>
                </c:pt>
                <c:pt idx="43">
                  <c:v>9500</c:v>
                </c:pt>
                <c:pt idx="44">
                  <c:v>9440</c:v>
                </c:pt>
                <c:pt idx="45">
                  <c:v>9440</c:v>
                </c:pt>
                <c:pt idx="46">
                  <c:v>9600</c:v>
                </c:pt>
                <c:pt idx="47">
                  <c:v>9600</c:v>
                </c:pt>
                <c:pt idx="48">
                  <c:v>9600</c:v>
                </c:pt>
                <c:pt idx="49">
                  <c:v>10100</c:v>
                </c:pt>
                <c:pt idx="50">
                  <c:v>10080</c:v>
                </c:pt>
                <c:pt idx="51">
                  <c:v>10560</c:v>
                </c:pt>
                <c:pt idx="52">
                  <c:v>11000</c:v>
                </c:pt>
                <c:pt idx="53">
                  <c:v>13000</c:v>
                </c:pt>
                <c:pt idx="54">
                  <c:v>13120</c:v>
                </c:pt>
                <c:pt idx="55">
                  <c:v>13440</c:v>
                </c:pt>
                <c:pt idx="56">
                  <c:v>7000</c:v>
                </c:pt>
                <c:pt idx="57">
                  <c:v>7000</c:v>
                </c:pt>
                <c:pt idx="58">
                  <c:v>7600</c:v>
                </c:pt>
                <c:pt idx="59">
                  <c:v>8000</c:v>
                </c:pt>
                <c:pt idx="60">
                  <c:v>8000</c:v>
                </c:pt>
                <c:pt idx="61">
                  <c:v>9000</c:v>
                </c:pt>
                <c:pt idx="62">
                  <c:v>6400</c:v>
                </c:pt>
                <c:pt idx="63">
                  <c:v>9000</c:v>
                </c:pt>
                <c:pt idx="64">
                  <c:v>9300</c:v>
                </c:pt>
                <c:pt idx="65">
                  <c:v>9800</c:v>
                </c:pt>
                <c:pt idx="66">
                  <c:v>10000</c:v>
                </c:pt>
                <c:pt idx="67">
                  <c:v>6000</c:v>
                </c:pt>
                <c:pt idx="68">
                  <c:v>10400</c:v>
                </c:pt>
                <c:pt idx="69">
                  <c:v>11500</c:v>
                </c:pt>
                <c:pt idx="70">
                  <c:v>11150</c:v>
                </c:pt>
                <c:pt idx="71">
                  <c:v>11800</c:v>
                </c:pt>
                <c:pt idx="72">
                  <c:v>12160</c:v>
                </c:pt>
                <c:pt idx="73">
                  <c:v>12400</c:v>
                </c:pt>
                <c:pt idx="74">
                  <c:v>12400</c:v>
                </c:pt>
                <c:pt idx="75">
                  <c:v>10000</c:v>
                </c:pt>
                <c:pt idx="76">
                  <c:v>9100</c:v>
                </c:pt>
                <c:pt idx="77">
                  <c:v>9400</c:v>
                </c:pt>
                <c:pt idx="78">
                  <c:v>10000</c:v>
                </c:pt>
                <c:pt idx="79">
                  <c:v>10000</c:v>
                </c:pt>
                <c:pt idx="80">
                  <c:v>11000</c:v>
                </c:pt>
                <c:pt idx="81">
                  <c:v>10880</c:v>
                </c:pt>
                <c:pt idx="82">
                  <c:v>11150</c:v>
                </c:pt>
                <c:pt idx="83">
                  <c:v>11200</c:v>
                </c:pt>
                <c:pt idx="84">
                  <c:v>12000</c:v>
                </c:pt>
                <c:pt idx="85">
                  <c:v>11900</c:v>
                </c:pt>
                <c:pt idx="86">
                  <c:v>12000</c:v>
                </c:pt>
                <c:pt idx="87">
                  <c:v>12000</c:v>
                </c:pt>
                <c:pt idx="88">
                  <c:v>12000</c:v>
                </c:pt>
                <c:pt idx="89">
                  <c:v>12400</c:v>
                </c:pt>
                <c:pt idx="90">
                  <c:v>12140</c:v>
                </c:pt>
                <c:pt idx="91">
                  <c:v>13000</c:v>
                </c:pt>
              </c:numCache>
            </c:numRef>
          </c:xVal>
          <c:yVal>
            <c:numRef>
              <c:f>'Sorted Data'!$AG$102:$AG$193</c:f>
              <c:numCache>
                <c:formatCode>"$"#,##0.00</c:formatCode>
                <c:ptCount val="92"/>
                <c:pt idx="0">
                  <c:v>1995</c:v>
                </c:pt>
                <c:pt idx="1">
                  <c:v>3425</c:v>
                </c:pt>
                <c:pt idx="2">
                  <c:v>3295</c:v>
                </c:pt>
                <c:pt idx="3">
                  <c:v>2695</c:v>
                </c:pt>
                <c:pt idx="4">
                  <c:v>3695</c:v>
                </c:pt>
                <c:pt idx="5">
                  <c:v>3295</c:v>
                </c:pt>
                <c:pt idx="6">
                  <c:v>2425</c:v>
                </c:pt>
                <c:pt idx="7">
                  <c:v>2785</c:v>
                </c:pt>
                <c:pt idx="8">
                  <c:v>3295</c:v>
                </c:pt>
                <c:pt idx="9">
                  <c:v>2195</c:v>
                </c:pt>
                <c:pt idx="10">
                  <c:v>5595</c:v>
                </c:pt>
                <c:pt idx="11">
                  <c:v>2495</c:v>
                </c:pt>
                <c:pt idx="12">
                  <c:v>3845</c:v>
                </c:pt>
                <c:pt idx="13">
                  <c:v>1875</c:v>
                </c:pt>
                <c:pt idx="14">
                  <c:v>1625</c:v>
                </c:pt>
                <c:pt idx="15">
                  <c:v>2225</c:v>
                </c:pt>
                <c:pt idx="16">
                  <c:v>4495</c:v>
                </c:pt>
                <c:pt idx="17">
                  <c:v>4350</c:v>
                </c:pt>
                <c:pt idx="18">
                  <c:v>3985</c:v>
                </c:pt>
                <c:pt idx="19">
                  <c:v>3765</c:v>
                </c:pt>
                <c:pt idx="20">
                  <c:v>3595</c:v>
                </c:pt>
                <c:pt idx="21">
                  <c:v>3250</c:v>
                </c:pt>
                <c:pt idx="22">
                  <c:v>2545</c:v>
                </c:pt>
                <c:pt idx="23">
                  <c:v>4815</c:v>
                </c:pt>
                <c:pt idx="24">
                  <c:v>3595</c:v>
                </c:pt>
                <c:pt idx="25">
                  <c:v>3695</c:v>
                </c:pt>
                <c:pt idx="26">
                  <c:v>2595</c:v>
                </c:pt>
                <c:pt idx="27">
                  <c:v>3295</c:v>
                </c:pt>
                <c:pt idx="28">
                  <c:v>2645</c:v>
                </c:pt>
                <c:pt idx="29">
                  <c:v>2349</c:v>
                </c:pt>
                <c:pt idx="30">
                  <c:v>2250</c:v>
                </c:pt>
                <c:pt idx="31">
                  <c:v>3725</c:v>
                </c:pt>
                <c:pt idx="32">
                  <c:v>4615</c:v>
                </c:pt>
                <c:pt idx="33">
                  <c:v>3995</c:v>
                </c:pt>
                <c:pt idx="34">
                  <c:v>4325</c:v>
                </c:pt>
                <c:pt idx="35">
                  <c:v>3675</c:v>
                </c:pt>
                <c:pt idx="36">
                  <c:v>5425</c:v>
                </c:pt>
                <c:pt idx="37">
                  <c:v>4725</c:v>
                </c:pt>
                <c:pt idx="38">
                  <c:v>4400</c:v>
                </c:pt>
                <c:pt idx="39">
                  <c:v>2995</c:v>
                </c:pt>
                <c:pt idx="40">
                  <c:v>1895</c:v>
                </c:pt>
                <c:pt idx="41">
                  <c:v>4645</c:v>
                </c:pt>
                <c:pt idx="42">
                  <c:v>2595</c:v>
                </c:pt>
                <c:pt idx="43">
                  <c:v>4595</c:v>
                </c:pt>
                <c:pt idx="44">
                  <c:v>1745</c:v>
                </c:pt>
                <c:pt idx="45">
                  <c:v>1745</c:v>
                </c:pt>
                <c:pt idx="46">
                  <c:v>5295</c:v>
                </c:pt>
                <c:pt idx="47">
                  <c:v>2595</c:v>
                </c:pt>
                <c:pt idx="48">
                  <c:v>2485</c:v>
                </c:pt>
                <c:pt idx="49">
                  <c:v>4895</c:v>
                </c:pt>
                <c:pt idx="50">
                  <c:v>4155</c:v>
                </c:pt>
                <c:pt idx="51">
                  <c:v>4745</c:v>
                </c:pt>
                <c:pt idx="52">
                  <c:v>3495</c:v>
                </c:pt>
                <c:pt idx="53">
                  <c:v>3595</c:v>
                </c:pt>
                <c:pt idx="54">
                  <c:v>1800</c:v>
                </c:pt>
                <c:pt idx="55">
                  <c:v>2645</c:v>
                </c:pt>
                <c:pt idx="56">
                  <c:v>3120</c:v>
                </c:pt>
                <c:pt idx="57">
                  <c:v>2215</c:v>
                </c:pt>
                <c:pt idx="58">
                  <c:v>5595</c:v>
                </c:pt>
                <c:pt idx="59">
                  <c:v>4695</c:v>
                </c:pt>
                <c:pt idx="60">
                  <c:v>1685</c:v>
                </c:pt>
                <c:pt idx="61">
                  <c:v>2825</c:v>
                </c:pt>
                <c:pt idx="62">
                  <c:v>5895</c:v>
                </c:pt>
                <c:pt idx="63">
                  <c:v>3095</c:v>
                </c:pt>
                <c:pt idx="64">
                  <c:v>4595</c:v>
                </c:pt>
                <c:pt idx="65">
                  <c:v>3815</c:v>
                </c:pt>
                <c:pt idx="66">
                  <c:v>3595</c:v>
                </c:pt>
                <c:pt idx="67">
                  <c:v>2195</c:v>
                </c:pt>
                <c:pt idx="68">
                  <c:v>4695</c:v>
                </c:pt>
                <c:pt idx="69">
                  <c:v>3795</c:v>
                </c:pt>
                <c:pt idx="70">
                  <c:v>4755</c:v>
                </c:pt>
                <c:pt idx="71">
                  <c:v>2495</c:v>
                </c:pt>
                <c:pt idx="72">
                  <c:v>4495</c:v>
                </c:pt>
                <c:pt idx="73">
                  <c:v>3995</c:v>
                </c:pt>
                <c:pt idx="74">
                  <c:v>3795</c:v>
                </c:pt>
                <c:pt idx="75">
                  <c:v>4715</c:v>
                </c:pt>
                <c:pt idx="76">
                  <c:v>4695</c:v>
                </c:pt>
                <c:pt idx="77">
                  <c:v>6115</c:v>
                </c:pt>
                <c:pt idx="78">
                  <c:v>2250</c:v>
                </c:pt>
                <c:pt idx="79">
                  <c:v>1875</c:v>
                </c:pt>
                <c:pt idx="80">
                  <c:v>1950</c:v>
                </c:pt>
                <c:pt idx="81">
                  <c:v>2725</c:v>
                </c:pt>
                <c:pt idx="82">
                  <c:v>4755</c:v>
                </c:pt>
                <c:pt idx="83">
                  <c:v>4325</c:v>
                </c:pt>
                <c:pt idx="84">
                  <c:v>1875</c:v>
                </c:pt>
                <c:pt idx="85">
                  <c:v>3945</c:v>
                </c:pt>
                <c:pt idx="86">
                  <c:v>3695</c:v>
                </c:pt>
                <c:pt idx="87">
                  <c:v>1650</c:v>
                </c:pt>
                <c:pt idx="88">
                  <c:v>5895</c:v>
                </c:pt>
                <c:pt idx="89">
                  <c:v>3340</c:v>
                </c:pt>
                <c:pt idx="90">
                  <c:v>1875</c:v>
                </c:pt>
                <c:pt idx="91">
                  <c:v>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24-4EA9-806B-EC26FB2D3B8D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Data'!$AE$102:$AE$193</c:f>
              <c:numCache>
                <c:formatCode>General</c:formatCode>
                <c:ptCount val="92"/>
                <c:pt idx="0">
                  <c:v>800</c:v>
                </c:pt>
                <c:pt idx="1">
                  <c:v>2000</c:v>
                </c:pt>
                <c:pt idx="2">
                  <c:v>1120</c:v>
                </c:pt>
                <c:pt idx="3">
                  <c:v>2000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2880</c:v>
                </c:pt>
                <c:pt idx="8">
                  <c:v>3200</c:v>
                </c:pt>
                <c:pt idx="9">
                  <c:v>3520</c:v>
                </c:pt>
                <c:pt idx="10">
                  <c:v>4000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4800</c:v>
                </c:pt>
                <c:pt idx="15">
                  <c:v>6000</c:v>
                </c:pt>
                <c:pt idx="16">
                  <c:v>5440</c:v>
                </c:pt>
                <c:pt idx="17">
                  <c:v>5440</c:v>
                </c:pt>
                <c:pt idx="18">
                  <c:v>5440</c:v>
                </c:pt>
                <c:pt idx="19">
                  <c:v>5440</c:v>
                </c:pt>
                <c:pt idx="20">
                  <c:v>6000</c:v>
                </c:pt>
                <c:pt idx="21">
                  <c:v>5440</c:v>
                </c:pt>
                <c:pt idx="22">
                  <c:v>5500</c:v>
                </c:pt>
                <c:pt idx="23">
                  <c:v>6000</c:v>
                </c:pt>
                <c:pt idx="24">
                  <c:v>7000</c:v>
                </c:pt>
                <c:pt idx="25">
                  <c:v>6400</c:v>
                </c:pt>
                <c:pt idx="26">
                  <c:v>10000</c:v>
                </c:pt>
                <c:pt idx="27">
                  <c:v>7000</c:v>
                </c:pt>
                <c:pt idx="28">
                  <c:v>6000</c:v>
                </c:pt>
                <c:pt idx="29">
                  <c:v>6000</c:v>
                </c:pt>
                <c:pt idx="30">
                  <c:v>7000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9000</c:v>
                </c:pt>
                <c:pt idx="35">
                  <c:v>9000</c:v>
                </c:pt>
                <c:pt idx="36">
                  <c:v>9000</c:v>
                </c:pt>
                <c:pt idx="37">
                  <c:v>9000</c:v>
                </c:pt>
                <c:pt idx="38">
                  <c:v>8960</c:v>
                </c:pt>
                <c:pt idx="39">
                  <c:v>9000</c:v>
                </c:pt>
                <c:pt idx="40">
                  <c:v>9000</c:v>
                </c:pt>
                <c:pt idx="41">
                  <c:v>10000</c:v>
                </c:pt>
                <c:pt idx="42">
                  <c:v>10000</c:v>
                </c:pt>
                <c:pt idx="43">
                  <c:v>9500</c:v>
                </c:pt>
                <c:pt idx="44">
                  <c:v>9440</c:v>
                </c:pt>
                <c:pt idx="45">
                  <c:v>9440</c:v>
                </c:pt>
                <c:pt idx="46">
                  <c:v>9600</c:v>
                </c:pt>
                <c:pt idx="47">
                  <c:v>9600</c:v>
                </c:pt>
                <c:pt idx="48">
                  <c:v>9600</c:v>
                </c:pt>
                <c:pt idx="49">
                  <c:v>10100</c:v>
                </c:pt>
                <c:pt idx="50">
                  <c:v>10080</c:v>
                </c:pt>
                <c:pt idx="51">
                  <c:v>10560</c:v>
                </c:pt>
                <c:pt idx="52">
                  <c:v>11000</c:v>
                </c:pt>
                <c:pt idx="53">
                  <c:v>13000</c:v>
                </c:pt>
                <c:pt idx="54">
                  <c:v>13120</c:v>
                </c:pt>
                <c:pt idx="55">
                  <c:v>13440</c:v>
                </c:pt>
                <c:pt idx="56">
                  <c:v>7000</c:v>
                </c:pt>
                <c:pt idx="57">
                  <c:v>7000</c:v>
                </c:pt>
                <c:pt idx="58">
                  <c:v>7600</c:v>
                </c:pt>
                <c:pt idx="59">
                  <c:v>8000</c:v>
                </c:pt>
                <c:pt idx="60">
                  <c:v>8000</c:v>
                </c:pt>
                <c:pt idx="61">
                  <c:v>9000</c:v>
                </c:pt>
                <c:pt idx="62">
                  <c:v>6400</c:v>
                </c:pt>
                <c:pt idx="63">
                  <c:v>9000</c:v>
                </c:pt>
                <c:pt idx="64">
                  <c:v>9300</c:v>
                </c:pt>
                <c:pt idx="65">
                  <c:v>9800</c:v>
                </c:pt>
                <c:pt idx="66">
                  <c:v>10000</c:v>
                </c:pt>
                <c:pt idx="67">
                  <c:v>6000</c:v>
                </c:pt>
                <c:pt idx="68">
                  <c:v>10400</c:v>
                </c:pt>
                <c:pt idx="69">
                  <c:v>11500</c:v>
                </c:pt>
                <c:pt idx="70">
                  <c:v>11150</c:v>
                </c:pt>
                <c:pt idx="71">
                  <c:v>11800</c:v>
                </c:pt>
                <c:pt idx="72">
                  <c:v>12160</c:v>
                </c:pt>
                <c:pt idx="73">
                  <c:v>12400</c:v>
                </c:pt>
                <c:pt idx="74">
                  <c:v>12400</c:v>
                </c:pt>
                <c:pt idx="75">
                  <c:v>10000</c:v>
                </c:pt>
                <c:pt idx="76">
                  <c:v>9100</c:v>
                </c:pt>
                <c:pt idx="77">
                  <c:v>9400</c:v>
                </c:pt>
                <c:pt idx="78">
                  <c:v>10000</c:v>
                </c:pt>
                <c:pt idx="79">
                  <c:v>10000</c:v>
                </c:pt>
                <c:pt idx="80">
                  <c:v>11000</c:v>
                </c:pt>
                <c:pt idx="81">
                  <c:v>10880</c:v>
                </c:pt>
                <c:pt idx="82">
                  <c:v>11150</c:v>
                </c:pt>
                <c:pt idx="83">
                  <c:v>11200</c:v>
                </c:pt>
                <c:pt idx="84">
                  <c:v>12000</c:v>
                </c:pt>
                <c:pt idx="85">
                  <c:v>11900</c:v>
                </c:pt>
                <c:pt idx="86">
                  <c:v>12000</c:v>
                </c:pt>
                <c:pt idx="87">
                  <c:v>12000</c:v>
                </c:pt>
                <c:pt idx="88">
                  <c:v>12000</c:v>
                </c:pt>
                <c:pt idx="89">
                  <c:v>12400</c:v>
                </c:pt>
                <c:pt idx="90">
                  <c:v>12140</c:v>
                </c:pt>
                <c:pt idx="91">
                  <c:v>13000</c:v>
                </c:pt>
              </c:numCache>
            </c:numRef>
          </c:xVal>
          <c:yVal>
            <c:numRef>
              <c:f>AvgFC!$B$27:$B$118</c:f>
              <c:numCache>
                <c:formatCode>General</c:formatCode>
                <c:ptCount val="92"/>
                <c:pt idx="0">
                  <c:v>2473.7685510556958</c:v>
                </c:pt>
                <c:pt idx="1">
                  <c:v>4208.0464330958284</c:v>
                </c:pt>
                <c:pt idx="2">
                  <c:v>2792.2880011841244</c:v>
                </c:pt>
                <c:pt idx="3">
                  <c:v>2331.9285913064223</c:v>
                </c:pt>
                <c:pt idx="4">
                  <c:v>3109.6944348105881</c:v>
                </c:pt>
                <c:pt idx="5">
                  <c:v>3055.2678747710756</c:v>
                </c:pt>
                <c:pt idx="6">
                  <c:v>2474.3065282219209</c:v>
                </c:pt>
                <c:pt idx="7">
                  <c:v>2665.4689418338135</c:v>
                </c:pt>
                <c:pt idx="8">
                  <c:v>2709.8875479897838</c:v>
                </c:pt>
                <c:pt idx="9">
                  <c:v>2422.770879048368</c:v>
                </c:pt>
                <c:pt idx="10">
                  <c:v>5191.2563573002626</c:v>
                </c:pt>
                <c:pt idx="11">
                  <c:v>2398.9208544149947</c:v>
                </c:pt>
                <c:pt idx="12">
                  <c:v>4241.8490629981179</c:v>
                </c:pt>
                <c:pt idx="13">
                  <c:v>2230.9481888093069</c:v>
                </c:pt>
                <c:pt idx="14">
                  <c:v>2073.0512183348155</c:v>
                </c:pt>
                <c:pt idx="15">
                  <c:v>2672.632816957826</c:v>
                </c:pt>
                <c:pt idx="16">
                  <c:v>3987.6582576453879</c:v>
                </c:pt>
                <c:pt idx="17">
                  <c:v>4089.9074546380393</c:v>
                </c:pt>
                <c:pt idx="18">
                  <c:v>4268.0689342464466</c:v>
                </c:pt>
                <c:pt idx="19">
                  <c:v>3056.5708729092744</c:v>
                </c:pt>
                <c:pt idx="20">
                  <c:v>4347.3507252768577</c:v>
                </c:pt>
                <c:pt idx="21">
                  <c:v>3476.6459701868939</c:v>
                </c:pt>
                <c:pt idx="22">
                  <c:v>2713.4577906238587</c:v>
                </c:pt>
                <c:pt idx="23">
                  <c:v>5261.6302746856254</c:v>
                </c:pt>
                <c:pt idx="24">
                  <c:v>4315.5098436884145</c:v>
                </c:pt>
                <c:pt idx="25">
                  <c:v>2963.216973492611</c:v>
                </c:pt>
                <c:pt idx="26">
                  <c:v>2426.4912505035763</c:v>
                </c:pt>
                <c:pt idx="27">
                  <c:v>2976.7864984491553</c:v>
                </c:pt>
                <c:pt idx="28">
                  <c:v>2684.6045587227736</c:v>
                </c:pt>
                <c:pt idx="29">
                  <c:v>2490.9507765397211</c:v>
                </c:pt>
                <c:pt idx="30">
                  <c:v>2318.8008375597997</c:v>
                </c:pt>
                <c:pt idx="31">
                  <c:v>4324.4616385183308</c:v>
                </c:pt>
                <c:pt idx="32">
                  <c:v>4776.8368736979392</c:v>
                </c:pt>
                <c:pt idx="33">
                  <c:v>3249.295839838027</c:v>
                </c:pt>
                <c:pt idx="34">
                  <c:v>4331.5852108712606</c:v>
                </c:pt>
                <c:pt idx="35">
                  <c:v>4288.2067636622569</c:v>
                </c:pt>
                <c:pt idx="36">
                  <c:v>5227.0402996856919</c:v>
                </c:pt>
                <c:pt idx="37">
                  <c:v>4025.1317103510796</c:v>
                </c:pt>
                <c:pt idx="38">
                  <c:v>4784.959524722015</c:v>
                </c:pt>
                <c:pt idx="39">
                  <c:v>2717.6417660041238</c:v>
                </c:pt>
                <c:pt idx="40">
                  <c:v>2401.5987934813834</c:v>
                </c:pt>
                <c:pt idx="41">
                  <c:v>4696.9354561092532</c:v>
                </c:pt>
                <c:pt idx="42">
                  <c:v>4359.2032599820104</c:v>
                </c:pt>
                <c:pt idx="43">
                  <c:v>4054.3161887287174</c:v>
                </c:pt>
                <c:pt idx="44">
                  <c:v>2039.7345166580558</c:v>
                </c:pt>
                <c:pt idx="45">
                  <c:v>2039.7345166580558</c:v>
                </c:pt>
                <c:pt idx="46">
                  <c:v>5089.1397428215078</c:v>
                </c:pt>
                <c:pt idx="47">
                  <c:v>2480.2359892514328</c:v>
                </c:pt>
                <c:pt idx="48">
                  <c:v>2511.2205944007205</c:v>
                </c:pt>
                <c:pt idx="49">
                  <c:v>5202.7703998923898</c:v>
                </c:pt>
                <c:pt idx="50">
                  <c:v>3430.7732829832798</c:v>
                </c:pt>
                <c:pt idx="51">
                  <c:v>4804.9515295172005</c:v>
                </c:pt>
                <c:pt idx="52">
                  <c:v>4365.6257398206526</c:v>
                </c:pt>
                <c:pt idx="53">
                  <c:v>3843.15322116779</c:v>
                </c:pt>
                <c:pt idx="54">
                  <c:v>2231.5691978811788</c:v>
                </c:pt>
                <c:pt idx="55">
                  <c:v>2478.9369677649861</c:v>
                </c:pt>
                <c:pt idx="56">
                  <c:v>2961.0795337616405</c:v>
                </c:pt>
                <c:pt idx="57">
                  <c:v>2480.8181539476714</c:v>
                </c:pt>
                <c:pt idx="58">
                  <c:v>5221.5003270511115</c:v>
                </c:pt>
                <c:pt idx="59">
                  <c:v>4810.7052772492862</c:v>
                </c:pt>
                <c:pt idx="60">
                  <c:v>1854.5553467406717</c:v>
                </c:pt>
                <c:pt idx="61">
                  <c:v>2537.1433113480866</c:v>
                </c:pt>
                <c:pt idx="62">
                  <c:v>5384.6979995396359</c:v>
                </c:pt>
                <c:pt idx="63">
                  <c:v>2651.7863504004531</c:v>
                </c:pt>
                <c:pt idx="64">
                  <c:v>4357.3020901884574</c:v>
                </c:pt>
                <c:pt idx="65">
                  <c:v>3870.5324998774345</c:v>
                </c:pt>
                <c:pt idx="66">
                  <c:v>3893.6464379525219</c:v>
                </c:pt>
                <c:pt idx="67">
                  <c:v>2587.0371861326598</c:v>
                </c:pt>
                <c:pt idx="68">
                  <c:v>4673.447970673531</c:v>
                </c:pt>
                <c:pt idx="69">
                  <c:v>4337.8957007286226</c:v>
                </c:pt>
                <c:pt idx="70">
                  <c:v>4069.322153685584</c:v>
                </c:pt>
                <c:pt idx="71">
                  <c:v>2520.4618350425476</c:v>
                </c:pt>
                <c:pt idx="72">
                  <c:v>3960.0168167223305</c:v>
                </c:pt>
                <c:pt idx="73">
                  <c:v>3192.3787282302051</c:v>
                </c:pt>
                <c:pt idx="74">
                  <c:v>3192.3787282302051</c:v>
                </c:pt>
                <c:pt idx="75">
                  <c:v>4781.8339315737703</c:v>
                </c:pt>
                <c:pt idx="76">
                  <c:v>4687.8912069093931</c:v>
                </c:pt>
                <c:pt idx="77">
                  <c:v>5264.01808900584</c:v>
                </c:pt>
                <c:pt idx="78">
                  <c:v>2490.5223807839016</c:v>
                </c:pt>
                <c:pt idx="79">
                  <c:v>2133.1326845573999</c:v>
                </c:pt>
                <c:pt idx="80">
                  <c:v>2236.3085328731245</c:v>
                </c:pt>
                <c:pt idx="81">
                  <c:v>2675.1252512591732</c:v>
                </c:pt>
                <c:pt idx="82">
                  <c:v>4026.3507085330962</c:v>
                </c:pt>
                <c:pt idx="83">
                  <c:v>3211.8636312699346</c:v>
                </c:pt>
                <c:pt idx="84">
                  <c:v>1944.0952175165303</c:v>
                </c:pt>
                <c:pt idx="85">
                  <c:v>4290.9472250107847</c:v>
                </c:pt>
                <c:pt idx="86">
                  <c:v>4137.5111716283682</c:v>
                </c:pt>
                <c:pt idx="87">
                  <c:v>1914.3657521669325</c:v>
                </c:pt>
                <c:pt idx="88">
                  <c:v>5283.9415621520347</c:v>
                </c:pt>
                <c:pt idx="89">
                  <c:v>4199.8004958768433</c:v>
                </c:pt>
                <c:pt idx="90">
                  <c:v>1906.0295964781926</c:v>
                </c:pt>
                <c:pt idx="91">
                  <c:v>2618.7597891312316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24-4EA9-806B-EC26FB2D3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794752"/>
        <c:axId val="766795232"/>
      </c:scatterChart>
      <c:valAx>
        <c:axId val="766794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per Truck (lbs)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6795232"/>
        <c:crosses val="autoZero"/>
        <c:crossBetween val="midCat"/>
      </c:valAx>
      <c:valAx>
        <c:axId val="766795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667947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AvgFP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per Truck ($)</c:v>
          </c:tx>
          <c:spPr>
            <a:ln w="38100">
              <a:noFill/>
            </a:ln>
          </c:spPr>
          <c:xVal>
            <c:numRef>
              <c:f>'Sorted Data'!$AF$102:$AF$193</c:f>
              <c:numCache>
                <c:formatCode>General</c:formatCode>
                <c:ptCount val="92"/>
                <c:pt idx="0">
                  <c:v>3.706</c:v>
                </c:pt>
                <c:pt idx="1">
                  <c:v>3.5979999999999999</c:v>
                </c:pt>
                <c:pt idx="2">
                  <c:v>3.5979999999999999</c:v>
                </c:pt>
                <c:pt idx="3">
                  <c:v>3.5979999999999999</c:v>
                </c:pt>
                <c:pt idx="4">
                  <c:v>3.53</c:v>
                </c:pt>
                <c:pt idx="5">
                  <c:v>3.5</c:v>
                </c:pt>
                <c:pt idx="6">
                  <c:v>3.5</c:v>
                </c:pt>
                <c:pt idx="7">
                  <c:v>3.411</c:v>
                </c:pt>
                <c:pt idx="8">
                  <c:v>3.411</c:v>
                </c:pt>
                <c:pt idx="9">
                  <c:v>3.411</c:v>
                </c:pt>
                <c:pt idx="10">
                  <c:v>3.411</c:v>
                </c:pt>
                <c:pt idx="11">
                  <c:v>3.411</c:v>
                </c:pt>
                <c:pt idx="12">
                  <c:v>3.36</c:v>
                </c:pt>
                <c:pt idx="13">
                  <c:v>3.36</c:v>
                </c:pt>
                <c:pt idx="14">
                  <c:v>3.36</c:v>
                </c:pt>
                <c:pt idx="15">
                  <c:v>3.3069999999999999</c:v>
                </c:pt>
                <c:pt idx="16">
                  <c:v>3.3069999999999999</c:v>
                </c:pt>
                <c:pt idx="17">
                  <c:v>3.3069999999999999</c:v>
                </c:pt>
                <c:pt idx="18">
                  <c:v>3.3069999999999999</c:v>
                </c:pt>
                <c:pt idx="19">
                  <c:v>3.3069999999999999</c:v>
                </c:pt>
                <c:pt idx="20">
                  <c:v>3.3069999999999999</c:v>
                </c:pt>
                <c:pt idx="21">
                  <c:v>3.3109999999999999</c:v>
                </c:pt>
                <c:pt idx="22">
                  <c:v>3.3109999999999999</c:v>
                </c:pt>
                <c:pt idx="23">
                  <c:v>3.3109999999999999</c:v>
                </c:pt>
                <c:pt idx="24">
                  <c:v>3.3029999999999999</c:v>
                </c:pt>
                <c:pt idx="25">
                  <c:v>3.26</c:v>
                </c:pt>
                <c:pt idx="26">
                  <c:v>3.26</c:v>
                </c:pt>
                <c:pt idx="27">
                  <c:v>3.26</c:v>
                </c:pt>
                <c:pt idx="28">
                  <c:v>3.26</c:v>
                </c:pt>
                <c:pt idx="29">
                  <c:v>3.26</c:v>
                </c:pt>
                <c:pt idx="30">
                  <c:v>3.294</c:v>
                </c:pt>
                <c:pt idx="31">
                  <c:v>3.2679999999999998</c:v>
                </c:pt>
                <c:pt idx="32">
                  <c:v>3.2679999999999998</c:v>
                </c:pt>
                <c:pt idx="33">
                  <c:v>3.2679999999999998</c:v>
                </c:pt>
                <c:pt idx="34">
                  <c:v>3.2679999999999998</c:v>
                </c:pt>
                <c:pt idx="35">
                  <c:v>3.2679999999999998</c:v>
                </c:pt>
                <c:pt idx="36">
                  <c:v>3.2679999999999998</c:v>
                </c:pt>
                <c:pt idx="37">
                  <c:v>3.22</c:v>
                </c:pt>
                <c:pt idx="38">
                  <c:v>3.1680000000000001</c:v>
                </c:pt>
                <c:pt idx="39">
                  <c:v>3.1680000000000001</c:v>
                </c:pt>
                <c:pt idx="40">
                  <c:v>3.1680000000000001</c:v>
                </c:pt>
                <c:pt idx="41">
                  <c:v>3.1680000000000001</c:v>
                </c:pt>
                <c:pt idx="42">
                  <c:v>3.1680000000000001</c:v>
                </c:pt>
                <c:pt idx="43">
                  <c:v>3.1680000000000001</c:v>
                </c:pt>
                <c:pt idx="44">
                  <c:v>3.1680000000000001</c:v>
                </c:pt>
                <c:pt idx="45">
                  <c:v>3.1680000000000001</c:v>
                </c:pt>
                <c:pt idx="46">
                  <c:v>3.1680000000000001</c:v>
                </c:pt>
                <c:pt idx="47">
                  <c:v>3.1680000000000001</c:v>
                </c:pt>
                <c:pt idx="48">
                  <c:v>3.1680000000000001</c:v>
                </c:pt>
                <c:pt idx="49">
                  <c:v>3.1560000000000001</c:v>
                </c:pt>
                <c:pt idx="50">
                  <c:v>3.1560000000000001</c:v>
                </c:pt>
                <c:pt idx="51">
                  <c:v>3.1560000000000001</c:v>
                </c:pt>
                <c:pt idx="52">
                  <c:v>3.1560000000000001</c:v>
                </c:pt>
                <c:pt idx="53">
                  <c:v>3.1309999999999998</c:v>
                </c:pt>
                <c:pt idx="54">
                  <c:v>3.1309999999999998</c:v>
                </c:pt>
                <c:pt idx="55">
                  <c:v>3.1309999999999998</c:v>
                </c:pt>
                <c:pt idx="56">
                  <c:v>3.137</c:v>
                </c:pt>
                <c:pt idx="57">
                  <c:v>3.137</c:v>
                </c:pt>
                <c:pt idx="58">
                  <c:v>3.145</c:v>
                </c:pt>
                <c:pt idx="59">
                  <c:v>3.145</c:v>
                </c:pt>
                <c:pt idx="60">
                  <c:v>3.1280000000000001</c:v>
                </c:pt>
                <c:pt idx="61">
                  <c:v>3.1280000000000001</c:v>
                </c:pt>
                <c:pt idx="62">
                  <c:v>3.1280000000000001</c:v>
                </c:pt>
                <c:pt idx="63">
                  <c:v>3.1280000000000001</c:v>
                </c:pt>
                <c:pt idx="64">
                  <c:v>3.1280000000000001</c:v>
                </c:pt>
                <c:pt idx="65">
                  <c:v>3.1280000000000001</c:v>
                </c:pt>
                <c:pt idx="66">
                  <c:v>3.1280000000000001</c:v>
                </c:pt>
                <c:pt idx="67">
                  <c:v>3.1280000000000001</c:v>
                </c:pt>
                <c:pt idx="68">
                  <c:v>3.1680000000000001</c:v>
                </c:pt>
                <c:pt idx="69">
                  <c:v>3.1640000000000001</c:v>
                </c:pt>
                <c:pt idx="70">
                  <c:v>3.1640000000000001</c:v>
                </c:pt>
                <c:pt idx="71">
                  <c:v>3.1640000000000001</c:v>
                </c:pt>
                <c:pt idx="72">
                  <c:v>3.2290000000000001</c:v>
                </c:pt>
                <c:pt idx="73">
                  <c:v>3.2290000000000001</c:v>
                </c:pt>
                <c:pt idx="74">
                  <c:v>3.2290000000000001</c:v>
                </c:pt>
                <c:pt idx="75">
                  <c:v>3.2290000000000001</c:v>
                </c:pt>
                <c:pt idx="76">
                  <c:v>3.2290000000000001</c:v>
                </c:pt>
                <c:pt idx="77">
                  <c:v>3.2290000000000001</c:v>
                </c:pt>
                <c:pt idx="78">
                  <c:v>3.2290000000000001</c:v>
                </c:pt>
                <c:pt idx="79">
                  <c:v>3.2240000000000002</c:v>
                </c:pt>
                <c:pt idx="80">
                  <c:v>3.2240000000000002</c:v>
                </c:pt>
                <c:pt idx="81">
                  <c:v>3.2240000000000002</c:v>
                </c:pt>
                <c:pt idx="82">
                  <c:v>3.2240000000000002</c:v>
                </c:pt>
                <c:pt idx="83">
                  <c:v>3.2050000000000001</c:v>
                </c:pt>
                <c:pt idx="84">
                  <c:v>3.2050000000000001</c:v>
                </c:pt>
                <c:pt idx="85">
                  <c:v>3.2530000000000001</c:v>
                </c:pt>
                <c:pt idx="86">
                  <c:v>3.2530000000000001</c:v>
                </c:pt>
                <c:pt idx="87">
                  <c:v>3.2530000000000001</c:v>
                </c:pt>
                <c:pt idx="88">
                  <c:v>3.2530000000000001</c:v>
                </c:pt>
                <c:pt idx="89">
                  <c:v>3.2759999999999998</c:v>
                </c:pt>
                <c:pt idx="90">
                  <c:v>3.2549999999999999</c:v>
                </c:pt>
                <c:pt idx="91">
                  <c:v>3.2549999999999999</c:v>
                </c:pt>
              </c:numCache>
            </c:numRef>
          </c:xVal>
          <c:yVal>
            <c:numRef>
              <c:f>'Sorted Data'!$AG$102:$AG$193</c:f>
              <c:numCache>
                <c:formatCode>"$"#,##0.00</c:formatCode>
                <c:ptCount val="92"/>
                <c:pt idx="0">
                  <c:v>1995</c:v>
                </c:pt>
                <c:pt idx="1">
                  <c:v>3425</c:v>
                </c:pt>
                <c:pt idx="2">
                  <c:v>3295</c:v>
                </c:pt>
                <c:pt idx="3">
                  <c:v>2695</c:v>
                </c:pt>
                <c:pt idx="4">
                  <c:v>3695</c:v>
                </c:pt>
                <c:pt idx="5">
                  <c:v>3295</c:v>
                </c:pt>
                <c:pt idx="6">
                  <c:v>2425</c:v>
                </c:pt>
                <c:pt idx="7">
                  <c:v>2785</c:v>
                </c:pt>
                <c:pt idx="8">
                  <c:v>3295</c:v>
                </c:pt>
                <c:pt idx="9">
                  <c:v>2195</c:v>
                </c:pt>
                <c:pt idx="10">
                  <c:v>5595</c:v>
                </c:pt>
                <c:pt idx="11">
                  <c:v>2495</c:v>
                </c:pt>
                <c:pt idx="12">
                  <c:v>3845</c:v>
                </c:pt>
                <c:pt idx="13">
                  <c:v>1875</c:v>
                </c:pt>
                <c:pt idx="14">
                  <c:v>1625</c:v>
                </c:pt>
                <c:pt idx="15">
                  <c:v>2225</c:v>
                </c:pt>
                <c:pt idx="16">
                  <c:v>4495</c:v>
                </c:pt>
                <c:pt idx="17">
                  <c:v>4350</c:v>
                </c:pt>
                <c:pt idx="18">
                  <c:v>3985</c:v>
                </c:pt>
                <c:pt idx="19">
                  <c:v>3765</c:v>
                </c:pt>
                <c:pt idx="20">
                  <c:v>3595</c:v>
                </c:pt>
                <c:pt idx="21">
                  <c:v>3250</c:v>
                </c:pt>
                <c:pt idx="22">
                  <c:v>2545</c:v>
                </c:pt>
                <c:pt idx="23">
                  <c:v>4815</c:v>
                </c:pt>
                <c:pt idx="24">
                  <c:v>3595</c:v>
                </c:pt>
                <c:pt idx="25">
                  <c:v>3695</c:v>
                </c:pt>
                <c:pt idx="26">
                  <c:v>2595</c:v>
                </c:pt>
                <c:pt idx="27">
                  <c:v>3295</c:v>
                </c:pt>
                <c:pt idx="28">
                  <c:v>2645</c:v>
                </c:pt>
                <c:pt idx="29">
                  <c:v>2349</c:v>
                </c:pt>
                <c:pt idx="30">
                  <c:v>2250</c:v>
                </c:pt>
                <c:pt idx="31">
                  <c:v>3725</c:v>
                </c:pt>
                <c:pt idx="32">
                  <c:v>4615</c:v>
                </c:pt>
                <c:pt idx="33">
                  <c:v>3995</c:v>
                </c:pt>
                <c:pt idx="34">
                  <c:v>4325</c:v>
                </c:pt>
                <c:pt idx="35">
                  <c:v>3675</c:v>
                </c:pt>
                <c:pt idx="36">
                  <c:v>5425</c:v>
                </c:pt>
                <c:pt idx="37">
                  <c:v>4725</c:v>
                </c:pt>
                <c:pt idx="38">
                  <c:v>4400</c:v>
                </c:pt>
                <c:pt idx="39">
                  <c:v>2995</c:v>
                </c:pt>
                <c:pt idx="40">
                  <c:v>1895</c:v>
                </c:pt>
                <c:pt idx="41">
                  <c:v>4645</c:v>
                </c:pt>
                <c:pt idx="42">
                  <c:v>2595</c:v>
                </c:pt>
                <c:pt idx="43">
                  <c:v>4595</c:v>
                </c:pt>
                <c:pt idx="44">
                  <c:v>1745</c:v>
                </c:pt>
                <c:pt idx="45">
                  <c:v>1745</c:v>
                </c:pt>
                <c:pt idx="46">
                  <c:v>5295</c:v>
                </c:pt>
                <c:pt idx="47">
                  <c:v>2595</c:v>
                </c:pt>
                <c:pt idx="48">
                  <c:v>2485</c:v>
                </c:pt>
                <c:pt idx="49">
                  <c:v>4895</c:v>
                </c:pt>
                <c:pt idx="50">
                  <c:v>4155</c:v>
                </c:pt>
                <c:pt idx="51">
                  <c:v>4745</c:v>
                </c:pt>
                <c:pt idx="52">
                  <c:v>3495</c:v>
                </c:pt>
                <c:pt idx="53">
                  <c:v>3595</c:v>
                </c:pt>
                <c:pt idx="54">
                  <c:v>1800</c:v>
                </c:pt>
                <c:pt idx="55">
                  <c:v>2645</c:v>
                </c:pt>
                <c:pt idx="56">
                  <c:v>3120</c:v>
                </c:pt>
                <c:pt idx="57">
                  <c:v>2215</c:v>
                </c:pt>
                <c:pt idx="58">
                  <c:v>5595</c:v>
                </c:pt>
                <c:pt idx="59">
                  <c:v>4695</c:v>
                </c:pt>
                <c:pt idx="60">
                  <c:v>1685</c:v>
                </c:pt>
                <c:pt idx="61">
                  <c:v>2825</c:v>
                </c:pt>
                <c:pt idx="62">
                  <c:v>5895</c:v>
                </c:pt>
                <c:pt idx="63">
                  <c:v>3095</c:v>
                </c:pt>
                <c:pt idx="64">
                  <c:v>4595</c:v>
                </c:pt>
                <c:pt idx="65">
                  <c:v>3815</c:v>
                </c:pt>
                <c:pt idx="66">
                  <c:v>3595</c:v>
                </c:pt>
                <c:pt idx="67">
                  <c:v>2195</c:v>
                </c:pt>
                <c:pt idx="68">
                  <c:v>4695</c:v>
                </c:pt>
                <c:pt idx="69">
                  <c:v>3795</c:v>
                </c:pt>
                <c:pt idx="70">
                  <c:v>4755</c:v>
                </c:pt>
                <c:pt idx="71">
                  <c:v>2495</c:v>
                </c:pt>
                <c:pt idx="72">
                  <c:v>4495</c:v>
                </c:pt>
                <c:pt idx="73">
                  <c:v>3995</c:v>
                </c:pt>
                <c:pt idx="74">
                  <c:v>3795</c:v>
                </c:pt>
                <c:pt idx="75">
                  <c:v>4715</c:v>
                </c:pt>
                <c:pt idx="76">
                  <c:v>4695</c:v>
                </c:pt>
                <c:pt idx="77">
                  <c:v>6115</c:v>
                </c:pt>
                <c:pt idx="78">
                  <c:v>2250</c:v>
                </c:pt>
                <c:pt idx="79">
                  <c:v>1875</c:v>
                </c:pt>
                <c:pt idx="80">
                  <c:v>1950</c:v>
                </c:pt>
                <c:pt idx="81">
                  <c:v>2725</c:v>
                </c:pt>
                <c:pt idx="82">
                  <c:v>4755</c:v>
                </c:pt>
                <c:pt idx="83">
                  <c:v>4325</c:v>
                </c:pt>
                <c:pt idx="84">
                  <c:v>1875</c:v>
                </c:pt>
                <c:pt idx="85">
                  <c:v>3945</c:v>
                </c:pt>
                <c:pt idx="86">
                  <c:v>3695</c:v>
                </c:pt>
                <c:pt idx="87">
                  <c:v>1650</c:v>
                </c:pt>
                <c:pt idx="88">
                  <c:v>5895</c:v>
                </c:pt>
                <c:pt idx="89">
                  <c:v>3340</c:v>
                </c:pt>
                <c:pt idx="90">
                  <c:v>1875</c:v>
                </c:pt>
                <c:pt idx="91">
                  <c:v>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65-4503-A170-9EF49CD2E90D}"/>
            </c:ext>
          </c:extLst>
        </c:ser>
        <c:ser>
          <c:idx val="1"/>
          <c:order val="1"/>
          <c:tx>
            <c:v>Predicted Cost per Truck ($)</c:v>
          </c:tx>
          <c:spPr>
            <a:ln w="38100">
              <a:noFill/>
            </a:ln>
          </c:spPr>
          <c:xVal>
            <c:numRef>
              <c:f>'Sorted Data'!$AF$102:$AF$193</c:f>
              <c:numCache>
                <c:formatCode>General</c:formatCode>
                <c:ptCount val="92"/>
                <c:pt idx="0">
                  <c:v>3.706</c:v>
                </c:pt>
                <c:pt idx="1">
                  <c:v>3.5979999999999999</c:v>
                </c:pt>
                <c:pt idx="2">
                  <c:v>3.5979999999999999</c:v>
                </c:pt>
                <c:pt idx="3">
                  <c:v>3.5979999999999999</c:v>
                </c:pt>
                <c:pt idx="4">
                  <c:v>3.53</c:v>
                </c:pt>
                <c:pt idx="5">
                  <c:v>3.5</c:v>
                </c:pt>
                <c:pt idx="6">
                  <c:v>3.5</c:v>
                </c:pt>
                <c:pt idx="7">
                  <c:v>3.411</c:v>
                </c:pt>
                <c:pt idx="8">
                  <c:v>3.411</c:v>
                </c:pt>
                <c:pt idx="9">
                  <c:v>3.411</c:v>
                </c:pt>
                <c:pt idx="10">
                  <c:v>3.411</c:v>
                </c:pt>
                <c:pt idx="11">
                  <c:v>3.411</c:v>
                </c:pt>
                <c:pt idx="12">
                  <c:v>3.36</c:v>
                </c:pt>
                <c:pt idx="13">
                  <c:v>3.36</c:v>
                </c:pt>
                <c:pt idx="14">
                  <c:v>3.36</c:v>
                </c:pt>
                <c:pt idx="15">
                  <c:v>3.3069999999999999</c:v>
                </c:pt>
                <c:pt idx="16">
                  <c:v>3.3069999999999999</c:v>
                </c:pt>
                <c:pt idx="17">
                  <c:v>3.3069999999999999</c:v>
                </c:pt>
                <c:pt idx="18">
                  <c:v>3.3069999999999999</c:v>
                </c:pt>
                <c:pt idx="19">
                  <c:v>3.3069999999999999</c:v>
                </c:pt>
                <c:pt idx="20">
                  <c:v>3.3069999999999999</c:v>
                </c:pt>
                <c:pt idx="21">
                  <c:v>3.3109999999999999</c:v>
                </c:pt>
                <c:pt idx="22">
                  <c:v>3.3109999999999999</c:v>
                </c:pt>
                <c:pt idx="23">
                  <c:v>3.3109999999999999</c:v>
                </c:pt>
                <c:pt idx="24">
                  <c:v>3.3029999999999999</c:v>
                </c:pt>
                <c:pt idx="25">
                  <c:v>3.26</c:v>
                </c:pt>
                <c:pt idx="26">
                  <c:v>3.26</c:v>
                </c:pt>
                <c:pt idx="27">
                  <c:v>3.26</c:v>
                </c:pt>
                <c:pt idx="28">
                  <c:v>3.26</c:v>
                </c:pt>
                <c:pt idx="29">
                  <c:v>3.26</c:v>
                </c:pt>
                <c:pt idx="30">
                  <c:v>3.294</c:v>
                </c:pt>
                <c:pt idx="31">
                  <c:v>3.2679999999999998</c:v>
                </c:pt>
                <c:pt idx="32">
                  <c:v>3.2679999999999998</c:v>
                </c:pt>
                <c:pt idx="33">
                  <c:v>3.2679999999999998</c:v>
                </c:pt>
                <c:pt idx="34">
                  <c:v>3.2679999999999998</c:v>
                </c:pt>
                <c:pt idx="35">
                  <c:v>3.2679999999999998</c:v>
                </c:pt>
                <c:pt idx="36">
                  <c:v>3.2679999999999998</c:v>
                </c:pt>
                <c:pt idx="37">
                  <c:v>3.22</c:v>
                </c:pt>
                <c:pt idx="38">
                  <c:v>3.1680000000000001</c:v>
                </c:pt>
                <c:pt idx="39">
                  <c:v>3.1680000000000001</c:v>
                </c:pt>
                <c:pt idx="40">
                  <c:v>3.1680000000000001</c:v>
                </c:pt>
                <c:pt idx="41">
                  <c:v>3.1680000000000001</c:v>
                </c:pt>
                <c:pt idx="42">
                  <c:v>3.1680000000000001</c:v>
                </c:pt>
                <c:pt idx="43">
                  <c:v>3.1680000000000001</c:v>
                </c:pt>
                <c:pt idx="44">
                  <c:v>3.1680000000000001</c:v>
                </c:pt>
                <c:pt idx="45">
                  <c:v>3.1680000000000001</c:v>
                </c:pt>
                <c:pt idx="46">
                  <c:v>3.1680000000000001</c:v>
                </c:pt>
                <c:pt idx="47">
                  <c:v>3.1680000000000001</c:v>
                </c:pt>
                <c:pt idx="48">
                  <c:v>3.1680000000000001</c:v>
                </c:pt>
                <c:pt idx="49">
                  <c:v>3.1560000000000001</c:v>
                </c:pt>
                <c:pt idx="50">
                  <c:v>3.1560000000000001</c:v>
                </c:pt>
                <c:pt idx="51">
                  <c:v>3.1560000000000001</c:v>
                </c:pt>
                <c:pt idx="52">
                  <c:v>3.1560000000000001</c:v>
                </c:pt>
                <c:pt idx="53">
                  <c:v>3.1309999999999998</c:v>
                </c:pt>
                <c:pt idx="54">
                  <c:v>3.1309999999999998</c:v>
                </c:pt>
                <c:pt idx="55">
                  <c:v>3.1309999999999998</c:v>
                </c:pt>
                <c:pt idx="56">
                  <c:v>3.137</c:v>
                </c:pt>
                <c:pt idx="57">
                  <c:v>3.137</c:v>
                </c:pt>
                <c:pt idx="58">
                  <c:v>3.145</c:v>
                </c:pt>
                <c:pt idx="59">
                  <c:v>3.145</c:v>
                </c:pt>
                <c:pt idx="60">
                  <c:v>3.1280000000000001</c:v>
                </c:pt>
                <c:pt idx="61">
                  <c:v>3.1280000000000001</c:v>
                </c:pt>
                <c:pt idx="62">
                  <c:v>3.1280000000000001</c:v>
                </c:pt>
                <c:pt idx="63">
                  <c:v>3.1280000000000001</c:v>
                </c:pt>
                <c:pt idx="64">
                  <c:v>3.1280000000000001</c:v>
                </c:pt>
                <c:pt idx="65">
                  <c:v>3.1280000000000001</c:v>
                </c:pt>
                <c:pt idx="66">
                  <c:v>3.1280000000000001</c:v>
                </c:pt>
                <c:pt idx="67">
                  <c:v>3.1280000000000001</c:v>
                </c:pt>
                <c:pt idx="68">
                  <c:v>3.1680000000000001</c:v>
                </c:pt>
                <c:pt idx="69">
                  <c:v>3.1640000000000001</c:v>
                </c:pt>
                <c:pt idx="70">
                  <c:v>3.1640000000000001</c:v>
                </c:pt>
                <c:pt idx="71">
                  <c:v>3.1640000000000001</c:v>
                </c:pt>
                <c:pt idx="72">
                  <c:v>3.2290000000000001</c:v>
                </c:pt>
                <c:pt idx="73">
                  <c:v>3.2290000000000001</c:v>
                </c:pt>
                <c:pt idx="74">
                  <c:v>3.2290000000000001</c:v>
                </c:pt>
                <c:pt idx="75">
                  <c:v>3.2290000000000001</c:v>
                </c:pt>
                <c:pt idx="76">
                  <c:v>3.2290000000000001</c:v>
                </c:pt>
                <c:pt idx="77">
                  <c:v>3.2290000000000001</c:v>
                </c:pt>
                <c:pt idx="78">
                  <c:v>3.2290000000000001</c:v>
                </c:pt>
                <c:pt idx="79">
                  <c:v>3.2240000000000002</c:v>
                </c:pt>
                <c:pt idx="80">
                  <c:v>3.2240000000000002</c:v>
                </c:pt>
                <c:pt idx="81">
                  <c:v>3.2240000000000002</c:v>
                </c:pt>
                <c:pt idx="82">
                  <c:v>3.2240000000000002</c:v>
                </c:pt>
                <c:pt idx="83">
                  <c:v>3.2050000000000001</c:v>
                </c:pt>
                <c:pt idx="84">
                  <c:v>3.2050000000000001</c:v>
                </c:pt>
                <c:pt idx="85">
                  <c:v>3.2530000000000001</c:v>
                </c:pt>
                <c:pt idx="86">
                  <c:v>3.2530000000000001</c:v>
                </c:pt>
                <c:pt idx="87">
                  <c:v>3.2530000000000001</c:v>
                </c:pt>
                <c:pt idx="88">
                  <c:v>3.2530000000000001</c:v>
                </c:pt>
                <c:pt idx="89">
                  <c:v>3.2759999999999998</c:v>
                </c:pt>
                <c:pt idx="90">
                  <c:v>3.2549999999999999</c:v>
                </c:pt>
                <c:pt idx="91">
                  <c:v>3.2549999999999999</c:v>
                </c:pt>
              </c:numCache>
            </c:numRef>
          </c:xVal>
          <c:yVal>
            <c:numRef>
              <c:f>AvgFC!$B$27:$B$118</c:f>
              <c:numCache>
                <c:formatCode>General</c:formatCode>
                <c:ptCount val="92"/>
                <c:pt idx="0">
                  <c:v>2473.7685510556958</c:v>
                </c:pt>
                <c:pt idx="1">
                  <c:v>4208.0464330958284</c:v>
                </c:pt>
                <c:pt idx="2">
                  <c:v>2792.2880011841244</c:v>
                </c:pt>
                <c:pt idx="3">
                  <c:v>2331.9285913064223</c:v>
                </c:pt>
                <c:pt idx="4">
                  <c:v>3109.6944348105881</c:v>
                </c:pt>
                <c:pt idx="5">
                  <c:v>3055.2678747710756</c:v>
                </c:pt>
                <c:pt idx="6">
                  <c:v>2474.3065282219209</c:v>
                </c:pt>
                <c:pt idx="7">
                  <c:v>2665.4689418338135</c:v>
                </c:pt>
                <c:pt idx="8">
                  <c:v>2709.8875479897838</c:v>
                </c:pt>
                <c:pt idx="9">
                  <c:v>2422.770879048368</c:v>
                </c:pt>
                <c:pt idx="10">
                  <c:v>5191.2563573002626</c:v>
                </c:pt>
                <c:pt idx="11">
                  <c:v>2398.9208544149947</c:v>
                </c:pt>
                <c:pt idx="12">
                  <c:v>4241.8490629981179</c:v>
                </c:pt>
                <c:pt idx="13">
                  <c:v>2230.9481888093069</c:v>
                </c:pt>
                <c:pt idx="14">
                  <c:v>2073.0512183348155</c:v>
                </c:pt>
                <c:pt idx="15">
                  <c:v>2672.632816957826</c:v>
                </c:pt>
                <c:pt idx="16">
                  <c:v>3987.6582576453879</c:v>
                </c:pt>
                <c:pt idx="17">
                  <c:v>4089.9074546380393</c:v>
                </c:pt>
                <c:pt idx="18">
                  <c:v>4268.0689342464466</c:v>
                </c:pt>
                <c:pt idx="19">
                  <c:v>3056.5708729092744</c:v>
                </c:pt>
                <c:pt idx="20">
                  <c:v>4347.3507252768577</c:v>
                </c:pt>
                <c:pt idx="21">
                  <c:v>3476.6459701868939</c:v>
                </c:pt>
                <c:pt idx="22">
                  <c:v>2713.4577906238587</c:v>
                </c:pt>
                <c:pt idx="23">
                  <c:v>5261.6302746856254</c:v>
                </c:pt>
                <c:pt idx="24">
                  <c:v>4315.5098436884145</c:v>
                </c:pt>
                <c:pt idx="25">
                  <c:v>2963.216973492611</c:v>
                </c:pt>
                <c:pt idx="26">
                  <c:v>2426.4912505035763</c:v>
                </c:pt>
                <c:pt idx="27">
                  <c:v>2976.7864984491553</c:v>
                </c:pt>
                <c:pt idx="28">
                  <c:v>2684.6045587227736</c:v>
                </c:pt>
                <c:pt idx="29">
                  <c:v>2490.9507765397211</c:v>
                </c:pt>
                <c:pt idx="30">
                  <c:v>2318.8008375597997</c:v>
                </c:pt>
                <c:pt idx="31">
                  <c:v>4324.4616385183308</c:v>
                </c:pt>
                <c:pt idx="32">
                  <c:v>4776.8368736979392</c:v>
                </c:pt>
                <c:pt idx="33">
                  <c:v>3249.295839838027</c:v>
                </c:pt>
                <c:pt idx="34">
                  <c:v>4331.5852108712606</c:v>
                </c:pt>
                <c:pt idx="35">
                  <c:v>4288.2067636622569</c:v>
                </c:pt>
                <c:pt idx="36">
                  <c:v>5227.0402996856919</c:v>
                </c:pt>
                <c:pt idx="37">
                  <c:v>4025.1317103510796</c:v>
                </c:pt>
                <c:pt idx="38">
                  <c:v>4784.959524722015</c:v>
                </c:pt>
                <c:pt idx="39">
                  <c:v>2717.6417660041238</c:v>
                </c:pt>
                <c:pt idx="40">
                  <c:v>2401.5987934813834</c:v>
                </c:pt>
                <c:pt idx="41">
                  <c:v>4696.9354561092532</c:v>
                </c:pt>
                <c:pt idx="42">
                  <c:v>4359.2032599820104</c:v>
                </c:pt>
                <c:pt idx="43">
                  <c:v>4054.3161887287174</c:v>
                </c:pt>
                <c:pt idx="44">
                  <c:v>2039.7345166580558</c:v>
                </c:pt>
                <c:pt idx="45">
                  <c:v>2039.7345166580558</c:v>
                </c:pt>
                <c:pt idx="46">
                  <c:v>5089.1397428215078</c:v>
                </c:pt>
                <c:pt idx="47">
                  <c:v>2480.2359892514328</c:v>
                </c:pt>
                <c:pt idx="48">
                  <c:v>2511.2205944007205</c:v>
                </c:pt>
                <c:pt idx="49">
                  <c:v>5202.7703998923898</c:v>
                </c:pt>
                <c:pt idx="50">
                  <c:v>3430.7732829832798</c:v>
                </c:pt>
                <c:pt idx="51">
                  <c:v>4804.9515295172005</c:v>
                </c:pt>
                <c:pt idx="52">
                  <c:v>4365.6257398206526</c:v>
                </c:pt>
                <c:pt idx="53">
                  <c:v>3843.15322116779</c:v>
                </c:pt>
                <c:pt idx="54">
                  <c:v>2231.5691978811788</c:v>
                </c:pt>
                <c:pt idx="55">
                  <c:v>2478.9369677649861</c:v>
                </c:pt>
                <c:pt idx="56">
                  <c:v>2961.0795337616405</c:v>
                </c:pt>
                <c:pt idx="57">
                  <c:v>2480.8181539476714</c:v>
                </c:pt>
                <c:pt idx="58">
                  <c:v>5221.5003270511115</c:v>
                </c:pt>
                <c:pt idx="59">
                  <c:v>4810.7052772492862</c:v>
                </c:pt>
                <c:pt idx="60">
                  <c:v>1854.5553467406717</c:v>
                </c:pt>
                <c:pt idx="61">
                  <c:v>2537.1433113480866</c:v>
                </c:pt>
                <c:pt idx="62">
                  <c:v>5384.6979995396359</c:v>
                </c:pt>
                <c:pt idx="63">
                  <c:v>2651.7863504004531</c:v>
                </c:pt>
                <c:pt idx="64">
                  <c:v>4357.3020901884574</c:v>
                </c:pt>
                <c:pt idx="65">
                  <c:v>3870.5324998774345</c:v>
                </c:pt>
                <c:pt idx="66">
                  <c:v>3893.6464379525219</c:v>
                </c:pt>
                <c:pt idx="67">
                  <c:v>2587.0371861326598</c:v>
                </c:pt>
                <c:pt idx="68">
                  <c:v>4673.447970673531</c:v>
                </c:pt>
                <c:pt idx="69">
                  <c:v>4337.8957007286226</c:v>
                </c:pt>
                <c:pt idx="70">
                  <c:v>4069.322153685584</c:v>
                </c:pt>
                <c:pt idx="71">
                  <c:v>2520.4618350425476</c:v>
                </c:pt>
                <c:pt idx="72">
                  <c:v>3960.0168167223305</c:v>
                </c:pt>
                <c:pt idx="73">
                  <c:v>3192.3787282302051</c:v>
                </c:pt>
                <c:pt idx="74">
                  <c:v>3192.3787282302051</c:v>
                </c:pt>
                <c:pt idx="75">
                  <c:v>4781.8339315737703</c:v>
                </c:pt>
                <c:pt idx="76">
                  <c:v>4687.8912069093931</c:v>
                </c:pt>
                <c:pt idx="77">
                  <c:v>5264.01808900584</c:v>
                </c:pt>
                <c:pt idx="78">
                  <c:v>2490.5223807839016</c:v>
                </c:pt>
                <c:pt idx="79">
                  <c:v>2133.1326845573999</c:v>
                </c:pt>
                <c:pt idx="80">
                  <c:v>2236.3085328731245</c:v>
                </c:pt>
                <c:pt idx="81">
                  <c:v>2675.1252512591732</c:v>
                </c:pt>
                <c:pt idx="82">
                  <c:v>4026.3507085330962</c:v>
                </c:pt>
                <c:pt idx="83">
                  <c:v>3211.8636312699346</c:v>
                </c:pt>
                <c:pt idx="84">
                  <c:v>1944.0952175165303</c:v>
                </c:pt>
                <c:pt idx="85">
                  <c:v>4290.9472250107847</c:v>
                </c:pt>
                <c:pt idx="86">
                  <c:v>4137.5111716283682</c:v>
                </c:pt>
                <c:pt idx="87">
                  <c:v>1914.3657521669325</c:v>
                </c:pt>
                <c:pt idx="88">
                  <c:v>5283.9415621520347</c:v>
                </c:pt>
                <c:pt idx="89">
                  <c:v>4199.8004958768433</c:v>
                </c:pt>
                <c:pt idx="90">
                  <c:v>1906.0295964781926</c:v>
                </c:pt>
                <c:pt idx="91">
                  <c:v>2618.7597891312316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65-4503-A170-9EF49CD2E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792352"/>
        <c:axId val="766794752"/>
      </c:scatterChart>
      <c:valAx>
        <c:axId val="76679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AvgFP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6794752"/>
        <c:crosses val="autoZero"/>
        <c:crossBetween val="midCat"/>
      </c:valAx>
      <c:valAx>
        <c:axId val="766794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per Truck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7667923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F4DF8-ACBF-8732-267F-D73139A14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18</xdr:row>
      <xdr:rowOff>133350</xdr:rowOff>
    </xdr:from>
    <xdr:to>
      <xdr:col>23</xdr:col>
      <xdr:colOff>533400</xdr:colOff>
      <xdr:row>28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E8AE2E-7B86-9ECA-7105-005A24D7A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19049</xdr:colOff>
      <xdr:row>0</xdr:row>
      <xdr:rowOff>38100</xdr:rowOff>
    </xdr:from>
    <xdr:to>
      <xdr:col>26</xdr:col>
      <xdr:colOff>85724</xdr:colOff>
      <xdr:row>13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73C16B-6BA8-E508-FE3B-405F3511A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590549</xdr:colOff>
      <xdr:row>13</xdr:row>
      <xdr:rowOff>152400</xdr:rowOff>
    </xdr:from>
    <xdr:to>
      <xdr:col>17</xdr:col>
      <xdr:colOff>47624</xdr:colOff>
      <xdr:row>29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4C20E9-F3FE-6EAB-FCA5-3068ED475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AC4C1D-D58F-FB89-16D7-585212B1A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EDA769-8473-78F3-F2D8-0A3B4E452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219074</xdr:colOff>
      <xdr:row>18</xdr:row>
      <xdr:rowOff>152400</xdr:rowOff>
    </xdr:from>
    <xdr:to>
      <xdr:col>20</xdr:col>
      <xdr:colOff>95249</xdr:colOff>
      <xdr:row>42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53BA32-8BCF-7D1B-9646-A9D88FAA4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542925</xdr:colOff>
      <xdr:row>0</xdr:row>
      <xdr:rowOff>57149</xdr:rowOff>
    </xdr:from>
    <xdr:to>
      <xdr:col>29</xdr:col>
      <xdr:colOff>47625</xdr:colOff>
      <xdr:row>21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333204-41B5-83FC-0E5A-F433F671F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364253-1D25-4FA3-D644-11AA1DBC3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BCDFE2-A1C3-8FEA-7D67-B1D1947C9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323849</xdr:colOff>
      <xdr:row>14</xdr:row>
      <xdr:rowOff>19050</xdr:rowOff>
    </xdr:from>
    <xdr:to>
      <xdr:col>17</xdr:col>
      <xdr:colOff>295274</xdr:colOff>
      <xdr:row>36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21CB1E-5D86-4104-5503-582488F42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19049</xdr:colOff>
      <xdr:row>1</xdr:row>
      <xdr:rowOff>142875</xdr:rowOff>
    </xdr:from>
    <xdr:to>
      <xdr:col>28</xdr:col>
      <xdr:colOff>104774</xdr:colOff>
      <xdr:row>21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E0AD16-20BA-5A2F-EBBD-AC5EF53DB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5C427E-1779-B62B-26F0-F0F44E010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228600</xdr:colOff>
      <xdr:row>26</xdr:row>
      <xdr:rowOff>104775</xdr:rowOff>
    </xdr:from>
    <xdr:to>
      <xdr:col>28</xdr:col>
      <xdr:colOff>228600</xdr:colOff>
      <xdr:row>36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AF05F0-E853-AA89-25BA-0555381DA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590549</xdr:colOff>
      <xdr:row>0</xdr:row>
      <xdr:rowOff>85725</xdr:rowOff>
    </xdr:from>
    <xdr:to>
      <xdr:col>28</xdr:col>
      <xdr:colOff>600074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4209E4-378C-E9FA-1D42-C7BBFC0C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295275</xdr:colOff>
      <xdr:row>13</xdr:row>
      <xdr:rowOff>0</xdr:rowOff>
    </xdr:from>
    <xdr:to>
      <xdr:col>20</xdr:col>
      <xdr:colOff>295275</xdr:colOff>
      <xdr:row>31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E9E2D3-5BC0-A350-9DAE-E8623DDC9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007C95-5DE2-53D6-2555-2BC469DA8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AED799-EA75-DDE9-23D5-BBBBD50C9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352424</xdr:colOff>
      <xdr:row>14</xdr:row>
      <xdr:rowOff>9525</xdr:rowOff>
    </xdr:from>
    <xdr:to>
      <xdr:col>18</xdr:col>
      <xdr:colOff>133349</xdr:colOff>
      <xdr:row>35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F57CD8-2650-9FCA-F799-2690B0087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342899</xdr:colOff>
      <xdr:row>2</xdr:row>
      <xdr:rowOff>85725</xdr:rowOff>
    </xdr:from>
    <xdr:to>
      <xdr:col>27</xdr:col>
      <xdr:colOff>523874</xdr:colOff>
      <xdr:row>19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B868F6-C782-1FD8-DEF4-07B9F9D0C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7C6042-AEA6-1CB1-0E24-A9A4C88EB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AE9F34-4E72-B3BB-031F-83D76FD10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428625</xdr:colOff>
      <xdr:row>15</xdr:row>
      <xdr:rowOff>161925</xdr:rowOff>
    </xdr:from>
    <xdr:to>
      <xdr:col>18</xdr:col>
      <xdr:colOff>581025</xdr:colOff>
      <xdr:row>36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C76117-9C96-462D-16D9-733B89B54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133350</xdr:colOff>
      <xdr:row>2</xdr:row>
      <xdr:rowOff>142875</xdr:rowOff>
    </xdr:from>
    <xdr:to>
      <xdr:col>28</xdr:col>
      <xdr:colOff>95250</xdr:colOff>
      <xdr:row>22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BA6D32-6DE6-CAAC-624B-351CD090D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682BE9-2B42-DFB1-334B-29BB7F180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92C571-55A3-99BC-D7B6-6FC7A0BFA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542924</xdr:colOff>
      <xdr:row>15</xdr:row>
      <xdr:rowOff>161925</xdr:rowOff>
    </xdr:from>
    <xdr:to>
      <xdr:col>17</xdr:col>
      <xdr:colOff>361949</xdr:colOff>
      <xdr:row>36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F1C6E4-0816-82D5-D12E-834EBAA73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333374</xdr:colOff>
      <xdr:row>2</xdr:row>
      <xdr:rowOff>104774</xdr:rowOff>
    </xdr:from>
    <xdr:to>
      <xdr:col>27</xdr:col>
      <xdr:colOff>466725</xdr:colOff>
      <xdr:row>20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D35F17-4067-2D05-611E-0153A1267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DF326-0301-50FC-0419-DBE8B3CEA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B62667-C3DB-EAA8-2AD0-CF21B9E4A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352424</xdr:colOff>
      <xdr:row>13</xdr:row>
      <xdr:rowOff>190500</xdr:rowOff>
    </xdr:from>
    <xdr:to>
      <xdr:col>17</xdr:col>
      <xdr:colOff>400049</xdr:colOff>
      <xdr:row>33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5B6FB3-A0E6-FA05-3887-F39D135B0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542924</xdr:colOff>
      <xdr:row>1</xdr:row>
      <xdr:rowOff>180974</xdr:rowOff>
    </xdr:from>
    <xdr:to>
      <xdr:col>28</xdr:col>
      <xdr:colOff>228599</xdr:colOff>
      <xdr:row>20</xdr:row>
      <xdr:rowOff>114299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2B04F2-E7EF-BD8E-15EF-815D2C251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600075</xdr:colOff>
      <xdr:row>14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1EED25-C376-E60C-349E-EC8404D7A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485775</xdr:colOff>
      <xdr:row>11</xdr:row>
      <xdr:rowOff>180975</xdr:rowOff>
    </xdr:from>
    <xdr:to>
      <xdr:col>15</xdr:col>
      <xdr:colOff>485775</xdr:colOff>
      <xdr:row>21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D00050-3307-CFB6-5060-87AD6488E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323850</xdr:colOff>
      <xdr:row>26</xdr:row>
      <xdr:rowOff>38100</xdr:rowOff>
    </xdr:from>
    <xdr:to>
      <xdr:col>19</xdr:col>
      <xdr:colOff>400050</xdr:colOff>
      <xdr:row>51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F6BE6B-1B57-7288-7745-483C6CBAE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333374</xdr:colOff>
      <xdr:row>1</xdr:row>
      <xdr:rowOff>180975</xdr:rowOff>
    </xdr:from>
    <xdr:to>
      <xdr:col>28</xdr:col>
      <xdr:colOff>114299</xdr:colOff>
      <xdr:row>20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9E59A9-F213-B71E-9190-FF8E04565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183696</xdr:colOff>
      <xdr:row>50</xdr:row>
      <xdr:rowOff>167368</xdr:rowOff>
    </xdr:from>
    <xdr:to>
      <xdr:col>25</xdr:col>
      <xdr:colOff>421822</xdr:colOff>
      <xdr:row>81</xdr:row>
      <xdr:rowOff>176893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6CCA31-5442-D2AF-24E0-B7FA57F06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47625</xdr:colOff>
      <xdr:row>26</xdr:row>
      <xdr:rowOff>44902</xdr:rowOff>
    </xdr:from>
    <xdr:to>
      <xdr:col>38</xdr:col>
      <xdr:colOff>503464</xdr:colOff>
      <xdr:row>51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17DE1D-1B61-2A65-58C4-50D3595EA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156482</xdr:colOff>
      <xdr:row>4</xdr:row>
      <xdr:rowOff>140153</xdr:rowOff>
    </xdr:from>
    <xdr:to>
      <xdr:col>38</xdr:col>
      <xdr:colOff>163286</xdr:colOff>
      <xdr:row>24</xdr:row>
      <xdr:rowOff>204106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A180E0-9BEE-9232-B3B4-EB20DF1BC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561975</xdr:colOff>
      <xdr:row>6</xdr:row>
      <xdr:rowOff>180975</xdr:rowOff>
    </xdr:from>
    <xdr:to>
      <xdr:col>18</xdr:col>
      <xdr:colOff>238125</xdr:colOff>
      <xdr:row>27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8B4061-74B6-62D7-28CA-CF774E8B0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438149</xdr:colOff>
      <xdr:row>25</xdr:row>
      <xdr:rowOff>38100</xdr:rowOff>
    </xdr:from>
    <xdr:to>
      <xdr:col>26</xdr:col>
      <xdr:colOff>9524</xdr:colOff>
      <xdr:row>50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C4F0E5-1148-A92C-36A1-2526A42DA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180974</xdr:colOff>
      <xdr:row>3</xdr:row>
      <xdr:rowOff>95250</xdr:rowOff>
    </xdr:from>
    <xdr:to>
      <xdr:col>27</xdr:col>
      <xdr:colOff>266699</xdr:colOff>
      <xdr:row>25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CD9EBF-3EBC-A8AD-6FF4-0C86B74FB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9204-49BF-4C89-9709-1FEFE94D7CDE}">
  <sheetPr filterMode="1"/>
  <dimension ref="B1:O181"/>
  <sheetViews>
    <sheetView tabSelected="1" zoomScale="70" zoomScaleNormal="70" workbookViewId="0">
      <pane ySplit="1" topLeftCell="A152" activePane="bottomLeft" state="frozen"/>
      <selection pane="bottomLeft" activeCell="D180" sqref="D180"/>
    </sheetView>
  </sheetViews>
  <sheetFormatPr defaultColWidth="9.1328125" defaultRowHeight="14.25" x14ac:dyDescent="0.45"/>
  <cols>
    <col min="1" max="1" width="10" style="1" customWidth="1"/>
    <col min="2" max="2" width="20.265625" style="4" customWidth="1"/>
    <col min="3" max="3" width="21.3984375" style="7" customWidth="1"/>
    <col min="4" max="4" width="28.265625" style="4" customWidth="1"/>
    <col min="5" max="5" width="29" style="4" customWidth="1"/>
    <col min="6" max="6" width="30.1328125" style="11" customWidth="1"/>
    <col min="7" max="7" width="19.86328125" style="4" customWidth="1"/>
    <col min="8" max="8" width="25.73046875" style="7" customWidth="1"/>
    <col min="9" max="9" width="29.86328125" style="4" customWidth="1"/>
    <col min="10" max="10" width="30" style="5" customWidth="1"/>
    <col min="11" max="11" width="24.86328125" style="7" customWidth="1"/>
    <col min="12" max="12" width="20.59765625" style="1" customWidth="1"/>
    <col min="13" max="14" width="9.1328125" style="1"/>
    <col min="15" max="15" width="22.59765625" style="1" customWidth="1"/>
    <col min="16" max="16384" width="9.1328125" style="1"/>
  </cols>
  <sheetData>
    <row r="1" spans="2:15" s="2" customFormat="1" ht="24.75" customHeight="1" x14ac:dyDescent="0.45">
      <c r="B1" s="3" t="s">
        <v>0</v>
      </c>
      <c r="C1" s="6" t="s">
        <v>1</v>
      </c>
      <c r="D1" s="3" t="s">
        <v>48</v>
      </c>
      <c r="E1" s="3" t="s">
        <v>49</v>
      </c>
      <c r="F1" s="10" t="s">
        <v>50</v>
      </c>
      <c r="G1" s="3" t="s">
        <v>5</v>
      </c>
      <c r="H1" s="6" t="s">
        <v>6</v>
      </c>
      <c r="I1" s="3" t="s">
        <v>8</v>
      </c>
      <c r="J1" s="3" t="s">
        <v>7</v>
      </c>
      <c r="K1" s="6" t="s">
        <v>11</v>
      </c>
      <c r="O1" s="2" t="s">
        <v>54</v>
      </c>
    </row>
    <row r="2" spans="2:15" hidden="1" x14ac:dyDescent="0.45">
      <c r="B2" s="4">
        <v>5</v>
      </c>
      <c r="C2" s="7">
        <f t="shared" ref="C2:C27" si="0">160*B2</f>
        <v>800</v>
      </c>
      <c r="D2" s="4">
        <v>758</v>
      </c>
      <c r="E2" s="4">
        <v>800</v>
      </c>
      <c r="F2" s="11">
        <v>1995</v>
      </c>
      <c r="G2" s="4">
        <v>1</v>
      </c>
      <c r="H2" s="8">
        <f t="shared" ref="H2:H27" si="1">F2*G2</f>
        <v>1995</v>
      </c>
      <c r="I2" s="4" t="s">
        <v>10</v>
      </c>
      <c r="J2" s="5">
        <v>45554</v>
      </c>
      <c r="K2" s="7" t="str">
        <f t="shared" ref="K2:K27" si="2">IF(MOD(C2,E2)=0,"N","Y")</f>
        <v>N</v>
      </c>
      <c r="L2" s="1" t="str" cm="1">
        <f t="array" ref="L2">_xlfn.TEXTSPLIT(J2,"/",,TRUE)</f>
        <v>45554</v>
      </c>
      <c r="O2" s="1">
        <v>3.1640000000000001</v>
      </c>
    </row>
    <row r="3" spans="2:15" hidden="1" x14ac:dyDescent="0.45">
      <c r="B3" s="4">
        <v>7</v>
      </c>
      <c r="C3" s="7">
        <f t="shared" si="0"/>
        <v>1120</v>
      </c>
      <c r="D3" s="4">
        <v>917</v>
      </c>
      <c r="E3" s="4">
        <v>1120</v>
      </c>
      <c r="F3" s="11">
        <v>3295</v>
      </c>
      <c r="G3" s="4">
        <v>1</v>
      </c>
      <c r="H3" s="8">
        <f t="shared" si="1"/>
        <v>3295</v>
      </c>
      <c r="I3" s="4" t="s">
        <v>10</v>
      </c>
      <c r="J3" s="5">
        <v>45698</v>
      </c>
      <c r="K3" s="7" t="str">
        <f t="shared" si="2"/>
        <v>N</v>
      </c>
      <c r="L3" s="1" t="str" cm="1">
        <f t="array" ref="L3">_xlfn.TEXTSPLIT(J3,"/",,TRUE)</f>
        <v>45698</v>
      </c>
      <c r="O3" s="1">
        <v>3.1309999999999998</v>
      </c>
    </row>
    <row r="4" spans="2:15" hidden="1" x14ac:dyDescent="0.45">
      <c r="B4" s="4">
        <v>7</v>
      </c>
      <c r="C4" s="7">
        <f t="shared" si="0"/>
        <v>1120</v>
      </c>
      <c r="D4" s="4">
        <v>1840</v>
      </c>
      <c r="E4" s="4">
        <v>2000</v>
      </c>
      <c r="F4" s="11">
        <v>3425</v>
      </c>
      <c r="G4" s="4">
        <v>1</v>
      </c>
      <c r="H4" s="8">
        <f t="shared" si="1"/>
        <v>3425</v>
      </c>
      <c r="I4" s="4" t="s">
        <v>10</v>
      </c>
      <c r="J4" s="5">
        <v>45552</v>
      </c>
      <c r="K4" s="7" t="str">
        <f t="shared" si="2"/>
        <v>Y</v>
      </c>
      <c r="L4" s="1" t="str" cm="1">
        <f t="array" ref="L4">_xlfn.TEXTSPLIT(J4,"/",,TRUE)</f>
        <v>45552</v>
      </c>
      <c r="O4" s="1">
        <v>3.2240000000000002</v>
      </c>
    </row>
    <row r="5" spans="2:15" hidden="1" x14ac:dyDescent="0.45">
      <c r="B5" s="4">
        <v>8</v>
      </c>
      <c r="C5" s="7">
        <f t="shared" si="0"/>
        <v>1280</v>
      </c>
      <c r="D5" s="4">
        <v>629</v>
      </c>
      <c r="E5" s="4">
        <v>2000</v>
      </c>
      <c r="F5" s="11">
        <v>2695</v>
      </c>
      <c r="G5" s="4">
        <v>1</v>
      </c>
      <c r="H5" s="8">
        <f t="shared" si="1"/>
        <v>2695</v>
      </c>
      <c r="I5" s="4" t="s">
        <v>10</v>
      </c>
      <c r="J5" s="5">
        <v>45435</v>
      </c>
      <c r="K5" s="7" t="str">
        <f t="shared" si="2"/>
        <v>Y</v>
      </c>
      <c r="L5" s="1" t="str" cm="1">
        <f t="array" ref="L5">_xlfn.TEXTSPLIT(J5,"/",,TRUE)</f>
        <v>45435</v>
      </c>
      <c r="O5" s="1">
        <v>3.2530000000000001</v>
      </c>
    </row>
    <row r="6" spans="2:15" hidden="1" x14ac:dyDescent="0.45">
      <c r="B6" s="4">
        <v>17</v>
      </c>
      <c r="C6" s="7">
        <f t="shared" si="0"/>
        <v>2720</v>
      </c>
      <c r="D6" s="4">
        <v>686</v>
      </c>
      <c r="E6" s="4">
        <v>3000</v>
      </c>
      <c r="F6" s="11">
        <v>2425</v>
      </c>
      <c r="G6" s="4">
        <v>1</v>
      </c>
      <c r="H6" s="8">
        <f t="shared" si="1"/>
        <v>2425</v>
      </c>
      <c r="I6" s="4" t="s">
        <v>10</v>
      </c>
      <c r="J6" s="5">
        <v>45623</v>
      </c>
      <c r="K6" s="7" t="str">
        <f t="shared" si="2"/>
        <v>Y</v>
      </c>
      <c r="L6" s="1" t="str" cm="1">
        <f t="array" ref="L6">_xlfn.TEXTSPLIT(J6,"/",,TRUE)</f>
        <v>45623</v>
      </c>
    </row>
    <row r="7" spans="2:15" hidden="1" x14ac:dyDescent="0.45">
      <c r="B7" s="4">
        <v>17</v>
      </c>
      <c r="C7" s="7">
        <f t="shared" si="0"/>
        <v>2720</v>
      </c>
      <c r="D7" s="4">
        <v>1061</v>
      </c>
      <c r="E7" s="4">
        <v>3000</v>
      </c>
      <c r="F7" s="11">
        <v>3295</v>
      </c>
      <c r="G7" s="4">
        <v>1</v>
      </c>
      <c r="H7" s="8">
        <f t="shared" si="1"/>
        <v>3295</v>
      </c>
      <c r="I7" s="4" t="s">
        <v>10</v>
      </c>
      <c r="J7" s="5">
        <v>45632</v>
      </c>
      <c r="K7" s="7" t="str">
        <f t="shared" si="2"/>
        <v>Y</v>
      </c>
      <c r="L7" s="1" t="str" cm="1">
        <f t="array" ref="L7">_xlfn.TEXTSPLIT(J7,"/",,TRUE)</f>
        <v>45632</v>
      </c>
      <c r="O7" s="1">
        <v>3.26</v>
      </c>
    </row>
    <row r="8" spans="2:15" hidden="1" x14ac:dyDescent="0.45">
      <c r="B8" s="4">
        <v>17</v>
      </c>
      <c r="C8" s="7">
        <f t="shared" si="0"/>
        <v>2720</v>
      </c>
      <c r="D8" s="4">
        <v>1110</v>
      </c>
      <c r="E8" s="4">
        <v>3000</v>
      </c>
      <c r="F8" s="11">
        <v>3695</v>
      </c>
      <c r="G8" s="4">
        <v>1</v>
      </c>
      <c r="H8" s="8">
        <f t="shared" si="1"/>
        <v>3695</v>
      </c>
      <c r="I8" s="4" t="s">
        <v>10</v>
      </c>
      <c r="J8" s="5">
        <v>45559</v>
      </c>
      <c r="K8" s="7" t="str">
        <f t="shared" si="2"/>
        <v>Y</v>
      </c>
      <c r="L8" s="1" t="str" cm="1">
        <f t="array" ref="L8">_xlfn.TEXTSPLIT(J8,"/",,TRUE)</f>
        <v>45559</v>
      </c>
      <c r="O8" s="1">
        <v>3.1680000000000001</v>
      </c>
    </row>
    <row r="9" spans="2:15" hidden="1" x14ac:dyDescent="0.45">
      <c r="B9" s="4">
        <v>18</v>
      </c>
      <c r="C9" s="7">
        <f t="shared" si="0"/>
        <v>2880</v>
      </c>
      <c r="D9" s="4">
        <v>767</v>
      </c>
      <c r="E9" s="4">
        <v>2880</v>
      </c>
      <c r="F9" s="11">
        <v>2785</v>
      </c>
      <c r="G9" s="4">
        <v>1</v>
      </c>
      <c r="H9" s="8">
        <f t="shared" si="1"/>
        <v>2785</v>
      </c>
      <c r="I9" s="4" t="s">
        <v>10</v>
      </c>
      <c r="J9" s="5">
        <v>45660</v>
      </c>
      <c r="K9" s="7" t="str">
        <f t="shared" si="2"/>
        <v>N</v>
      </c>
      <c r="L9" s="1" t="str" cm="1">
        <f t="array" ref="L9">_xlfn.TEXTSPLIT(J9,"/",,TRUE)</f>
        <v>45660</v>
      </c>
      <c r="O9" s="1">
        <v>3.5979999999999999</v>
      </c>
    </row>
    <row r="10" spans="2:15" hidden="1" x14ac:dyDescent="0.45">
      <c r="B10" s="4">
        <v>20</v>
      </c>
      <c r="C10" s="7">
        <f t="shared" si="0"/>
        <v>3200</v>
      </c>
      <c r="D10" s="4">
        <v>799</v>
      </c>
      <c r="E10" s="4">
        <v>3200</v>
      </c>
      <c r="F10" s="11">
        <v>3295</v>
      </c>
      <c r="G10" s="4">
        <v>1</v>
      </c>
      <c r="H10" s="8">
        <f t="shared" si="1"/>
        <v>3295</v>
      </c>
      <c r="I10" s="4" t="s">
        <v>10</v>
      </c>
      <c r="J10" s="5">
        <v>45673</v>
      </c>
      <c r="K10" s="7" t="str">
        <f t="shared" si="2"/>
        <v>N</v>
      </c>
      <c r="L10" s="1" t="str" cm="1">
        <f t="array" ref="L10">_xlfn.TEXTSPLIT(J10,"/",,TRUE)</f>
        <v>45673</v>
      </c>
      <c r="O10" s="1">
        <v>3.26</v>
      </c>
    </row>
    <row r="11" spans="2:15" hidden="1" x14ac:dyDescent="0.45">
      <c r="B11" s="4">
        <v>22</v>
      </c>
      <c r="C11" s="7">
        <f t="shared" si="0"/>
        <v>3520</v>
      </c>
      <c r="D11" s="4">
        <v>617</v>
      </c>
      <c r="E11" s="4">
        <v>3520</v>
      </c>
      <c r="F11" s="11">
        <v>2195</v>
      </c>
      <c r="G11" s="4">
        <v>1</v>
      </c>
      <c r="H11" s="8">
        <f t="shared" si="1"/>
        <v>2195</v>
      </c>
      <c r="I11" s="4" t="s">
        <v>10</v>
      </c>
      <c r="J11" s="5">
        <v>45643</v>
      </c>
      <c r="K11" s="7" t="str">
        <f t="shared" si="2"/>
        <v>N</v>
      </c>
      <c r="L11" s="1" t="str" cm="1">
        <f t="array" ref="L11">_xlfn.TEXTSPLIT(J11,"/",,TRUE)</f>
        <v>45643</v>
      </c>
      <c r="O11" s="1">
        <v>3.2290000000000001</v>
      </c>
    </row>
    <row r="12" spans="2:15" hidden="1" x14ac:dyDescent="0.45">
      <c r="B12" s="4">
        <v>25</v>
      </c>
      <c r="C12" s="7">
        <f t="shared" si="0"/>
        <v>4000</v>
      </c>
      <c r="D12" s="4">
        <v>2409</v>
      </c>
      <c r="E12" s="4">
        <v>4000</v>
      </c>
      <c r="F12" s="11">
        <v>5595</v>
      </c>
      <c r="G12" s="4">
        <v>1</v>
      </c>
      <c r="H12" s="8">
        <f t="shared" si="1"/>
        <v>5595</v>
      </c>
      <c r="I12" s="4" t="s">
        <v>10</v>
      </c>
      <c r="J12" s="5">
        <v>45649</v>
      </c>
      <c r="K12" s="7" t="str">
        <f t="shared" si="2"/>
        <v>N</v>
      </c>
      <c r="L12" s="1" t="str" cm="1">
        <f t="array" ref="L12">_xlfn.TEXTSPLIT(J12,"/",,TRUE)</f>
        <v>45649</v>
      </c>
      <c r="O12" s="1">
        <v>3.2549999999999999</v>
      </c>
    </row>
    <row r="13" spans="2:15" hidden="1" x14ac:dyDescent="0.45">
      <c r="B13" s="4">
        <v>27</v>
      </c>
      <c r="C13" s="7">
        <f t="shared" si="0"/>
        <v>4320</v>
      </c>
      <c r="D13" s="4">
        <v>617</v>
      </c>
      <c r="E13" s="4">
        <v>5000</v>
      </c>
      <c r="F13" s="11">
        <v>2495</v>
      </c>
      <c r="G13" s="4">
        <v>1</v>
      </c>
      <c r="H13" s="8">
        <f t="shared" si="1"/>
        <v>2495</v>
      </c>
      <c r="I13" s="4" t="s">
        <v>10</v>
      </c>
      <c r="J13" s="5">
        <v>45615</v>
      </c>
      <c r="K13" s="7" t="str">
        <f t="shared" si="2"/>
        <v>Y</v>
      </c>
      <c r="L13" s="1" t="str" cm="1">
        <f t="array" ref="L13">_xlfn.TEXTSPLIT(J13,"/",,TRUE)</f>
        <v>45615</v>
      </c>
    </row>
    <row r="14" spans="2:15" hidden="1" x14ac:dyDescent="0.45">
      <c r="B14" s="4">
        <v>29</v>
      </c>
      <c r="C14" s="7">
        <f t="shared" si="0"/>
        <v>4640</v>
      </c>
      <c r="D14" s="4">
        <v>485</v>
      </c>
      <c r="E14" s="4">
        <v>5000</v>
      </c>
      <c r="F14" s="11">
        <v>1875</v>
      </c>
      <c r="G14" s="4">
        <v>1</v>
      </c>
      <c r="H14" s="8">
        <f t="shared" si="1"/>
        <v>1875</v>
      </c>
      <c r="I14" s="4" t="s">
        <v>10</v>
      </c>
      <c r="J14" s="5">
        <v>45554</v>
      </c>
      <c r="K14" s="7" t="str">
        <f t="shared" si="2"/>
        <v>Y</v>
      </c>
      <c r="L14" s="1" t="str" cm="1">
        <f t="array" ref="L14">_xlfn.TEXTSPLIT(J14,"/",,TRUE)</f>
        <v>45554</v>
      </c>
      <c r="O14" s="1">
        <v>3.53</v>
      </c>
    </row>
    <row r="15" spans="2:15" hidden="1" x14ac:dyDescent="0.45">
      <c r="B15" s="4">
        <v>29</v>
      </c>
      <c r="C15" s="7">
        <f t="shared" si="0"/>
        <v>4640</v>
      </c>
      <c r="D15" s="4">
        <v>1783</v>
      </c>
      <c r="E15" s="4">
        <v>5000</v>
      </c>
      <c r="F15" s="11">
        <v>3845</v>
      </c>
      <c r="G15" s="4">
        <v>1</v>
      </c>
      <c r="H15" s="8">
        <f t="shared" si="1"/>
        <v>3845</v>
      </c>
      <c r="I15" s="4" t="s">
        <v>10</v>
      </c>
      <c r="J15" s="5">
        <v>45590</v>
      </c>
      <c r="K15" s="7" t="str">
        <f t="shared" si="2"/>
        <v>Y</v>
      </c>
      <c r="L15" s="1" t="str" cm="1">
        <f t="array" ref="L15">_xlfn.TEXTSPLIT(J15,"/",,TRUE)</f>
        <v>45590</v>
      </c>
      <c r="O15" s="1">
        <v>3.1680000000000001</v>
      </c>
    </row>
    <row r="16" spans="2:15" hidden="1" x14ac:dyDescent="0.45">
      <c r="B16" s="4">
        <v>30</v>
      </c>
      <c r="C16" s="7">
        <f t="shared" si="0"/>
        <v>4800</v>
      </c>
      <c r="D16" s="4">
        <v>381</v>
      </c>
      <c r="E16" s="4">
        <v>4800</v>
      </c>
      <c r="F16" s="11">
        <v>1625</v>
      </c>
      <c r="G16" s="4">
        <v>1</v>
      </c>
      <c r="H16" s="8">
        <f t="shared" si="1"/>
        <v>1625</v>
      </c>
      <c r="I16" s="4" t="s">
        <v>10</v>
      </c>
      <c r="J16" s="5">
        <v>45505</v>
      </c>
      <c r="K16" s="7" t="str">
        <f t="shared" si="2"/>
        <v>N</v>
      </c>
      <c r="L16" s="1" t="str" cm="1">
        <f t="array" ref="L16">_xlfn.TEXTSPLIT(J16,"/",,TRUE)</f>
        <v>45505</v>
      </c>
      <c r="O16" s="1">
        <v>3.1280000000000001</v>
      </c>
    </row>
    <row r="17" spans="2:15" hidden="1" x14ac:dyDescent="0.45">
      <c r="B17" s="4">
        <v>31</v>
      </c>
      <c r="C17" s="7">
        <f t="shared" si="0"/>
        <v>4960</v>
      </c>
      <c r="D17" s="4">
        <v>1110</v>
      </c>
      <c r="E17" s="4">
        <v>5000</v>
      </c>
      <c r="F17" s="11">
        <v>3315</v>
      </c>
      <c r="G17" s="4">
        <v>1</v>
      </c>
      <c r="H17" s="8">
        <f t="shared" si="1"/>
        <v>3315</v>
      </c>
      <c r="I17" s="4" t="s">
        <v>10</v>
      </c>
      <c r="J17" s="5">
        <v>45741</v>
      </c>
      <c r="K17" s="7" t="str">
        <f t="shared" si="2"/>
        <v>Y</v>
      </c>
      <c r="L17" s="1" t="str" cm="1">
        <f t="array" ref="L17">_xlfn.TEXTSPLIT(J17,"/",,TRUE)</f>
        <v>45741</v>
      </c>
      <c r="O17" s="1">
        <v>3.3069999999999999</v>
      </c>
    </row>
    <row r="18" spans="2:15" hidden="1" x14ac:dyDescent="0.45">
      <c r="B18" s="4">
        <v>32</v>
      </c>
      <c r="C18" s="7">
        <f t="shared" si="0"/>
        <v>5120</v>
      </c>
      <c r="D18" s="4">
        <v>756</v>
      </c>
      <c r="E18" s="4">
        <v>6000</v>
      </c>
      <c r="F18" s="11">
        <v>2225</v>
      </c>
      <c r="G18" s="4">
        <v>1</v>
      </c>
      <c r="H18" s="8">
        <f t="shared" si="1"/>
        <v>2225</v>
      </c>
      <c r="I18" s="4" t="s">
        <v>10</v>
      </c>
      <c r="J18" s="5">
        <v>45558</v>
      </c>
      <c r="K18" s="7" t="str">
        <f t="shared" si="2"/>
        <v>Y</v>
      </c>
      <c r="L18" s="1" t="str" cm="1">
        <f t="array" ref="L18">_xlfn.TEXTSPLIT(J18,"/",,TRUE)</f>
        <v>45558</v>
      </c>
      <c r="O18" s="1">
        <v>3.1280000000000001</v>
      </c>
    </row>
    <row r="19" spans="2:15" hidden="1" x14ac:dyDescent="0.45">
      <c r="B19" s="4">
        <v>34</v>
      </c>
      <c r="C19" s="7">
        <f t="shared" si="0"/>
        <v>5440</v>
      </c>
      <c r="D19" s="4">
        <v>779</v>
      </c>
      <c r="E19" s="4">
        <v>5500</v>
      </c>
      <c r="F19" s="11">
        <v>2545</v>
      </c>
      <c r="G19" s="4">
        <v>1</v>
      </c>
      <c r="H19" s="8">
        <f t="shared" si="1"/>
        <v>2545</v>
      </c>
      <c r="I19" s="4" t="s">
        <v>10</v>
      </c>
      <c r="J19" s="5">
        <v>45638</v>
      </c>
      <c r="K19" s="7" t="str">
        <f t="shared" si="2"/>
        <v>Y</v>
      </c>
      <c r="L19" s="1" t="str" cm="1">
        <f t="array" ref="L19">_xlfn.TEXTSPLIT(J19,"/",,TRUE)</f>
        <v>45638</v>
      </c>
      <c r="O19" s="1">
        <v>3.2050000000000001</v>
      </c>
    </row>
    <row r="20" spans="2:15" hidden="1" x14ac:dyDescent="0.45">
      <c r="B20" s="4">
        <v>34</v>
      </c>
      <c r="C20" s="7">
        <f t="shared" si="0"/>
        <v>5440</v>
      </c>
      <c r="D20" s="4">
        <v>998</v>
      </c>
      <c r="E20" s="4">
        <v>5440</v>
      </c>
      <c r="F20" s="11">
        <v>3765</v>
      </c>
      <c r="G20" s="4">
        <v>1</v>
      </c>
      <c r="H20" s="8">
        <f t="shared" si="1"/>
        <v>3765</v>
      </c>
      <c r="I20" s="4" t="s">
        <v>10</v>
      </c>
      <c r="J20" s="5">
        <v>45659</v>
      </c>
      <c r="K20" s="7" t="str">
        <f t="shared" si="2"/>
        <v>N</v>
      </c>
      <c r="L20" s="1" t="str" cm="1">
        <f t="array" ref="L20">_xlfn.TEXTSPLIT(J20,"/",,TRUE)</f>
        <v>45659</v>
      </c>
      <c r="O20" s="2">
        <v>3.706</v>
      </c>
    </row>
    <row r="21" spans="2:15" hidden="1" x14ac:dyDescent="0.45">
      <c r="B21" s="4">
        <v>34</v>
      </c>
      <c r="C21" s="7">
        <f t="shared" si="0"/>
        <v>5440</v>
      </c>
      <c r="D21" s="4">
        <v>1271</v>
      </c>
      <c r="E21" s="4">
        <v>5440</v>
      </c>
      <c r="F21" s="11">
        <v>3250</v>
      </c>
      <c r="G21" s="4">
        <v>1</v>
      </c>
      <c r="H21" s="8">
        <f t="shared" si="1"/>
        <v>3250</v>
      </c>
      <c r="I21" s="4" t="s">
        <v>10</v>
      </c>
      <c r="J21" s="5">
        <v>45660</v>
      </c>
      <c r="K21" s="7" t="str">
        <f t="shared" si="2"/>
        <v>N</v>
      </c>
      <c r="L21" s="1" t="str" cm="1">
        <f t="array" ref="L21">_xlfn.TEXTSPLIT(J21,"/",,TRUE)</f>
        <v>45660</v>
      </c>
      <c r="O21" s="1">
        <v>3.1560000000000001</v>
      </c>
    </row>
    <row r="22" spans="2:15" hidden="1" x14ac:dyDescent="0.45">
      <c r="B22" s="4">
        <v>34</v>
      </c>
      <c r="C22" s="7">
        <f t="shared" si="0"/>
        <v>5440</v>
      </c>
      <c r="D22" s="4">
        <v>1599</v>
      </c>
      <c r="E22" s="4">
        <v>5440</v>
      </c>
      <c r="F22" s="11">
        <v>4495</v>
      </c>
      <c r="G22" s="4">
        <v>1</v>
      </c>
      <c r="H22" s="8">
        <f t="shared" si="1"/>
        <v>4495</v>
      </c>
      <c r="I22" s="4" t="s">
        <v>10</v>
      </c>
      <c r="J22" s="5">
        <v>45659</v>
      </c>
      <c r="K22" s="7" t="str">
        <f t="shared" si="2"/>
        <v>N</v>
      </c>
      <c r="L22" s="1" t="str" cm="1">
        <f t="array" ref="L22">_xlfn.TEXTSPLIT(J22,"/",,TRUE)</f>
        <v>45659</v>
      </c>
      <c r="O22" s="1">
        <v>3.2240000000000002</v>
      </c>
    </row>
    <row r="23" spans="2:15" hidden="1" x14ac:dyDescent="0.45">
      <c r="B23" s="4">
        <v>34</v>
      </c>
      <c r="C23" s="7">
        <f t="shared" si="0"/>
        <v>5440</v>
      </c>
      <c r="D23" s="4">
        <v>1665</v>
      </c>
      <c r="E23" s="4">
        <v>5440</v>
      </c>
      <c r="F23" s="11">
        <v>4350</v>
      </c>
      <c r="G23" s="4">
        <v>1</v>
      </c>
      <c r="H23" s="8">
        <f t="shared" si="1"/>
        <v>4350</v>
      </c>
      <c r="I23" s="4" t="s">
        <v>10</v>
      </c>
      <c r="J23" s="5">
        <v>45660</v>
      </c>
      <c r="K23" s="7" t="str">
        <f t="shared" si="2"/>
        <v>N</v>
      </c>
      <c r="L23" s="1" t="str" cm="1">
        <f t="array" ref="L23">_xlfn.TEXTSPLIT(J23,"/",,TRUE)</f>
        <v>45660</v>
      </c>
      <c r="O23" s="1">
        <v>3.1280000000000001</v>
      </c>
    </row>
    <row r="24" spans="2:15" hidden="1" x14ac:dyDescent="0.45">
      <c r="B24" s="4">
        <v>34</v>
      </c>
      <c r="C24" s="7">
        <f t="shared" si="0"/>
        <v>5440</v>
      </c>
      <c r="D24" s="4">
        <v>1780</v>
      </c>
      <c r="E24" s="4">
        <v>5440</v>
      </c>
      <c r="F24" s="11">
        <v>3985</v>
      </c>
      <c r="G24" s="4">
        <v>1</v>
      </c>
      <c r="H24" s="8">
        <f t="shared" si="1"/>
        <v>3985</v>
      </c>
      <c r="I24" s="4" t="s">
        <v>10</v>
      </c>
      <c r="J24" s="5">
        <v>45659</v>
      </c>
      <c r="K24" s="7" t="str">
        <f t="shared" si="2"/>
        <v>N</v>
      </c>
      <c r="L24" s="1" t="str" cm="1">
        <f t="array" ref="L24">_xlfn.TEXTSPLIT(J24,"/",,TRUE)</f>
        <v>45659</v>
      </c>
      <c r="O24" s="1">
        <v>3.1680000000000001</v>
      </c>
    </row>
    <row r="25" spans="2:15" hidden="1" x14ac:dyDescent="0.45">
      <c r="B25" s="4">
        <v>34</v>
      </c>
      <c r="C25" s="7">
        <f t="shared" si="0"/>
        <v>5440</v>
      </c>
      <c r="D25" s="4">
        <v>1837</v>
      </c>
      <c r="E25" s="4">
        <v>6000</v>
      </c>
      <c r="F25" s="11">
        <v>3595</v>
      </c>
      <c r="G25" s="4">
        <v>1</v>
      </c>
      <c r="H25" s="8">
        <f t="shared" si="1"/>
        <v>3595</v>
      </c>
      <c r="I25" s="4" t="s">
        <v>10</v>
      </c>
      <c r="J25" s="5">
        <v>45685</v>
      </c>
      <c r="K25" s="7" t="str">
        <f t="shared" si="2"/>
        <v>Y</v>
      </c>
      <c r="L25" s="1" t="str" cm="1">
        <f t="array" ref="L25">_xlfn.TEXTSPLIT(J25,"/",,TRUE)</f>
        <v>45685</v>
      </c>
      <c r="O25" s="1">
        <v>3.137</v>
      </c>
    </row>
    <row r="26" spans="2:15" hidden="1" x14ac:dyDescent="0.45">
      <c r="B26" s="4">
        <v>37</v>
      </c>
      <c r="C26" s="7">
        <f t="shared" si="0"/>
        <v>5920</v>
      </c>
      <c r="D26" s="4">
        <v>2429</v>
      </c>
      <c r="E26" s="4">
        <v>6000</v>
      </c>
      <c r="F26" s="11">
        <v>4815</v>
      </c>
      <c r="G26" s="4">
        <v>1</v>
      </c>
      <c r="H26" s="8">
        <f t="shared" si="1"/>
        <v>4815</v>
      </c>
      <c r="I26" s="4" t="s">
        <v>10</v>
      </c>
      <c r="J26" s="5">
        <v>45573</v>
      </c>
      <c r="K26" s="7" t="str">
        <f t="shared" si="2"/>
        <v>Y</v>
      </c>
      <c r="L26" s="1" t="str" cm="1">
        <f t="array" ref="L26">_xlfn.TEXTSPLIT(J26,"/",,TRUE)</f>
        <v>45573</v>
      </c>
      <c r="O26" s="1">
        <v>3.3069999999999999</v>
      </c>
    </row>
    <row r="27" spans="2:15" hidden="1" x14ac:dyDescent="0.45">
      <c r="B27" s="4">
        <v>39</v>
      </c>
      <c r="C27" s="7">
        <f t="shared" si="0"/>
        <v>6240</v>
      </c>
      <c r="D27" s="4">
        <v>1825</v>
      </c>
      <c r="E27" s="4">
        <v>7000</v>
      </c>
      <c r="F27" s="11">
        <v>3595</v>
      </c>
      <c r="G27" s="4">
        <v>1</v>
      </c>
      <c r="H27" s="8">
        <f t="shared" si="1"/>
        <v>3595</v>
      </c>
      <c r="I27" s="4" t="s">
        <v>10</v>
      </c>
      <c r="J27" s="5">
        <v>45615</v>
      </c>
      <c r="K27" s="7" t="str">
        <f t="shared" si="2"/>
        <v>Y</v>
      </c>
      <c r="L27" s="1" t="str" cm="1">
        <f t="array" ref="L27">_xlfn.TEXTSPLIT(J27,"/",,TRUE)</f>
        <v>45615</v>
      </c>
      <c r="O27" s="1">
        <v>3.5979999999999999</v>
      </c>
    </row>
    <row r="28" spans="2:15" x14ac:dyDescent="0.45">
      <c r="B28" s="4">
        <v>300</v>
      </c>
      <c r="C28" s="7">
        <f t="shared" ref="C28:C59" si="3">160*B28</f>
        <v>48000</v>
      </c>
      <c r="D28" s="4">
        <v>2479</v>
      </c>
      <c r="E28" s="4">
        <v>12000</v>
      </c>
      <c r="F28" s="11">
        <v>5895</v>
      </c>
      <c r="G28" s="4">
        <v>4</v>
      </c>
      <c r="H28" s="8">
        <f t="shared" ref="H28:H59" si="4">F28*G28</f>
        <v>23580</v>
      </c>
      <c r="I28" s="4" t="s">
        <v>9</v>
      </c>
      <c r="J28" s="5">
        <v>45556</v>
      </c>
      <c r="K28" s="7" t="str">
        <f t="shared" ref="K28:K59" si="5">IF(MOD(C28,E28)=0,"N","Y")</f>
        <v>N</v>
      </c>
      <c r="L28" s="1" t="str" cm="1">
        <f t="array" ref="L28">_xlfn.TEXTSPLIT(J28,"/",,TRUE)</f>
        <v>45556</v>
      </c>
      <c r="O28" s="1">
        <v>3.411</v>
      </c>
    </row>
    <row r="29" spans="2:15" hidden="1" x14ac:dyDescent="0.45">
      <c r="B29" s="4">
        <v>40</v>
      </c>
      <c r="C29" s="7">
        <f t="shared" si="3"/>
        <v>6400</v>
      </c>
      <c r="D29" s="4">
        <v>926</v>
      </c>
      <c r="E29" s="4">
        <v>6400</v>
      </c>
      <c r="F29" s="11">
        <v>3695</v>
      </c>
      <c r="G29" s="4">
        <v>1</v>
      </c>
      <c r="H29" s="8">
        <f t="shared" si="4"/>
        <v>3695</v>
      </c>
      <c r="I29" s="4" t="s">
        <v>10</v>
      </c>
      <c r="J29" s="5">
        <v>45615</v>
      </c>
      <c r="K29" s="7" t="str">
        <f t="shared" si="5"/>
        <v>N</v>
      </c>
      <c r="L29" s="1" t="str" cm="1">
        <f t="array" ref="L29">_xlfn.TEXTSPLIT(J29,"/",,TRUE)</f>
        <v>45615</v>
      </c>
      <c r="O29" s="1">
        <v>3.411</v>
      </c>
    </row>
    <row r="30" spans="2:15" x14ac:dyDescent="0.45">
      <c r="B30" s="4">
        <v>112</v>
      </c>
      <c r="C30" s="7">
        <f t="shared" si="3"/>
        <v>17920</v>
      </c>
      <c r="D30" s="4">
        <v>2428</v>
      </c>
      <c r="E30" s="4">
        <v>6400</v>
      </c>
      <c r="F30" s="11">
        <v>5895</v>
      </c>
      <c r="G30" s="4">
        <v>2</v>
      </c>
      <c r="H30" s="8">
        <f t="shared" si="4"/>
        <v>11790</v>
      </c>
      <c r="I30" s="4" t="s">
        <v>9</v>
      </c>
      <c r="J30" s="5">
        <v>45683</v>
      </c>
      <c r="K30" s="7" t="str">
        <f t="shared" si="5"/>
        <v>Y</v>
      </c>
      <c r="L30" s="1" t="str" cm="1">
        <f t="array" ref="L30">_xlfn.TEXTSPLIT(J30,"/",,TRUE)</f>
        <v>45683</v>
      </c>
      <c r="O30" s="1">
        <v>3.2240000000000002</v>
      </c>
    </row>
    <row r="31" spans="2:15" x14ac:dyDescent="0.45">
      <c r="B31" s="4">
        <v>175</v>
      </c>
      <c r="C31" s="7">
        <f t="shared" si="3"/>
        <v>28000</v>
      </c>
      <c r="D31" s="4">
        <v>2428</v>
      </c>
      <c r="E31" s="4">
        <v>9400</v>
      </c>
      <c r="F31" s="11">
        <v>6115</v>
      </c>
      <c r="G31" s="4">
        <v>3</v>
      </c>
      <c r="H31" s="8">
        <f t="shared" si="4"/>
        <v>18345</v>
      </c>
      <c r="I31" s="4" t="s">
        <v>9</v>
      </c>
      <c r="J31" s="5">
        <v>45539</v>
      </c>
      <c r="K31" s="7" t="str">
        <f t="shared" si="5"/>
        <v>Y</v>
      </c>
      <c r="L31" s="1" t="str" cm="1">
        <f t="array" ref="L31">_xlfn.TEXTSPLIT(J31,"/",,TRUE)</f>
        <v>45539</v>
      </c>
      <c r="O31" s="1">
        <v>3.2530000000000001</v>
      </c>
    </row>
    <row r="32" spans="2:15" x14ac:dyDescent="0.45">
      <c r="B32" s="4">
        <v>55</v>
      </c>
      <c r="C32" s="7">
        <f t="shared" si="3"/>
        <v>8800</v>
      </c>
      <c r="D32" s="4">
        <v>2418</v>
      </c>
      <c r="E32" s="4">
        <v>9000</v>
      </c>
      <c r="F32" s="11">
        <v>5425</v>
      </c>
      <c r="G32" s="4">
        <v>1</v>
      </c>
      <c r="H32" s="8">
        <f t="shared" si="4"/>
        <v>5425</v>
      </c>
      <c r="I32" s="4" t="s">
        <v>9</v>
      </c>
      <c r="J32" s="5">
        <v>45545</v>
      </c>
      <c r="K32" s="7" t="str">
        <f t="shared" si="5"/>
        <v>Y</v>
      </c>
      <c r="L32" s="1" t="str" cm="1">
        <f t="array" ref="L32">_xlfn.TEXTSPLIT(J32,"/",,TRUE)</f>
        <v>45545</v>
      </c>
      <c r="O32" s="1">
        <v>3.2050000000000001</v>
      </c>
    </row>
    <row r="33" spans="2:15" x14ac:dyDescent="0.45">
      <c r="B33" s="4">
        <v>63</v>
      </c>
      <c r="C33" s="7">
        <f t="shared" si="3"/>
        <v>10080</v>
      </c>
      <c r="D33" s="4">
        <v>2362</v>
      </c>
      <c r="E33" s="4">
        <v>10100</v>
      </c>
      <c r="F33" s="11">
        <v>4895</v>
      </c>
      <c r="G33" s="4">
        <v>1</v>
      </c>
      <c r="H33" s="8">
        <f t="shared" si="4"/>
        <v>4895</v>
      </c>
      <c r="I33" s="4" t="s">
        <v>9</v>
      </c>
      <c r="J33" s="5">
        <v>45643</v>
      </c>
      <c r="K33" s="7" t="str">
        <f t="shared" si="5"/>
        <v>Y</v>
      </c>
      <c r="L33" s="1" t="str" cm="1">
        <f t="array" ref="L33">_xlfn.TEXTSPLIT(J33,"/",,TRUE)</f>
        <v>45643</v>
      </c>
      <c r="O33" s="1">
        <v>3.3069999999999999</v>
      </c>
    </row>
    <row r="34" spans="2:15" x14ac:dyDescent="0.45">
      <c r="B34" s="4">
        <v>95</v>
      </c>
      <c r="C34" s="7">
        <f t="shared" si="3"/>
        <v>15200</v>
      </c>
      <c r="D34" s="4">
        <v>2343</v>
      </c>
      <c r="E34" s="4">
        <v>7600</v>
      </c>
      <c r="F34" s="11">
        <v>5595</v>
      </c>
      <c r="G34" s="4">
        <v>2</v>
      </c>
      <c r="H34" s="8">
        <f t="shared" si="4"/>
        <v>11190</v>
      </c>
      <c r="I34" s="4" t="s">
        <v>9</v>
      </c>
      <c r="J34" s="5">
        <v>45615</v>
      </c>
      <c r="K34" s="7" t="str">
        <f t="shared" si="5"/>
        <v>N</v>
      </c>
      <c r="L34" s="1" t="str" cm="1">
        <f t="array" ref="L34">_xlfn.TEXTSPLIT(J34,"/",,TRUE)</f>
        <v>45615</v>
      </c>
      <c r="O34" s="1">
        <v>3.26</v>
      </c>
    </row>
    <row r="35" spans="2:15" x14ac:dyDescent="0.45">
      <c r="B35" s="4">
        <v>60</v>
      </c>
      <c r="C35" s="7">
        <f t="shared" si="3"/>
        <v>9600</v>
      </c>
      <c r="D35" s="4">
        <v>2289</v>
      </c>
      <c r="E35" s="4">
        <v>9600</v>
      </c>
      <c r="F35" s="11">
        <v>5295</v>
      </c>
      <c r="G35" s="4">
        <v>1</v>
      </c>
      <c r="H35" s="8">
        <f t="shared" si="4"/>
        <v>5295</v>
      </c>
      <c r="I35" s="4" t="s">
        <v>9</v>
      </c>
      <c r="J35" s="5">
        <v>45636</v>
      </c>
      <c r="K35" s="7" t="str">
        <f t="shared" si="5"/>
        <v>N</v>
      </c>
      <c r="L35" s="1" t="str" cm="1">
        <f t="array" ref="L35">_xlfn.TEXTSPLIT(J35,"/",,TRUE)</f>
        <v>45636</v>
      </c>
      <c r="O35" s="1">
        <v>3.1680000000000001</v>
      </c>
    </row>
    <row r="36" spans="2:15" x14ac:dyDescent="0.45">
      <c r="B36" s="4">
        <v>157</v>
      </c>
      <c r="C36" s="7">
        <f t="shared" si="3"/>
        <v>25120</v>
      </c>
      <c r="D36" s="9">
        <v>2123</v>
      </c>
      <c r="E36" s="4">
        <v>10000</v>
      </c>
      <c r="F36" s="11">
        <v>4715</v>
      </c>
      <c r="G36" s="4">
        <v>3</v>
      </c>
      <c r="H36" s="8">
        <f t="shared" si="4"/>
        <v>14145</v>
      </c>
      <c r="I36" s="4" t="s">
        <v>9</v>
      </c>
      <c r="J36" s="5">
        <v>45573</v>
      </c>
      <c r="K36" s="7" t="str">
        <f t="shared" si="5"/>
        <v>Y</v>
      </c>
      <c r="L36" s="1" t="str" cm="1">
        <f t="array" ref="L36">_xlfn.TEXTSPLIT(J36,"/",,TRUE)</f>
        <v>45573</v>
      </c>
      <c r="O36" s="1">
        <v>3.1280000000000001</v>
      </c>
    </row>
    <row r="37" spans="2:15" x14ac:dyDescent="0.45">
      <c r="B37" s="4">
        <v>50</v>
      </c>
      <c r="C37" s="7">
        <f t="shared" si="3"/>
        <v>8000</v>
      </c>
      <c r="D37" s="4">
        <v>2117</v>
      </c>
      <c r="E37" s="4">
        <v>8000</v>
      </c>
      <c r="F37" s="13">
        <v>4615</v>
      </c>
      <c r="G37" s="4">
        <v>1</v>
      </c>
      <c r="H37" s="8">
        <f t="shared" si="4"/>
        <v>4615</v>
      </c>
      <c r="I37" s="4" t="s">
        <v>9</v>
      </c>
      <c r="J37" s="5">
        <v>45573</v>
      </c>
      <c r="K37" s="7" t="str">
        <f t="shared" si="5"/>
        <v>N</v>
      </c>
      <c r="L37" s="1" t="str" cm="1">
        <f t="array" ref="L37">_xlfn.TEXTSPLIT(J37,"/",,TRUE)</f>
        <v>45573</v>
      </c>
      <c r="O37" s="1">
        <v>3.2290000000000001</v>
      </c>
    </row>
    <row r="38" spans="2:15" x14ac:dyDescent="0.45">
      <c r="B38" s="4">
        <v>66</v>
      </c>
      <c r="C38" s="7">
        <f t="shared" si="3"/>
        <v>10560</v>
      </c>
      <c r="D38" s="4">
        <v>2110</v>
      </c>
      <c r="E38" s="4">
        <v>10560</v>
      </c>
      <c r="F38" s="11">
        <v>4745</v>
      </c>
      <c r="G38" s="12">
        <v>1</v>
      </c>
      <c r="H38" s="8">
        <f t="shared" si="4"/>
        <v>4745</v>
      </c>
      <c r="I38" s="4" t="s">
        <v>9</v>
      </c>
      <c r="J38" s="15">
        <v>45664</v>
      </c>
      <c r="K38" s="7" t="str">
        <f t="shared" si="5"/>
        <v>N</v>
      </c>
      <c r="L38" s="1" t="str" cm="1">
        <f t="array" ref="L38">_xlfn.TEXTSPLIT(J38,"/",,TRUE)</f>
        <v>45664</v>
      </c>
      <c r="O38" s="1">
        <v>3.2240000000000002</v>
      </c>
    </row>
    <row r="39" spans="2:15" x14ac:dyDescent="0.45">
      <c r="B39" s="4">
        <v>56</v>
      </c>
      <c r="C39" s="7">
        <f t="shared" si="3"/>
        <v>8960</v>
      </c>
      <c r="D39" s="4">
        <v>2086</v>
      </c>
      <c r="E39" s="4">
        <v>8960</v>
      </c>
      <c r="F39" s="11">
        <v>4400</v>
      </c>
      <c r="G39" s="4">
        <v>1</v>
      </c>
      <c r="H39" s="14">
        <f t="shared" si="4"/>
        <v>4400</v>
      </c>
      <c r="I39" s="4" t="s">
        <v>9</v>
      </c>
      <c r="J39" s="15">
        <v>45691</v>
      </c>
      <c r="K39" s="7" t="str">
        <f t="shared" si="5"/>
        <v>N</v>
      </c>
      <c r="L39" s="1" t="str" cm="1">
        <f t="array" ref="L39">_xlfn.TEXTSPLIT(J39,"/",,TRUE)</f>
        <v>45691</v>
      </c>
      <c r="O39" s="1">
        <v>3.3029999999999999</v>
      </c>
    </row>
    <row r="40" spans="2:15" x14ac:dyDescent="0.45">
      <c r="B40" s="4">
        <v>100</v>
      </c>
      <c r="C40" s="7">
        <f t="shared" si="3"/>
        <v>16000</v>
      </c>
      <c r="D40" s="4">
        <v>2082</v>
      </c>
      <c r="E40" s="4">
        <v>8000</v>
      </c>
      <c r="F40" s="11">
        <v>4695</v>
      </c>
      <c r="G40" s="4">
        <v>2</v>
      </c>
      <c r="H40" s="8">
        <f t="shared" si="4"/>
        <v>9390</v>
      </c>
      <c r="I40" s="4" t="s">
        <v>9</v>
      </c>
      <c r="J40" s="15">
        <v>45706</v>
      </c>
      <c r="K40" s="7" t="str">
        <f t="shared" si="5"/>
        <v>N</v>
      </c>
      <c r="L40" s="1" t="str" cm="1">
        <f t="array" ref="L40">_xlfn.TEXTSPLIT(J40,"/",,TRUE)</f>
        <v>45706</v>
      </c>
      <c r="O40" s="1">
        <v>3.411</v>
      </c>
    </row>
    <row r="41" spans="2:15" x14ac:dyDescent="0.45">
      <c r="B41" s="4">
        <v>170</v>
      </c>
      <c r="C41" s="7">
        <f t="shared" si="3"/>
        <v>27200</v>
      </c>
      <c r="D41" s="4">
        <v>2053</v>
      </c>
      <c r="E41" s="4">
        <v>9100</v>
      </c>
      <c r="F41" s="11">
        <v>4695</v>
      </c>
      <c r="G41" s="4">
        <v>3</v>
      </c>
      <c r="H41" s="8">
        <f t="shared" si="4"/>
        <v>14085</v>
      </c>
      <c r="I41" s="4" t="s">
        <v>9</v>
      </c>
      <c r="J41" s="5">
        <v>45677</v>
      </c>
      <c r="K41" s="7" t="str">
        <f t="shared" si="5"/>
        <v>Y</v>
      </c>
      <c r="L41" s="1" t="str" cm="1">
        <f t="array" ref="L41">_xlfn.TEXTSPLIT(J41,"/",,TRUE)</f>
        <v>45677</v>
      </c>
      <c r="O41" s="1">
        <v>3.3109999999999999</v>
      </c>
    </row>
    <row r="42" spans="2:15" x14ac:dyDescent="0.45">
      <c r="B42" s="4">
        <v>57</v>
      </c>
      <c r="C42" s="7">
        <f t="shared" si="3"/>
        <v>9120</v>
      </c>
      <c r="D42" s="4">
        <v>2040</v>
      </c>
      <c r="E42" s="4">
        <v>10000</v>
      </c>
      <c r="F42" s="11">
        <v>4645</v>
      </c>
      <c r="G42" s="4">
        <v>1</v>
      </c>
      <c r="H42" s="8">
        <f t="shared" si="4"/>
        <v>4645</v>
      </c>
      <c r="I42" s="4" t="s">
        <v>9</v>
      </c>
      <c r="J42" s="5">
        <v>45590</v>
      </c>
      <c r="K42" s="7" t="str">
        <f t="shared" si="5"/>
        <v>Y</v>
      </c>
      <c r="L42" s="1" t="str" cm="1">
        <f t="array" ref="L42">_xlfn.TEXTSPLIT(J42,"/",,TRUE)</f>
        <v>45590</v>
      </c>
      <c r="O42" s="1">
        <v>3.3109999999999999</v>
      </c>
    </row>
    <row r="43" spans="2:15" x14ac:dyDescent="0.45">
      <c r="B43" s="4">
        <v>130</v>
      </c>
      <c r="C43" s="7">
        <f t="shared" si="3"/>
        <v>20800</v>
      </c>
      <c r="D43" s="4">
        <v>2029</v>
      </c>
      <c r="E43" s="4">
        <v>10400</v>
      </c>
      <c r="F43" s="11">
        <v>4695</v>
      </c>
      <c r="G43" s="4">
        <v>2</v>
      </c>
      <c r="H43" s="8">
        <f t="shared" si="4"/>
        <v>9390</v>
      </c>
      <c r="I43" s="4" t="s">
        <v>9</v>
      </c>
      <c r="J43" s="5">
        <v>45698</v>
      </c>
      <c r="K43" s="7" t="str">
        <f t="shared" si="5"/>
        <v>N</v>
      </c>
      <c r="L43" s="1" t="str" cm="1">
        <f t="array" ref="L43">_xlfn.TEXTSPLIT(J43,"/",,TRUE)</f>
        <v>45698</v>
      </c>
      <c r="O43" s="1">
        <v>3.1680000000000001</v>
      </c>
    </row>
    <row r="44" spans="2:15" x14ac:dyDescent="0.45">
      <c r="B44" s="4">
        <v>52</v>
      </c>
      <c r="C44" s="7">
        <f t="shared" si="3"/>
        <v>8320</v>
      </c>
      <c r="D44" s="4">
        <v>1840</v>
      </c>
      <c r="E44" s="4">
        <v>9000</v>
      </c>
      <c r="F44" s="11">
        <v>4325</v>
      </c>
      <c r="G44" s="4">
        <v>1</v>
      </c>
      <c r="H44" s="8">
        <f t="shared" si="4"/>
        <v>4325</v>
      </c>
      <c r="I44" s="4" t="s">
        <v>9</v>
      </c>
      <c r="J44" s="5">
        <v>45567</v>
      </c>
      <c r="K44" s="7" t="str">
        <f t="shared" si="5"/>
        <v>Y</v>
      </c>
      <c r="L44" s="1" t="str" cm="1">
        <f t="array" ref="L44">_xlfn.TEXTSPLIT(J44,"/",,TRUE)</f>
        <v>45567</v>
      </c>
      <c r="O44" s="1">
        <v>3.1560000000000001</v>
      </c>
    </row>
    <row r="45" spans="2:15" x14ac:dyDescent="0.45">
      <c r="B45" s="4">
        <v>223</v>
      </c>
      <c r="C45" s="7">
        <f t="shared" si="3"/>
        <v>35680</v>
      </c>
      <c r="D45" s="4">
        <v>1837</v>
      </c>
      <c r="E45" s="4">
        <v>11900</v>
      </c>
      <c r="F45" s="11">
        <v>3945</v>
      </c>
      <c r="G45" s="4">
        <v>3</v>
      </c>
      <c r="H45" s="8">
        <f t="shared" si="4"/>
        <v>11835</v>
      </c>
      <c r="I45" s="4" t="s">
        <v>9</v>
      </c>
      <c r="J45" s="5">
        <v>45685</v>
      </c>
      <c r="K45" s="7" t="str">
        <f t="shared" si="5"/>
        <v>Y</v>
      </c>
      <c r="L45" s="1" t="str" cm="1">
        <f t="array" ref="L45">_xlfn.TEXTSPLIT(J45,"/",,TRUE)</f>
        <v>45685</v>
      </c>
      <c r="O45" s="1">
        <v>3.2290000000000001</v>
      </c>
    </row>
    <row r="46" spans="2:15" x14ac:dyDescent="0.45">
      <c r="B46" s="4">
        <v>67</v>
      </c>
      <c r="C46" s="7">
        <f t="shared" si="3"/>
        <v>10720</v>
      </c>
      <c r="D46" s="4">
        <v>1831</v>
      </c>
      <c r="E46" s="4">
        <v>11000</v>
      </c>
      <c r="F46" s="11">
        <v>3495</v>
      </c>
      <c r="G46" s="4">
        <v>1</v>
      </c>
      <c r="H46" s="8">
        <f t="shared" si="4"/>
        <v>3495</v>
      </c>
      <c r="I46" s="4" t="s">
        <v>9</v>
      </c>
      <c r="J46" s="5">
        <v>45615</v>
      </c>
      <c r="K46" s="7" t="str">
        <f t="shared" si="5"/>
        <v>Y</v>
      </c>
      <c r="L46" s="1" t="str" cm="1">
        <f t="array" ref="L46">_xlfn.TEXTSPLIT(J46,"/",,TRUE)</f>
        <v>45615</v>
      </c>
      <c r="O46" s="1">
        <v>3.2290000000000001</v>
      </c>
    </row>
    <row r="47" spans="2:15" x14ac:dyDescent="0.45">
      <c r="B47" s="4">
        <v>48</v>
      </c>
      <c r="C47" s="7">
        <f t="shared" si="3"/>
        <v>7680</v>
      </c>
      <c r="D47" s="4">
        <v>1825</v>
      </c>
      <c r="E47" s="4">
        <v>8000</v>
      </c>
      <c r="F47" s="11">
        <v>3725</v>
      </c>
      <c r="G47" s="4">
        <v>1</v>
      </c>
      <c r="H47" s="8">
        <f t="shared" si="4"/>
        <v>3725</v>
      </c>
      <c r="I47" s="4" t="s">
        <v>9</v>
      </c>
      <c r="J47" s="5">
        <v>45677</v>
      </c>
      <c r="K47" s="7" t="str">
        <f t="shared" si="5"/>
        <v>Y</v>
      </c>
      <c r="L47" s="1" t="str" cm="1">
        <f t="array" ref="L47">_xlfn.TEXTSPLIT(J47,"/",,TRUE)</f>
        <v>45677</v>
      </c>
      <c r="O47" s="1">
        <v>3.2290000000000001</v>
      </c>
    </row>
    <row r="48" spans="2:15" x14ac:dyDescent="0.45">
      <c r="B48" s="4">
        <v>130</v>
      </c>
      <c r="C48" s="7">
        <f t="shared" si="3"/>
        <v>20800</v>
      </c>
      <c r="D48" s="4">
        <v>1823</v>
      </c>
      <c r="E48" s="4">
        <v>10400</v>
      </c>
      <c r="F48" s="11">
        <v>3895</v>
      </c>
      <c r="G48" s="4">
        <v>2</v>
      </c>
      <c r="H48" s="8">
        <f t="shared" si="4"/>
        <v>7790</v>
      </c>
      <c r="I48" s="4" t="s">
        <v>9</v>
      </c>
      <c r="J48" s="5">
        <v>45730</v>
      </c>
      <c r="K48" s="7" t="str">
        <f t="shared" si="5"/>
        <v>N</v>
      </c>
      <c r="L48" s="1" t="str" cm="1">
        <f t="array" ref="L48">_xlfn.TEXTSPLIT(J48,"/",,TRUE)</f>
        <v>45730</v>
      </c>
      <c r="O48" s="1">
        <v>3.26</v>
      </c>
    </row>
    <row r="49" spans="2:15" x14ac:dyDescent="0.45">
      <c r="B49" s="4">
        <v>58</v>
      </c>
      <c r="C49" s="7">
        <f t="shared" si="3"/>
        <v>9280</v>
      </c>
      <c r="D49" s="4">
        <v>1822</v>
      </c>
      <c r="E49" s="4">
        <v>10000</v>
      </c>
      <c r="F49" s="11">
        <v>2595</v>
      </c>
      <c r="G49" s="4">
        <v>2</v>
      </c>
      <c r="H49" s="8">
        <f t="shared" si="4"/>
        <v>5190</v>
      </c>
      <c r="I49" s="4" t="s">
        <v>9</v>
      </c>
      <c r="J49" s="5">
        <v>45616</v>
      </c>
      <c r="K49" s="7" t="str">
        <f t="shared" si="5"/>
        <v>Y</v>
      </c>
      <c r="L49" s="1" t="str" cm="1">
        <f t="array" ref="L49">_xlfn.TEXTSPLIT(J49,"/",,TRUE)</f>
        <v>45616</v>
      </c>
      <c r="O49" s="1">
        <v>3.1680000000000001</v>
      </c>
    </row>
    <row r="50" spans="2:15" x14ac:dyDescent="0.45">
      <c r="B50" s="4">
        <v>142</v>
      </c>
      <c r="C50" s="7">
        <f t="shared" si="3"/>
        <v>22720</v>
      </c>
      <c r="D50" s="4">
        <v>1822</v>
      </c>
      <c r="E50" s="4">
        <v>11500</v>
      </c>
      <c r="F50" s="11">
        <v>3795</v>
      </c>
      <c r="G50" s="4">
        <v>2</v>
      </c>
      <c r="H50" s="8">
        <f t="shared" si="4"/>
        <v>7590</v>
      </c>
      <c r="I50" s="4" t="s">
        <v>9</v>
      </c>
      <c r="J50" s="5">
        <v>45594</v>
      </c>
      <c r="K50" s="7" t="str">
        <f t="shared" si="5"/>
        <v>Y</v>
      </c>
      <c r="L50" s="1" t="str" cm="1">
        <f t="array" ref="L50">_xlfn.TEXTSPLIT(J50,"/",,TRUE)</f>
        <v>45594</v>
      </c>
      <c r="O50" s="1">
        <v>3.1280000000000001</v>
      </c>
    </row>
    <row r="51" spans="2:15" x14ac:dyDescent="0.45">
      <c r="B51" s="4">
        <v>52</v>
      </c>
      <c r="C51" s="7">
        <f t="shared" si="3"/>
        <v>8320</v>
      </c>
      <c r="D51" s="4">
        <v>1812</v>
      </c>
      <c r="E51" s="4">
        <v>9000</v>
      </c>
      <c r="F51" s="11">
        <v>3675</v>
      </c>
      <c r="G51" s="4">
        <v>1</v>
      </c>
      <c r="H51" s="8">
        <f t="shared" si="4"/>
        <v>3675</v>
      </c>
      <c r="I51" s="4" t="s">
        <v>9</v>
      </c>
      <c r="J51" s="5">
        <v>45523</v>
      </c>
      <c r="K51" s="7" t="str">
        <f t="shared" si="5"/>
        <v>Y</v>
      </c>
      <c r="L51" s="1" t="str" cm="1">
        <f t="array" ref="L51">_xlfn.TEXTSPLIT(J51,"/",,TRUE)</f>
        <v>45523</v>
      </c>
      <c r="O51" s="1">
        <v>3.1280000000000001</v>
      </c>
    </row>
    <row r="52" spans="2:15" x14ac:dyDescent="0.45">
      <c r="B52" s="4">
        <v>116</v>
      </c>
      <c r="C52" s="7">
        <f t="shared" si="3"/>
        <v>18560</v>
      </c>
      <c r="D52" s="4">
        <v>1795</v>
      </c>
      <c r="E52" s="4">
        <v>9300</v>
      </c>
      <c r="F52" s="11">
        <v>4595</v>
      </c>
      <c r="G52" s="4">
        <v>2</v>
      </c>
      <c r="H52" s="8">
        <f t="shared" si="4"/>
        <v>9190</v>
      </c>
      <c r="I52" s="4" t="s">
        <v>9</v>
      </c>
      <c r="J52" s="5">
        <v>45541</v>
      </c>
      <c r="K52" s="7" t="str">
        <f t="shared" si="5"/>
        <v>Y</v>
      </c>
      <c r="L52" s="1" t="str" cm="1">
        <f t="array" ref="L52">_xlfn.TEXTSPLIT(J52,"/",,TRUE)</f>
        <v>45541</v>
      </c>
      <c r="O52" s="1">
        <v>3.2679999999999998</v>
      </c>
    </row>
    <row r="53" spans="2:15" x14ac:dyDescent="0.45">
      <c r="B53" s="4">
        <v>310</v>
      </c>
      <c r="C53" s="7">
        <f t="shared" si="3"/>
        <v>49600</v>
      </c>
      <c r="D53" s="4">
        <v>1794</v>
      </c>
      <c r="E53" s="4">
        <v>12400</v>
      </c>
      <c r="F53" s="11">
        <v>3340</v>
      </c>
      <c r="G53" s="4">
        <v>4</v>
      </c>
      <c r="H53" s="8">
        <f t="shared" si="4"/>
        <v>13360</v>
      </c>
      <c r="I53" s="4" t="s">
        <v>9</v>
      </c>
      <c r="J53" s="5">
        <v>45692</v>
      </c>
      <c r="K53" s="7" t="str">
        <f t="shared" si="5"/>
        <v>N</v>
      </c>
      <c r="L53" s="1" t="str" cm="1">
        <f t="array" ref="L53">_xlfn.TEXTSPLIT(J53,"/",,TRUE)</f>
        <v>45692</v>
      </c>
      <c r="O53" s="1">
        <v>3.2549999999999999</v>
      </c>
    </row>
    <row r="54" spans="2:15" x14ac:dyDescent="0.45">
      <c r="B54" s="4">
        <v>225</v>
      </c>
      <c r="C54" s="7">
        <f t="shared" si="3"/>
        <v>36000</v>
      </c>
      <c r="D54" s="4">
        <v>1739</v>
      </c>
      <c r="E54" s="4">
        <v>12000</v>
      </c>
      <c r="F54" s="11">
        <v>3695</v>
      </c>
      <c r="G54" s="4">
        <v>3</v>
      </c>
      <c r="H54" s="8">
        <f t="shared" si="4"/>
        <v>11085</v>
      </c>
      <c r="I54" s="4" t="s">
        <v>9</v>
      </c>
      <c r="J54" s="5">
        <v>45698</v>
      </c>
      <c r="K54" s="7" t="str">
        <f t="shared" si="5"/>
        <v>N</v>
      </c>
      <c r="L54" s="1" t="str" cm="1">
        <f t="array" ref="L54">_xlfn.TEXTSPLIT(J54,"/",,TRUE)</f>
        <v>45698</v>
      </c>
      <c r="O54" s="1">
        <v>3.1560000000000001</v>
      </c>
    </row>
    <row r="55" spans="2:15" x14ac:dyDescent="0.45">
      <c r="B55" s="4">
        <v>144</v>
      </c>
      <c r="C55" s="7">
        <f t="shared" si="3"/>
        <v>23040</v>
      </c>
      <c r="D55" s="4">
        <v>1645</v>
      </c>
      <c r="E55" s="4">
        <v>11150</v>
      </c>
      <c r="F55" s="11">
        <v>4755</v>
      </c>
      <c r="G55" s="4">
        <v>2</v>
      </c>
      <c r="H55" s="8">
        <f t="shared" si="4"/>
        <v>9510</v>
      </c>
      <c r="I55" s="4" t="s">
        <v>9</v>
      </c>
      <c r="J55" s="5">
        <v>45684</v>
      </c>
      <c r="K55" s="7" t="str">
        <f t="shared" si="5"/>
        <v>Y</v>
      </c>
      <c r="L55" s="1" t="str" cm="1">
        <f t="array" ref="L55">_xlfn.TEXTSPLIT(J55,"/",,TRUE)</f>
        <v>45684</v>
      </c>
      <c r="O55" s="1">
        <v>3.411</v>
      </c>
    </row>
    <row r="56" spans="2:15" x14ac:dyDescent="0.45">
      <c r="B56" s="4">
        <v>209</v>
      </c>
      <c r="C56" s="7">
        <f t="shared" si="3"/>
        <v>33440</v>
      </c>
      <c r="D56" s="4">
        <v>1645</v>
      </c>
      <c r="E56" s="4">
        <v>11150</v>
      </c>
      <c r="F56" s="11">
        <v>4755</v>
      </c>
      <c r="G56" s="4">
        <v>3</v>
      </c>
      <c r="H56" s="8">
        <f t="shared" si="4"/>
        <v>14265</v>
      </c>
      <c r="I56" s="4" t="s">
        <v>9</v>
      </c>
      <c r="J56" s="5">
        <v>45679</v>
      </c>
      <c r="K56" s="7" t="str">
        <f t="shared" si="5"/>
        <v>Y</v>
      </c>
      <c r="L56" s="1" t="str" cm="1">
        <f t="array" ref="L56">_xlfn.TEXTSPLIT(J56,"/",,TRUE)</f>
        <v>45679</v>
      </c>
      <c r="O56" s="1">
        <v>3.1680000000000001</v>
      </c>
    </row>
    <row r="57" spans="2:15" x14ac:dyDescent="0.45">
      <c r="B57" s="4">
        <v>55</v>
      </c>
      <c r="C57" s="7">
        <f t="shared" si="3"/>
        <v>8800</v>
      </c>
      <c r="D57" s="4">
        <v>1620</v>
      </c>
      <c r="E57" s="4">
        <v>9000</v>
      </c>
      <c r="F57" s="11">
        <v>4725</v>
      </c>
      <c r="G57" s="4">
        <v>1</v>
      </c>
      <c r="H57" s="8">
        <f t="shared" si="4"/>
        <v>4725</v>
      </c>
      <c r="I57" s="4" t="s">
        <v>9</v>
      </c>
      <c r="J57" s="5">
        <v>45683</v>
      </c>
      <c r="K57" s="7" t="str">
        <f t="shared" si="5"/>
        <v>Y</v>
      </c>
      <c r="L57" s="1" t="str" cm="1">
        <f t="array" ref="L57">_xlfn.TEXTSPLIT(J57,"/",,TRUE)</f>
        <v>45683</v>
      </c>
      <c r="O57" s="1">
        <v>3.137</v>
      </c>
    </row>
    <row r="58" spans="2:15" x14ac:dyDescent="0.45">
      <c r="B58" s="4">
        <v>59</v>
      </c>
      <c r="C58" s="7">
        <f t="shared" si="3"/>
        <v>9440</v>
      </c>
      <c r="D58" s="4">
        <v>1620</v>
      </c>
      <c r="E58" s="4">
        <v>9500</v>
      </c>
      <c r="F58" s="11">
        <v>4595</v>
      </c>
      <c r="G58" s="4">
        <v>1</v>
      </c>
      <c r="H58" s="8">
        <f t="shared" si="4"/>
        <v>4595</v>
      </c>
      <c r="I58" s="4" t="s">
        <v>9</v>
      </c>
      <c r="J58" s="5">
        <v>45629</v>
      </c>
      <c r="K58" s="7" t="str">
        <f t="shared" si="5"/>
        <v>Y</v>
      </c>
      <c r="L58" s="1" t="str" cm="1">
        <f t="array" ref="L58">_xlfn.TEXTSPLIT(J58,"/",,TRUE)</f>
        <v>45629</v>
      </c>
      <c r="O58" s="1">
        <v>3.5</v>
      </c>
    </row>
    <row r="59" spans="2:15" x14ac:dyDescent="0.45">
      <c r="B59" s="4">
        <v>152</v>
      </c>
      <c r="C59" s="7">
        <f t="shared" si="3"/>
        <v>24320</v>
      </c>
      <c r="D59" s="4">
        <v>1615</v>
      </c>
      <c r="E59" s="4">
        <v>12160</v>
      </c>
      <c r="F59" s="11">
        <v>4495</v>
      </c>
      <c r="G59" s="4">
        <v>2</v>
      </c>
      <c r="H59" s="8">
        <f t="shared" si="4"/>
        <v>8990</v>
      </c>
      <c r="I59" s="4" t="s">
        <v>9</v>
      </c>
      <c r="J59" s="5">
        <v>45684</v>
      </c>
      <c r="K59" s="7" t="str">
        <f t="shared" si="5"/>
        <v>N</v>
      </c>
      <c r="L59" s="1" t="str" cm="1">
        <f t="array" ref="L59">_xlfn.TEXTSPLIT(J59,"/",,TRUE)</f>
        <v>45684</v>
      </c>
      <c r="O59" s="1">
        <v>3.2290000000000001</v>
      </c>
    </row>
    <row r="60" spans="2:15" x14ac:dyDescent="0.45">
      <c r="B60" s="4">
        <v>78</v>
      </c>
      <c r="C60" s="7">
        <f t="shared" ref="C60:C91" si="6">160*B60</f>
        <v>12480</v>
      </c>
      <c r="D60" s="4">
        <v>1503</v>
      </c>
      <c r="E60" s="4">
        <v>13000</v>
      </c>
      <c r="F60" s="11">
        <v>3595</v>
      </c>
      <c r="G60" s="4">
        <v>1</v>
      </c>
      <c r="H60" s="8">
        <f t="shared" ref="H60:H91" si="7">F60*G60</f>
        <v>3595</v>
      </c>
      <c r="I60" s="4" t="s">
        <v>9</v>
      </c>
      <c r="J60" s="5">
        <v>45590</v>
      </c>
      <c r="K60" s="7" t="str">
        <f t="shared" ref="K60:K91" si="8">IF(MOD(C60,E60)=0,"N","Y")</f>
        <v>Y</v>
      </c>
      <c r="L60" s="1" t="str" cm="1">
        <f t="array" ref="L60">_xlfn.TEXTSPLIT(J60,"/",,TRUE)</f>
        <v>45590</v>
      </c>
      <c r="O60" s="1">
        <v>3.5</v>
      </c>
    </row>
    <row r="61" spans="2:15" x14ac:dyDescent="0.45">
      <c r="B61" s="4">
        <v>124</v>
      </c>
      <c r="C61" s="7">
        <f t="shared" si="6"/>
        <v>19840</v>
      </c>
      <c r="D61" s="12">
        <v>1503</v>
      </c>
      <c r="E61" s="4">
        <v>10000</v>
      </c>
      <c r="F61" s="11">
        <v>3595</v>
      </c>
      <c r="G61" s="4">
        <v>2</v>
      </c>
      <c r="H61" s="8">
        <f t="shared" si="7"/>
        <v>7190</v>
      </c>
      <c r="I61" s="4" t="s">
        <v>9</v>
      </c>
      <c r="J61" s="5">
        <v>45622</v>
      </c>
      <c r="K61" s="7" t="str">
        <f t="shared" si="8"/>
        <v>Y</v>
      </c>
      <c r="L61" s="1" t="str" cm="1">
        <f t="array" ref="L61">_xlfn.TEXTSPLIT(J61,"/",,TRUE)</f>
        <v>45622</v>
      </c>
      <c r="O61" s="1">
        <v>3.2290000000000001</v>
      </c>
    </row>
    <row r="62" spans="2:15" x14ac:dyDescent="0.45">
      <c r="B62" s="4">
        <v>122</v>
      </c>
      <c r="C62" s="7">
        <f t="shared" si="6"/>
        <v>19520</v>
      </c>
      <c r="D62" s="4">
        <v>1486</v>
      </c>
      <c r="E62" s="4">
        <v>9800</v>
      </c>
      <c r="F62" s="11">
        <v>3815</v>
      </c>
      <c r="G62" s="4">
        <v>2</v>
      </c>
      <c r="H62" s="8">
        <f t="shared" si="7"/>
        <v>7630</v>
      </c>
      <c r="I62" s="4" t="s">
        <v>9</v>
      </c>
      <c r="J62" s="15">
        <v>45545</v>
      </c>
      <c r="K62" s="7" t="str">
        <f t="shared" si="8"/>
        <v>Y</v>
      </c>
      <c r="L62" s="1" t="str" cm="1">
        <f t="array" ref="L62">_xlfn.TEXTSPLIT(J62,"/",,TRUE)</f>
        <v>45545</v>
      </c>
      <c r="O62" s="1">
        <v>3.1640000000000001</v>
      </c>
    </row>
    <row r="63" spans="2:15" x14ac:dyDescent="0.45">
      <c r="B63" s="4">
        <v>63</v>
      </c>
      <c r="C63" s="7">
        <f t="shared" si="6"/>
        <v>10080</v>
      </c>
      <c r="D63" s="4">
        <v>1218</v>
      </c>
      <c r="E63" s="4">
        <v>10080</v>
      </c>
      <c r="F63" s="11">
        <v>4155</v>
      </c>
      <c r="G63" s="12">
        <v>1</v>
      </c>
      <c r="H63" s="8">
        <f t="shared" si="7"/>
        <v>4155</v>
      </c>
      <c r="I63" s="4" t="s">
        <v>9</v>
      </c>
      <c r="J63" s="15">
        <v>45713</v>
      </c>
      <c r="K63" s="7" t="str">
        <f t="shared" si="8"/>
        <v>N</v>
      </c>
      <c r="L63" s="1" t="str" cm="1">
        <f t="array" ref="L63">_xlfn.TEXTSPLIT(J63,"/",,TRUE)</f>
        <v>45713</v>
      </c>
      <c r="O63" s="1">
        <v>3.2530000000000001</v>
      </c>
    </row>
    <row r="64" spans="2:15" x14ac:dyDescent="0.45">
      <c r="B64" s="4">
        <v>50</v>
      </c>
      <c r="C64" s="7">
        <f t="shared" si="6"/>
        <v>8000</v>
      </c>
      <c r="D64" s="4">
        <v>1131</v>
      </c>
      <c r="E64" s="4">
        <v>8000</v>
      </c>
      <c r="F64" s="11">
        <v>3995</v>
      </c>
      <c r="G64" s="4">
        <v>1</v>
      </c>
      <c r="H64" s="8">
        <f t="shared" si="7"/>
        <v>3995</v>
      </c>
      <c r="I64" s="4" t="s">
        <v>9</v>
      </c>
      <c r="J64" s="15">
        <v>45713</v>
      </c>
      <c r="K64" s="7" t="str">
        <f t="shared" si="8"/>
        <v>N</v>
      </c>
      <c r="L64" s="1" t="str" cm="1">
        <f t="array" ref="L64">_xlfn.TEXTSPLIT(J64,"/",,TRUE)</f>
        <v>45713</v>
      </c>
      <c r="O64" s="1">
        <v>3.294</v>
      </c>
    </row>
    <row r="65" spans="2:15" x14ac:dyDescent="0.45">
      <c r="B65" s="4">
        <v>155</v>
      </c>
      <c r="C65" s="7">
        <f t="shared" si="6"/>
        <v>24800</v>
      </c>
      <c r="D65" s="4">
        <v>1122</v>
      </c>
      <c r="E65" s="4">
        <v>12400</v>
      </c>
      <c r="F65" s="11">
        <v>3795</v>
      </c>
      <c r="G65" s="4">
        <v>2</v>
      </c>
      <c r="H65" s="8">
        <f t="shared" si="7"/>
        <v>7590</v>
      </c>
      <c r="I65" s="4" t="s">
        <v>9</v>
      </c>
      <c r="J65" s="15">
        <v>45615</v>
      </c>
      <c r="K65" s="7" t="str">
        <f t="shared" si="8"/>
        <v>N</v>
      </c>
      <c r="L65" s="1" t="str" cm="1">
        <f t="array" ref="L65">_xlfn.TEXTSPLIT(J65,"/",,TRUE)</f>
        <v>45615</v>
      </c>
      <c r="O65" s="1">
        <v>3.1680000000000001</v>
      </c>
    </row>
    <row r="66" spans="2:15" x14ac:dyDescent="0.45">
      <c r="B66" s="4">
        <v>155</v>
      </c>
      <c r="C66" s="7">
        <f t="shared" si="6"/>
        <v>24800</v>
      </c>
      <c r="D66" s="4">
        <v>1122</v>
      </c>
      <c r="E66" s="4">
        <v>12400</v>
      </c>
      <c r="F66" s="11">
        <v>3995</v>
      </c>
      <c r="G66" s="4">
        <v>2</v>
      </c>
      <c r="H66" s="8">
        <f t="shared" si="7"/>
        <v>7990</v>
      </c>
      <c r="I66" s="4" t="s">
        <v>9</v>
      </c>
      <c r="J66" s="15">
        <v>45636</v>
      </c>
      <c r="K66" s="7" t="str">
        <f t="shared" si="8"/>
        <v>N</v>
      </c>
      <c r="L66" s="1" t="str" cm="1">
        <f t="array" ref="L66">_xlfn.TEXTSPLIT(J66,"/",,TRUE)</f>
        <v>45636</v>
      </c>
      <c r="O66" s="1">
        <v>3.1560000000000001</v>
      </c>
    </row>
    <row r="67" spans="2:15" x14ac:dyDescent="0.45">
      <c r="B67" s="4">
        <v>210</v>
      </c>
      <c r="C67" s="7">
        <f t="shared" si="6"/>
        <v>33600</v>
      </c>
      <c r="D67" s="4">
        <v>1111</v>
      </c>
      <c r="E67" s="4">
        <v>11200</v>
      </c>
      <c r="F67" s="11">
        <v>4325</v>
      </c>
      <c r="G67" s="4">
        <v>3</v>
      </c>
      <c r="H67" s="8">
        <f t="shared" si="7"/>
        <v>12975</v>
      </c>
      <c r="I67" s="4" t="s">
        <v>9</v>
      </c>
      <c r="J67" s="15">
        <v>45673</v>
      </c>
      <c r="K67" s="7" t="str">
        <f t="shared" si="8"/>
        <v>N</v>
      </c>
      <c r="L67" s="1" t="str" cm="1">
        <f t="array" ref="L67">_xlfn.TEXTSPLIT(J67,"/",,TRUE)</f>
        <v>45673</v>
      </c>
      <c r="O67" s="1">
        <v>3.2679999999999998</v>
      </c>
    </row>
    <row r="68" spans="2:15" x14ac:dyDescent="0.45">
      <c r="B68" s="4">
        <v>42</v>
      </c>
      <c r="C68" s="7">
        <f t="shared" si="6"/>
        <v>6720</v>
      </c>
      <c r="D68" s="4">
        <v>941</v>
      </c>
      <c r="E68" s="4">
        <v>7000</v>
      </c>
      <c r="F68" s="11">
        <v>3295</v>
      </c>
      <c r="G68" s="4">
        <v>1</v>
      </c>
      <c r="H68" s="8">
        <f t="shared" si="7"/>
        <v>3295</v>
      </c>
      <c r="I68" s="4" t="s">
        <v>9</v>
      </c>
      <c r="J68" s="15">
        <v>45556</v>
      </c>
      <c r="K68" s="7" t="str">
        <f t="shared" si="8"/>
        <v>Y</v>
      </c>
      <c r="L68" s="1" t="str" cm="1">
        <f t="array" ref="L68">_xlfn.TEXTSPLIT(J68,"/",,TRUE)</f>
        <v>45556</v>
      </c>
      <c r="O68" s="1">
        <v>3.1680000000000001</v>
      </c>
    </row>
    <row r="69" spans="2:15" x14ac:dyDescent="0.45">
      <c r="B69" s="4">
        <v>86</v>
      </c>
      <c r="C69" s="7">
        <f t="shared" si="6"/>
        <v>13760</v>
      </c>
      <c r="D69" s="4">
        <v>874</v>
      </c>
      <c r="E69" s="4">
        <v>7000</v>
      </c>
      <c r="F69" s="11">
        <v>3120</v>
      </c>
      <c r="G69" s="4">
        <v>2</v>
      </c>
      <c r="H69" s="8">
        <f t="shared" si="7"/>
        <v>6240</v>
      </c>
      <c r="I69" s="4" t="s">
        <v>9</v>
      </c>
      <c r="J69" s="5">
        <v>45505</v>
      </c>
      <c r="K69" s="7" t="str">
        <f t="shared" si="8"/>
        <v>Y</v>
      </c>
      <c r="L69" s="1" t="str" cm="1">
        <f t="array" ref="L69">_xlfn.TEXTSPLIT(J69,"/",,TRUE)</f>
        <v>45505</v>
      </c>
      <c r="O69" s="1">
        <v>3.145</v>
      </c>
    </row>
    <row r="70" spans="2:15" x14ac:dyDescent="0.45">
      <c r="B70" s="4">
        <v>204</v>
      </c>
      <c r="C70" s="7">
        <f t="shared" si="6"/>
        <v>32640</v>
      </c>
      <c r="D70" s="4">
        <v>770</v>
      </c>
      <c r="E70" s="4">
        <v>10880</v>
      </c>
      <c r="F70" s="11">
        <v>2725</v>
      </c>
      <c r="G70" s="4">
        <v>3</v>
      </c>
      <c r="H70" s="8">
        <f t="shared" si="7"/>
        <v>8175</v>
      </c>
      <c r="I70" s="4" t="s">
        <v>9</v>
      </c>
      <c r="J70" s="5">
        <v>45677</v>
      </c>
      <c r="K70" s="7" t="str">
        <f t="shared" si="8"/>
        <v>N</v>
      </c>
      <c r="L70" s="1" t="str" cm="1">
        <f t="array" ref="L70">_xlfn.TEXTSPLIT(J70,"/",,TRUE)</f>
        <v>45677</v>
      </c>
      <c r="O70" s="1">
        <v>3.411</v>
      </c>
    </row>
    <row r="71" spans="2:15" x14ac:dyDescent="0.45">
      <c r="B71" s="4">
        <v>545</v>
      </c>
      <c r="C71" s="7">
        <f t="shared" si="6"/>
        <v>87200</v>
      </c>
      <c r="D71" s="4">
        <v>770</v>
      </c>
      <c r="E71" s="4">
        <v>13000</v>
      </c>
      <c r="F71" s="11">
        <v>2725</v>
      </c>
      <c r="G71" s="4">
        <v>7</v>
      </c>
      <c r="H71" s="8">
        <f t="shared" si="7"/>
        <v>19075</v>
      </c>
      <c r="I71" s="4" t="s">
        <v>9</v>
      </c>
      <c r="J71" s="5">
        <v>45562</v>
      </c>
      <c r="K71" s="7" t="str">
        <f t="shared" si="8"/>
        <v>Y</v>
      </c>
      <c r="L71" s="1" t="str" cm="1">
        <f t="array" ref="L71">_xlfn.TEXTSPLIT(J71,"/",,TRUE)</f>
        <v>45562</v>
      </c>
      <c r="O71" s="1">
        <v>3.1680000000000001</v>
      </c>
    </row>
    <row r="72" spans="2:15" x14ac:dyDescent="0.45">
      <c r="B72" s="4">
        <v>89</v>
      </c>
      <c r="C72" s="7">
        <f t="shared" si="6"/>
        <v>14240</v>
      </c>
      <c r="D72" s="4">
        <v>766</v>
      </c>
      <c r="E72" s="4">
        <v>7120</v>
      </c>
      <c r="F72" s="11">
        <v>2795</v>
      </c>
      <c r="G72" s="4">
        <v>2</v>
      </c>
      <c r="H72" s="8">
        <f t="shared" si="7"/>
        <v>5590</v>
      </c>
      <c r="I72" s="4" t="s">
        <v>9</v>
      </c>
      <c r="J72" s="5">
        <v>45719</v>
      </c>
      <c r="K72" s="7" t="str">
        <f t="shared" si="8"/>
        <v>N</v>
      </c>
      <c r="L72" s="1" t="str" cm="1">
        <f t="array" ref="L72">_xlfn.TEXTSPLIT(J72,"/",,TRUE)</f>
        <v>45719</v>
      </c>
      <c r="O72" s="1">
        <v>3.1309999999999998</v>
      </c>
    </row>
    <row r="73" spans="2:15" x14ac:dyDescent="0.45">
      <c r="B73" s="4">
        <v>56</v>
      </c>
      <c r="C73" s="7">
        <f t="shared" si="6"/>
        <v>8960</v>
      </c>
      <c r="D73" s="4">
        <v>752</v>
      </c>
      <c r="E73" s="4">
        <v>9000</v>
      </c>
      <c r="F73" s="11">
        <v>2995</v>
      </c>
      <c r="G73" s="4">
        <v>1</v>
      </c>
      <c r="H73" s="8">
        <f t="shared" si="7"/>
        <v>2995</v>
      </c>
      <c r="I73" s="4" t="s">
        <v>9</v>
      </c>
      <c r="J73" s="5">
        <v>45683</v>
      </c>
      <c r="K73" s="7" t="str">
        <f t="shared" si="8"/>
        <v>Y</v>
      </c>
      <c r="L73" s="1" t="str" cm="1">
        <f t="array" ref="L73">_xlfn.TEXTSPLIT(J73,"/",,TRUE)</f>
        <v>45683</v>
      </c>
      <c r="O73" s="1">
        <v>3.2759999999999998</v>
      </c>
    </row>
    <row r="74" spans="2:15" x14ac:dyDescent="0.45">
      <c r="B74" s="4">
        <v>43</v>
      </c>
      <c r="C74" s="7">
        <f t="shared" si="6"/>
        <v>6880</v>
      </c>
      <c r="D74" s="4">
        <v>742</v>
      </c>
      <c r="E74" s="4">
        <v>6000</v>
      </c>
      <c r="F74" s="11">
        <v>2645</v>
      </c>
      <c r="G74" s="4">
        <v>1</v>
      </c>
      <c r="H74" s="8">
        <f t="shared" si="7"/>
        <v>2645</v>
      </c>
      <c r="I74" s="4" t="s">
        <v>9</v>
      </c>
      <c r="J74" s="5">
        <v>45590</v>
      </c>
      <c r="K74" s="7" t="str">
        <f t="shared" si="8"/>
        <v>Y</v>
      </c>
      <c r="L74" s="1" t="str" cm="1">
        <f t="array" ref="L74">_xlfn.TEXTSPLIT(J74,"/",,TRUE)</f>
        <v>45590</v>
      </c>
      <c r="O74" s="1">
        <v>3.36</v>
      </c>
    </row>
    <row r="75" spans="2:15" x14ac:dyDescent="0.45">
      <c r="B75" s="4">
        <v>112</v>
      </c>
      <c r="C75" s="7">
        <f t="shared" si="6"/>
        <v>17920</v>
      </c>
      <c r="D75" s="4">
        <v>691</v>
      </c>
      <c r="E75" s="4">
        <v>9000</v>
      </c>
      <c r="F75" s="11">
        <v>3095</v>
      </c>
      <c r="G75" s="4">
        <v>2</v>
      </c>
      <c r="H75" s="8">
        <f t="shared" si="7"/>
        <v>6190</v>
      </c>
      <c r="I75" s="4" t="s">
        <v>9</v>
      </c>
      <c r="J75" s="5">
        <v>45548</v>
      </c>
      <c r="K75" s="7" t="str">
        <f t="shared" si="8"/>
        <v>Y</v>
      </c>
      <c r="L75" s="1" t="str" cm="1">
        <f t="array" ref="L75">_xlfn.TEXTSPLIT(J75,"/",,TRUE)</f>
        <v>45548</v>
      </c>
      <c r="O75" s="1">
        <v>3.3109999999999999</v>
      </c>
    </row>
    <row r="76" spans="2:15" x14ac:dyDescent="0.45">
      <c r="B76" s="4">
        <v>147</v>
      </c>
      <c r="C76" s="7">
        <f t="shared" si="6"/>
        <v>23520</v>
      </c>
      <c r="D76" s="4">
        <v>652</v>
      </c>
      <c r="E76" s="4">
        <v>11800</v>
      </c>
      <c r="F76" s="11">
        <v>2495</v>
      </c>
      <c r="G76" s="4">
        <v>2</v>
      </c>
      <c r="H76" s="8">
        <f t="shared" si="7"/>
        <v>4990</v>
      </c>
      <c r="I76" s="4" t="s">
        <v>9</v>
      </c>
      <c r="J76" s="5">
        <v>45628</v>
      </c>
      <c r="K76" s="7" t="str">
        <f t="shared" si="8"/>
        <v>Y</v>
      </c>
      <c r="L76" s="1" t="str" cm="1">
        <f t="array" ref="L76">_xlfn.TEXTSPLIT(J76,"/",,TRUE)</f>
        <v>45628</v>
      </c>
      <c r="O76" s="1">
        <v>3.145</v>
      </c>
    </row>
    <row r="77" spans="2:15" x14ac:dyDescent="0.45">
      <c r="B77" s="4">
        <v>184</v>
      </c>
      <c r="C77" s="7">
        <f t="shared" si="6"/>
        <v>29440</v>
      </c>
      <c r="D77" s="4">
        <v>644</v>
      </c>
      <c r="E77" s="4">
        <v>10000</v>
      </c>
      <c r="F77" s="11">
        <v>2250</v>
      </c>
      <c r="G77" s="4">
        <v>3</v>
      </c>
      <c r="H77" s="8">
        <f t="shared" si="7"/>
        <v>6750</v>
      </c>
      <c r="I77" s="4" t="s">
        <v>9</v>
      </c>
      <c r="J77" s="5">
        <v>45524</v>
      </c>
      <c r="K77" s="7" t="str">
        <f t="shared" si="8"/>
        <v>Y</v>
      </c>
      <c r="L77" s="1" t="str" cm="1">
        <f t="array" ref="L77">_xlfn.TEXTSPLIT(J77,"/",,TRUE)</f>
        <v>45524</v>
      </c>
      <c r="O77" s="1">
        <v>3.2679999999999998</v>
      </c>
    </row>
    <row r="78" spans="2:15" x14ac:dyDescent="0.45">
      <c r="B78" s="4">
        <v>84</v>
      </c>
      <c r="C78" s="7">
        <f t="shared" si="6"/>
        <v>13440</v>
      </c>
      <c r="D78" s="4">
        <v>627</v>
      </c>
      <c r="E78" s="4">
        <v>13440</v>
      </c>
      <c r="F78" s="11">
        <v>2645</v>
      </c>
      <c r="G78" s="4">
        <v>1</v>
      </c>
      <c r="H78" s="8">
        <f t="shared" si="7"/>
        <v>2645</v>
      </c>
      <c r="I78" s="4" t="s">
        <v>9</v>
      </c>
      <c r="J78" s="5">
        <v>45698</v>
      </c>
      <c r="K78" s="7" t="str">
        <f t="shared" si="8"/>
        <v>N</v>
      </c>
      <c r="L78" s="1" t="str" cm="1">
        <f t="array" ref="L78">_xlfn.TEXTSPLIT(J78,"/",,TRUE)</f>
        <v>45698</v>
      </c>
      <c r="O78" s="1">
        <v>3.5979999999999999</v>
      </c>
    </row>
    <row r="79" spans="2:15" x14ac:dyDescent="0.45">
      <c r="B79" s="4">
        <v>60</v>
      </c>
      <c r="C79" s="7">
        <f t="shared" si="6"/>
        <v>9600</v>
      </c>
      <c r="D79" s="4">
        <v>625</v>
      </c>
      <c r="E79" s="4">
        <v>9600</v>
      </c>
      <c r="F79" s="11">
        <v>2485</v>
      </c>
      <c r="G79" s="4">
        <v>1</v>
      </c>
      <c r="H79" s="8">
        <f t="shared" si="7"/>
        <v>2485</v>
      </c>
      <c r="I79" s="4" t="s">
        <v>9</v>
      </c>
      <c r="J79" s="5">
        <v>45657</v>
      </c>
      <c r="K79" s="7" t="str">
        <f t="shared" si="8"/>
        <v>N</v>
      </c>
      <c r="L79" s="1" t="str" cm="1">
        <f t="array" ref="L79">_xlfn.TEXTSPLIT(J79,"/",,TRUE)</f>
        <v>45657</v>
      </c>
      <c r="O79" s="1">
        <v>3.2679999999999998</v>
      </c>
    </row>
    <row r="80" spans="2:15" x14ac:dyDescent="0.45">
      <c r="B80" s="4">
        <v>125</v>
      </c>
      <c r="C80" s="7">
        <f t="shared" si="6"/>
        <v>20000</v>
      </c>
      <c r="D80" s="4">
        <v>618</v>
      </c>
      <c r="E80" s="4">
        <v>6000</v>
      </c>
      <c r="F80" s="11">
        <v>2195</v>
      </c>
      <c r="G80" s="4">
        <v>2</v>
      </c>
      <c r="H80" s="8">
        <f t="shared" si="7"/>
        <v>4390</v>
      </c>
      <c r="I80" s="4" t="s">
        <v>9</v>
      </c>
      <c r="J80" s="5">
        <v>45615</v>
      </c>
      <c r="K80" s="7" t="str">
        <f t="shared" si="8"/>
        <v>Y</v>
      </c>
      <c r="L80" s="1" t="str" cm="1">
        <f t="array" ref="L80">_xlfn.TEXTSPLIT(J80,"/",,TRUE)</f>
        <v>45615</v>
      </c>
      <c r="O80" s="1">
        <v>3.1280000000000001</v>
      </c>
    </row>
    <row r="81" spans="2:15" x14ac:dyDescent="0.45">
      <c r="B81" s="4">
        <v>40</v>
      </c>
      <c r="C81" s="7">
        <f t="shared" si="6"/>
        <v>6400</v>
      </c>
      <c r="D81" s="4">
        <v>617</v>
      </c>
      <c r="E81" s="4">
        <v>10000</v>
      </c>
      <c r="F81" s="11">
        <v>2595</v>
      </c>
      <c r="G81" s="4">
        <v>1</v>
      </c>
      <c r="H81" s="8">
        <f t="shared" si="7"/>
        <v>2595</v>
      </c>
      <c r="I81" s="4" t="s">
        <v>9</v>
      </c>
      <c r="J81" s="5">
        <v>45615</v>
      </c>
      <c r="K81" s="7" t="str">
        <f t="shared" si="8"/>
        <v>Y</v>
      </c>
      <c r="L81" s="1" t="str" cm="1">
        <f t="array" ref="L81">_xlfn.TEXTSPLIT(J81,"/",,TRUE)</f>
        <v>45615</v>
      </c>
      <c r="O81" s="1">
        <v>3.2679999999999998</v>
      </c>
    </row>
    <row r="82" spans="2:15" x14ac:dyDescent="0.45">
      <c r="B82" s="4">
        <v>43</v>
      </c>
      <c r="C82" s="7">
        <f t="shared" si="6"/>
        <v>6880</v>
      </c>
      <c r="D82" s="4">
        <v>617</v>
      </c>
      <c r="E82" s="4">
        <v>6000</v>
      </c>
      <c r="F82" s="11">
        <v>2349</v>
      </c>
      <c r="G82" s="4">
        <v>1</v>
      </c>
      <c r="H82" s="8">
        <f t="shared" si="7"/>
        <v>2349</v>
      </c>
      <c r="I82" s="4" t="s">
        <v>9</v>
      </c>
      <c r="J82" s="5">
        <v>45590</v>
      </c>
      <c r="K82" s="7" t="str">
        <f t="shared" si="8"/>
        <v>Y</v>
      </c>
      <c r="L82" s="1" t="str" cm="1">
        <f t="array" ref="L82">_xlfn.TEXTSPLIT(J82,"/",,TRUE)</f>
        <v>45590</v>
      </c>
      <c r="O82" s="1">
        <v>3.22</v>
      </c>
    </row>
    <row r="83" spans="2:15" x14ac:dyDescent="0.45">
      <c r="B83" s="4">
        <v>106</v>
      </c>
      <c r="C83" s="7">
        <f t="shared" si="6"/>
        <v>16960</v>
      </c>
      <c r="D83" s="4">
        <v>617</v>
      </c>
      <c r="E83" s="4">
        <v>9000</v>
      </c>
      <c r="F83" s="11">
        <v>2825</v>
      </c>
      <c r="G83" s="4">
        <v>2</v>
      </c>
      <c r="H83" s="8">
        <f t="shared" si="7"/>
        <v>5650</v>
      </c>
      <c r="I83" s="4" t="s">
        <v>9</v>
      </c>
      <c r="J83" s="5">
        <v>45541</v>
      </c>
      <c r="K83" s="7" t="str">
        <f t="shared" si="8"/>
        <v>Y</v>
      </c>
      <c r="L83" s="1" t="str" cm="1">
        <f t="array" ref="L83">_xlfn.TEXTSPLIT(J83,"/",,TRUE)</f>
        <v>45541</v>
      </c>
      <c r="O83" s="1">
        <v>3.3069999999999999</v>
      </c>
    </row>
    <row r="84" spans="2:15" x14ac:dyDescent="0.45">
      <c r="B84" s="4">
        <v>60</v>
      </c>
      <c r="C84" s="7">
        <f t="shared" si="6"/>
        <v>9600</v>
      </c>
      <c r="D84" s="4">
        <v>605</v>
      </c>
      <c r="E84" s="4">
        <v>9600</v>
      </c>
      <c r="F84" s="11">
        <v>2595</v>
      </c>
      <c r="G84" s="4">
        <v>1</v>
      </c>
      <c r="H84" s="8">
        <f t="shared" si="7"/>
        <v>2595</v>
      </c>
      <c r="I84" s="4" t="s">
        <v>9</v>
      </c>
      <c r="J84" s="5">
        <v>45649</v>
      </c>
      <c r="K84" s="7" t="str">
        <f t="shared" si="8"/>
        <v>N</v>
      </c>
      <c r="L84" s="1" t="str" cm="1">
        <f t="array" ref="L84">_xlfn.TEXTSPLIT(J84,"/",,TRUE)</f>
        <v>45649</v>
      </c>
      <c r="O84" s="1">
        <v>3.3069999999999999</v>
      </c>
    </row>
    <row r="85" spans="2:15" x14ac:dyDescent="0.45">
      <c r="B85" s="4">
        <v>87</v>
      </c>
      <c r="C85" s="7">
        <f t="shared" si="6"/>
        <v>13920</v>
      </c>
      <c r="D85" s="4">
        <v>564</v>
      </c>
      <c r="E85" s="4">
        <v>7000</v>
      </c>
      <c r="F85" s="11">
        <v>2215</v>
      </c>
      <c r="G85" s="4">
        <v>2</v>
      </c>
      <c r="H85" s="8">
        <f t="shared" si="7"/>
        <v>4430</v>
      </c>
      <c r="I85" s="4" t="s">
        <v>9</v>
      </c>
      <c r="J85" s="5">
        <v>45505</v>
      </c>
      <c r="K85" s="7" t="str">
        <f t="shared" si="8"/>
        <v>Y</v>
      </c>
      <c r="L85" s="1" t="str" cm="1">
        <f t="array" ref="L85">_xlfn.TEXTSPLIT(J85,"/",,TRUE)</f>
        <v>45505</v>
      </c>
      <c r="O85" s="1">
        <v>3.36</v>
      </c>
    </row>
    <row r="86" spans="2:15" x14ac:dyDescent="0.45">
      <c r="B86" s="4">
        <v>56</v>
      </c>
      <c r="C86" s="7">
        <f t="shared" si="6"/>
        <v>8960</v>
      </c>
      <c r="D86" s="4">
        <v>548</v>
      </c>
      <c r="E86" s="4">
        <v>9000</v>
      </c>
      <c r="F86" s="11">
        <v>1895</v>
      </c>
      <c r="G86" s="4">
        <v>1</v>
      </c>
      <c r="H86" s="8">
        <f t="shared" si="7"/>
        <v>1895</v>
      </c>
      <c r="I86" s="4" t="s">
        <v>9</v>
      </c>
      <c r="J86" s="5">
        <v>45556</v>
      </c>
      <c r="K86" s="7" t="str">
        <f t="shared" si="8"/>
        <v>Y</v>
      </c>
      <c r="L86" s="1" t="str" cm="1">
        <f t="array" ref="L86">_xlfn.TEXTSPLIT(J86,"/",,TRUE)</f>
        <v>45556</v>
      </c>
      <c r="O86" s="1">
        <v>3.26</v>
      </c>
    </row>
    <row r="87" spans="2:15" x14ac:dyDescent="0.45">
      <c r="B87" s="4">
        <v>43</v>
      </c>
      <c r="C87" s="7">
        <f t="shared" si="6"/>
        <v>6880</v>
      </c>
      <c r="D87" s="4">
        <v>532</v>
      </c>
      <c r="E87" s="4">
        <v>7000</v>
      </c>
      <c r="F87" s="11">
        <v>2250</v>
      </c>
      <c r="G87" s="4">
        <v>1</v>
      </c>
      <c r="H87" s="8">
        <f t="shared" si="7"/>
        <v>2250</v>
      </c>
      <c r="I87" s="4" t="s">
        <v>9</v>
      </c>
      <c r="J87" s="5">
        <v>45573</v>
      </c>
      <c r="K87" s="7" t="str">
        <f t="shared" si="8"/>
        <v>Y</v>
      </c>
      <c r="L87" s="1" t="str" cm="1">
        <f t="array" ref="L87">_xlfn.TEXTSPLIT(J87,"/",,TRUE)</f>
        <v>45573</v>
      </c>
      <c r="O87" s="1">
        <v>3.3069999999999999</v>
      </c>
    </row>
    <row r="88" spans="2:15" x14ac:dyDescent="0.45">
      <c r="B88" s="4">
        <v>190</v>
      </c>
      <c r="C88" s="7">
        <f t="shared" si="6"/>
        <v>30400</v>
      </c>
      <c r="D88" s="4">
        <v>488</v>
      </c>
      <c r="E88" s="4">
        <v>11000</v>
      </c>
      <c r="F88" s="11">
        <v>1950</v>
      </c>
      <c r="G88" s="4">
        <v>3</v>
      </c>
      <c r="H88" s="8">
        <f t="shared" si="7"/>
        <v>5850</v>
      </c>
      <c r="I88" s="4" t="s">
        <v>9</v>
      </c>
      <c r="J88" s="5">
        <v>45590</v>
      </c>
      <c r="K88" s="7" t="str">
        <f t="shared" si="8"/>
        <v>Y</v>
      </c>
      <c r="L88" s="1" t="str" cm="1">
        <f t="array" ref="L88">_xlfn.TEXTSPLIT(J88,"/",,TRUE)</f>
        <v>45590</v>
      </c>
      <c r="O88" s="1">
        <v>3.2679999999999998</v>
      </c>
    </row>
    <row r="89" spans="2:15" x14ac:dyDescent="0.45">
      <c r="B89" s="4">
        <v>82</v>
      </c>
      <c r="C89" s="7">
        <f t="shared" si="6"/>
        <v>13120</v>
      </c>
      <c r="D89" s="4">
        <v>464</v>
      </c>
      <c r="E89" s="4">
        <v>13120</v>
      </c>
      <c r="F89" s="11">
        <v>1800</v>
      </c>
      <c r="G89" s="4">
        <v>1</v>
      </c>
      <c r="H89" s="8">
        <f t="shared" si="7"/>
        <v>1800</v>
      </c>
      <c r="I89" s="4" t="s">
        <v>9</v>
      </c>
      <c r="J89" s="5">
        <v>45581</v>
      </c>
      <c r="K89" s="7" t="str">
        <f t="shared" si="8"/>
        <v>N</v>
      </c>
      <c r="L89" s="1" t="str" cm="1">
        <f t="array" ref="L89">_xlfn.TEXTSPLIT(J89,"/",,TRUE)</f>
        <v>45581</v>
      </c>
      <c r="O89" s="1">
        <v>3.1309999999999998</v>
      </c>
    </row>
    <row r="90" spans="2:15" x14ac:dyDescent="0.45">
      <c r="B90" s="4">
        <v>98</v>
      </c>
      <c r="C90" s="7">
        <f t="shared" si="6"/>
        <v>15680</v>
      </c>
      <c r="D90" s="4">
        <v>421</v>
      </c>
      <c r="E90" s="4">
        <v>7850</v>
      </c>
      <c r="F90" s="11">
        <v>1995</v>
      </c>
      <c r="G90" s="4">
        <v>2</v>
      </c>
      <c r="H90" s="8">
        <f t="shared" si="7"/>
        <v>3990</v>
      </c>
      <c r="I90" s="4" t="s">
        <v>9</v>
      </c>
      <c r="J90" s="5">
        <v>45734</v>
      </c>
      <c r="K90" s="7" t="str">
        <f t="shared" si="8"/>
        <v>Y</v>
      </c>
      <c r="L90" s="1" t="str" cm="1">
        <f t="array" ref="L90">_xlfn.TEXTSPLIT(J90,"/",,TRUE)</f>
        <v>45734</v>
      </c>
      <c r="O90" s="1">
        <v>3.1640000000000001</v>
      </c>
    </row>
    <row r="91" spans="2:15" x14ac:dyDescent="0.45">
      <c r="B91" s="4">
        <v>184</v>
      </c>
      <c r="C91" s="7">
        <f t="shared" si="6"/>
        <v>29440</v>
      </c>
      <c r="D91" s="4">
        <v>411</v>
      </c>
      <c r="E91" s="4">
        <v>10000</v>
      </c>
      <c r="F91" s="11">
        <v>1875</v>
      </c>
      <c r="G91" s="4">
        <v>3</v>
      </c>
      <c r="H91" s="8">
        <f t="shared" si="7"/>
        <v>5625</v>
      </c>
      <c r="I91" s="4" t="s">
        <v>9</v>
      </c>
      <c r="J91" s="5">
        <v>45573</v>
      </c>
      <c r="K91" s="7" t="str">
        <f t="shared" si="8"/>
        <v>Y</v>
      </c>
      <c r="L91" s="1" t="str" cm="1">
        <f t="array" ref="L91">_xlfn.TEXTSPLIT(J91,"/",,TRUE)</f>
        <v>45573</v>
      </c>
      <c r="O91" s="1">
        <v>3.36</v>
      </c>
    </row>
    <row r="92" spans="2:15" x14ac:dyDescent="0.45">
      <c r="B92" s="4">
        <v>311</v>
      </c>
      <c r="C92" s="7">
        <f t="shared" ref="C92:C123" si="9">160*B92</f>
        <v>49760</v>
      </c>
      <c r="D92" s="4">
        <v>337</v>
      </c>
      <c r="E92" s="4">
        <v>12440</v>
      </c>
      <c r="F92" s="11">
        <v>1795</v>
      </c>
      <c r="G92" s="4">
        <v>4</v>
      </c>
      <c r="H92" s="8">
        <f t="shared" ref="H92:H123" si="10">F92*G92</f>
        <v>7180</v>
      </c>
      <c r="I92" s="4" t="s">
        <v>9</v>
      </c>
      <c r="J92" s="5">
        <v>45719</v>
      </c>
      <c r="K92" s="7" t="str">
        <f t="shared" ref="K92:K141" si="11">IF(MOD(C92,E92)=0,"N","Y")</f>
        <v>N</v>
      </c>
      <c r="L92" s="1" t="str" cm="1">
        <f t="array" ref="L92">_xlfn.TEXTSPLIT(J92,"/",,TRUE)</f>
        <v>45719</v>
      </c>
      <c r="O92" s="1">
        <v>3.1680000000000001</v>
      </c>
    </row>
    <row r="93" spans="2:15" x14ac:dyDescent="0.45">
      <c r="B93" s="21">
        <v>59</v>
      </c>
      <c r="C93" s="22">
        <f t="shared" si="9"/>
        <v>9440</v>
      </c>
      <c r="D93" s="21">
        <v>319</v>
      </c>
      <c r="E93" s="21">
        <v>9440</v>
      </c>
      <c r="F93" s="23">
        <v>1745</v>
      </c>
      <c r="G93" s="21">
        <v>1</v>
      </c>
      <c r="H93" s="24">
        <f t="shared" si="10"/>
        <v>1745</v>
      </c>
      <c r="I93" s="21" t="s">
        <v>9</v>
      </c>
      <c r="J93" s="25">
        <v>45657</v>
      </c>
      <c r="K93" s="22" t="str">
        <f t="shared" si="11"/>
        <v>N</v>
      </c>
      <c r="L93" s="1" t="str" cm="1">
        <f t="array" ref="L93">_xlfn.TEXTSPLIT(J93,"/",,TRUE)</f>
        <v>45657</v>
      </c>
      <c r="O93" s="1">
        <v>3.1680000000000001</v>
      </c>
    </row>
    <row r="94" spans="2:15" x14ac:dyDescent="0.45">
      <c r="B94" s="4">
        <v>59</v>
      </c>
      <c r="C94" s="7">
        <f t="shared" si="9"/>
        <v>9440</v>
      </c>
      <c r="D94" s="4">
        <v>319</v>
      </c>
      <c r="E94" s="4">
        <v>9440</v>
      </c>
      <c r="F94" s="11">
        <v>1745</v>
      </c>
      <c r="G94" s="4">
        <v>1</v>
      </c>
      <c r="H94" s="8">
        <f t="shared" si="10"/>
        <v>1745</v>
      </c>
      <c r="I94" s="4" t="s">
        <v>9</v>
      </c>
      <c r="J94" s="5">
        <v>45673</v>
      </c>
      <c r="K94" s="7" t="str">
        <f t="shared" si="11"/>
        <v>N</v>
      </c>
      <c r="L94" s="1" t="str" cm="1">
        <f t="array" ref="L94">_xlfn.TEXTSPLIT(J94,"/",,TRUE)</f>
        <v>45673</v>
      </c>
    </row>
    <row r="95" spans="2:15" x14ac:dyDescent="0.45">
      <c r="B95" s="4">
        <v>299</v>
      </c>
      <c r="C95" s="7">
        <f t="shared" si="9"/>
        <v>47840</v>
      </c>
      <c r="D95" s="4">
        <v>304</v>
      </c>
      <c r="E95" s="4">
        <v>12000</v>
      </c>
      <c r="F95" s="11">
        <v>1650</v>
      </c>
      <c r="G95" s="4">
        <v>4</v>
      </c>
      <c r="H95" s="8">
        <f t="shared" si="10"/>
        <v>6600</v>
      </c>
      <c r="I95" s="4" t="s">
        <v>9</v>
      </c>
      <c r="J95" s="5">
        <v>45629</v>
      </c>
      <c r="K95" s="7" t="str">
        <f t="shared" si="11"/>
        <v>Y</v>
      </c>
      <c r="L95" s="1" t="str" cm="1">
        <f t="array" ref="L95">_xlfn.TEXTSPLIT(J95,"/",,TRUE)</f>
        <v>45629</v>
      </c>
    </row>
    <row r="96" spans="2:15" x14ac:dyDescent="0.45">
      <c r="B96" s="4">
        <v>219</v>
      </c>
      <c r="C96" s="7">
        <f t="shared" si="9"/>
        <v>35040</v>
      </c>
      <c r="D96" s="4">
        <v>301</v>
      </c>
      <c r="E96" s="4">
        <v>12000</v>
      </c>
      <c r="F96" s="11">
        <v>1875</v>
      </c>
      <c r="G96" s="4">
        <v>3</v>
      </c>
      <c r="H96" s="8">
        <f t="shared" si="10"/>
        <v>5625</v>
      </c>
      <c r="I96" s="4" t="s">
        <v>9</v>
      </c>
      <c r="J96" s="5">
        <v>45541</v>
      </c>
      <c r="K96" s="7" t="str">
        <f t="shared" si="11"/>
        <v>Y</v>
      </c>
      <c r="L96" s="1" t="str" cm="1">
        <f t="array" ref="L96">_xlfn.TEXTSPLIT(J96,"/",,TRUE)</f>
        <v>45541</v>
      </c>
    </row>
    <row r="97" spans="2:12" x14ac:dyDescent="0.45">
      <c r="B97" s="4">
        <v>531</v>
      </c>
      <c r="C97" s="7">
        <f t="shared" si="9"/>
        <v>84960</v>
      </c>
      <c r="D97" s="4">
        <v>301</v>
      </c>
      <c r="E97" s="4">
        <v>12140</v>
      </c>
      <c r="F97" s="11">
        <v>1875</v>
      </c>
      <c r="G97" s="4">
        <v>7</v>
      </c>
      <c r="H97" s="8">
        <f t="shared" si="10"/>
        <v>13125</v>
      </c>
      <c r="I97" s="4" t="s">
        <v>9</v>
      </c>
      <c r="J97" s="5">
        <v>45541</v>
      </c>
      <c r="K97" s="7" t="str">
        <f t="shared" si="11"/>
        <v>Y</v>
      </c>
      <c r="L97" s="1" t="str" cm="1">
        <f t="array" ref="L97">_xlfn.TEXTSPLIT(J97,"/",,TRUE)</f>
        <v>45541</v>
      </c>
    </row>
    <row r="98" spans="2:12" x14ac:dyDescent="0.45">
      <c r="B98" s="4">
        <v>100</v>
      </c>
      <c r="C98" s="7">
        <f t="shared" si="9"/>
        <v>16000</v>
      </c>
      <c r="D98" s="4">
        <v>166</v>
      </c>
      <c r="E98" s="4">
        <v>8000</v>
      </c>
      <c r="F98" s="11">
        <v>1685</v>
      </c>
      <c r="G98" s="4">
        <v>2</v>
      </c>
      <c r="H98" s="8">
        <f t="shared" si="10"/>
        <v>3370</v>
      </c>
      <c r="I98" s="4" t="s">
        <v>9</v>
      </c>
      <c r="J98" s="5">
        <v>45516</v>
      </c>
      <c r="K98" s="7" t="str">
        <f t="shared" si="11"/>
        <v>N</v>
      </c>
      <c r="L98" s="1" t="str" cm="1">
        <f t="array" ref="L98">_xlfn.TEXTSPLIT(J98,"/",,TRUE)</f>
        <v>45516</v>
      </c>
    </row>
    <row r="99" spans="2:12" x14ac:dyDescent="0.45">
      <c r="B99" s="4">
        <v>211</v>
      </c>
      <c r="C99" s="7">
        <f t="shared" si="9"/>
        <v>33760</v>
      </c>
      <c r="D99" s="4">
        <v>668</v>
      </c>
      <c r="E99" s="4">
        <v>11253</v>
      </c>
      <c r="F99" s="11">
        <v>1945</v>
      </c>
      <c r="G99" s="4">
        <v>3</v>
      </c>
      <c r="H99" s="8">
        <f t="shared" si="10"/>
        <v>5835</v>
      </c>
      <c r="I99" s="4" t="s">
        <v>9</v>
      </c>
      <c r="J99" s="5">
        <v>45785</v>
      </c>
      <c r="K99" s="7" t="str">
        <f t="shared" si="11"/>
        <v>Y</v>
      </c>
      <c r="L99" s="1" t="str" cm="1">
        <f t="array" ref="L99">_xlfn.TEXTSPLIT(J99,"/",,TRUE)</f>
        <v>45785</v>
      </c>
    </row>
    <row r="100" spans="2:12" x14ac:dyDescent="0.45">
      <c r="B100" s="4">
        <v>175</v>
      </c>
      <c r="C100" s="7">
        <f t="shared" si="9"/>
        <v>28000</v>
      </c>
      <c r="D100" s="4">
        <v>648</v>
      </c>
      <c r="E100" s="4">
        <v>9325</v>
      </c>
      <c r="F100" s="11">
        <v>2200</v>
      </c>
      <c r="G100" s="4">
        <v>3</v>
      </c>
      <c r="H100" s="8">
        <f t="shared" si="10"/>
        <v>6600</v>
      </c>
      <c r="I100" s="4" t="s">
        <v>9</v>
      </c>
      <c r="J100" s="5">
        <v>45785</v>
      </c>
      <c r="K100" s="7" t="str">
        <f t="shared" si="11"/>
        <v>Y</v>
      </c>
      <c r="L100" s="1" t="str" cm="1">
        <f t="array" ref="L100">_xlfn.TEXTSPLIT(J100,"/",,TRUE)</f>
        <v>45785</v>
      </c>
    </row>
    <row r="101" spans="2:12" x14ac:dyDescent="0.45">
      <c r="B101" s="4">
        <v>47</v>
      </c>
      <c r="C101" s="7">
        <f t="shared" si="9"/>
        <v>7520</v>
      </c>
      <c r="D101" s="4">
        <v>921</v>
      </c>
      <c r="E101" s="4">
        <v>7520</v>
      </c>
      <c r="F101" s="11">
        <v>2649</v>
      </c>
      <c r="G101" s="4">
        <v>1</v>
      </c>
      <c r="H101" s="8">
        <f t="shared" si="10"/>
        <v>2649</v>
      </c>
      <c r="I101" s="4" t="s">
        <v>9</v>
      </c>
      <c r="J101" s="5">
        <v>45783</v>
      </c>
      <c r="K101" s="7" t="str">
        <f t="shared" si="11"/>
        <v>N</v>
      </c>
      <c r="L101" s="1" t="str" cm="1">
        <f t="array" ref="L101">_xlfn.TEXTSPLIT(J101,"/",,TRUE)</f>
        <v>45783</v>
      </c>
    </row>
    <row r="102" spans="2:12" x14ac:dyDescent="0.45">
      <c r="B102" s="4">
        <v>4</v>
      </c>
      <c r="C102" s="7">
        <f t="shared" si="9"/>
        <v>640</v>
      </c>
      <c r="D102" s="4">
        <v>913</v>
      </c>
      <c r="E102" s="4">
        <v>640</v>
      </c>
      <c r="F102" s="11">
        <v>2963</v>
      </c>
      <c r="G102" s="4">
        <v>1</v>
      </c>
      <c r="H102" s="8">
        <f t="shared" si="10"/>
        <v>2963</v>
      </c>
      <c r="I102" s="4" t="s">
        <v>9</v>
      </c>
      <c r="J102" s="5">
        <v>45782</v>
      </c>
      <c r="K102" s="7" t="str">
        <f t="shared" si="11"/>
        <v>N</v>
      </c>
      <c r="L102" s="1" t="str" cm="1">
        <f t="array" ref="L102">_xlfn.TEXTSPLIT(J102,"/",,TRUE)</f>
        <v>45782</v>
      </c>
    </row>
    <row r="103" spans="2:12" x14ac:dyDescent="0.45">
      <c r="B103" s="4">
        <v>83</v>
      </c>
      <c r="C103" s="7">
        <f t="shared" si="9"/>
        <v>13280</v>
      </c>
      <c r="D103" s="4">
        <v>1811</v>
      </c>
      <c r="E103" s="4">
        <v>13280</v>
      </c>
      <c r="F103" s="11">
        <v>3763</v>
      </c>
      <c r="G103" s="4">
        <v>1</v>
      </c>
      <c r="H103" s="8">
        <f t="shared" si="10"/>
        <v>3763</v>
      </c>
      <c r="I103" s="4" t="s">
        <v>9</v>
      </c>
      <c r="J103" s="5">
        <v>45782</v>
      </c>
      <c r="K103" s="7" t="str">
        <f t="shared" si="11"/>
        <v>N</v>
      </c>
      <c r="L103" s="1" t="str" cm="1">
        <f t="array" ref="L103">_xlfn.TEXTSPLIT(J103,"/",,TRUE)</f>
        <v>45782</v>
      </c>
    </row>
    <row r="104" spans="2:12" x14ac:dyDescent="0.45">
      <c r="B104" s="4">
        <v>69</v>
      </c>
      <c r="C104" s="7">
        <f t="shared" si="9"/>
        <v>11040</v>
      </c>
      <c r="D104" s="4">
        <v>1129</v>
      </c>
      <c r="E104" s="4">
        <v>11040</v>
      </c>
      <c r="F104" s="11">
        <v>3275</v>
      </c>
      <c r="G104" s="4">
        <v>1</v>
      </c>
      <c r="H104" s="8">
        <f t="shared" si="10"/>
        <v>3275</v>
      </c>
      <c r="I104" s="4" t="s">
        <v>9</v>
      </c>
      <c r="J104" s="5">
        <v>45782</v>
      </c>
      <c r="K104" s="7" t="str">
        <f t="shared" si="11"/>
        <v>N</v>
      </c>
      <c r="L104" s="1" t="str" cm="1">
        <f t="array" ref="L104">_xlfn.TEXTSPLIT(J104,"/",,TRUE)</f>
        <v>45782</v>
      </c>
    </row>
    <row r="105" spans="2:12" x14ac:dyDescent="0.45">
      <c r="B105" s="4">
        <v>71</v>
      </c>
      <c r="C105" s="7">
        <f t="shared" si="9"/>
        <v>11360</v>
      </c>
      <c r="D105" s="4">
        <v>1738</v>
      </c>
      <c r="E105" s="4">
        <v>11360</v>
      </c>
      <c r="F105" s="11">
        <v>2882</v>
      </c>
      <c r="G105" s="4">
        <v>1</v>
      </c>
      <c r="H105" s="8">
        <f t="shared" si="10"/>
        <v>2882</v>
      </c>
      <c r="I105" s="4" t="s">
        <v>9</v>
      </c>
      <c r="J105" s="5">
        <v>45778</v>
      </c>
      <c r="K105" s="7" t="str">
        <f t="shared" si="11"/>
        <v>N</v>
      </c>
      <c r="L105" s="1" t="str" cm="1">
        <f t="array" ref="L105">_xlfn.TEXTSPLIT(J105,"/",,TRUE)</f>
        <v>45778</v>
      </c>
    </row>
    <row r="106" spans="2:12" x14ac:dyDescent="0.45">
      <c r="B106" s="4">
        <v>253</v>
      </c>
      <c r="C106" s="7">
        <f t="shared" si="9"/>
        <v>40480</v>
      </c>
      <c r="D106" s="4">
        <v>381</v>
      </c>
      <c r="E106" s="4">
        <v>10800</v>
      </c>
      <c r="F106" s="11">
        <v>1531</v>
      </c>
      <c r="G106" s="4">
        <v>4</v>
      </c>
      <c r="H106" s="8">
        <f t="shared" si="10"/>
        <v>6124</v>
      </c>
      <c r="I106" s="4" t="s">
        <v>9</v>
      </c>
      <c r="J106" s="5">
        <v>45777</v>
      </c>
      <c r="K106" s="7" t="str">
        <f t="shared" si="11"/>
        <v>Y</v>
      </c>
      <c r="L106" s="1" t="str" cm="1">
        <f t="array" ref="L106">_xlfn.TEXTSPLIT(J106,"/",,TRUE)</f>
        <v>45777</v>
      </c>
    </row>
    <row r="107" spans="2:12" x14ac:dyDescent="0.45">
      <c r="B107" s="4">
        <v>95</v>
      </c>
      <c r="C107" s="7">
        <f t="shared" si="9"/>
        <v>15200</v>
      </c>
      <c r="D107" s="4">
        <v>2088</v>
      </c>
      <c r="E107" s="4">
        <v>3995</v>
      </c>
      <c r="F107" s="11">
        <v>3995</v>
      </c>
      <c r="G107" s="4">
        <v>2</v>
      </c>
      <c r="H107" s="8">
        <f t="shared" si="10"/>
        <v>7990</v>
      </c>
      <c r="I107" s="4" t="s">
        <v>9</v>
      </c>
      <c r="J107" s="5">
        <v>45775</v>
      </c>
      <c r="K107" s="7" t="str">
        <f t="shared" si="11"/>
        <v>Y</v>
      </c>
      <c r="L107" s="1" t="str" cm="1">
        <f t="array" ref="L107">_xlfn.TEXTSPLIT(J107,"/",,TRUE)</f>
        <v>45775</v>
      </c>
    </row>
    <row r="108" spans="2:12" x14ac:dyDescent="0.45">
      <c r="B108" s="4">
        <v>46</v>
      </c>
      <c r="C108" s="7">
        <f t="shared" si="9"/>
        <v>7360</v>
      </c>
      <c r="D108" s="4">
        <v>1813</v>
      </c>
      <c r="E108" s="4">
        <v>7360</v>
      </c>
      <c r="F108" s="11">
        <v>2829</v>
      </c>
      <c r="G108" s="4">
        <v>1</v>
      </c>
      <c r="H108" s="8">
        <f t="shared" si="10"/>
        <v>2829</v>
      </c>
      <c r="I108" s="4" t="s">
        <v>9</v>
      </c>
      <c r="J108" s="5">
        <v>45775</v>
      </c>
      <c r="K108" s="7" t="str">
        <f t="shared" si="11"/>
        <v>N</v>
      </c>
      <c r="L108" s="1" t="str" cm="1">
        <f t="array" ref="L108">_xlfn.TEXTSPLIT(J108,"/",,TRUE)</f>
        <v>45775</v>
      </c>
    </row>
    <row r="109" spans="2:12" x14ac:dyDescent="0.45">
      <c r="B109" s="4">
        <v>96</v>
      </c>
      <c r="C109" s="7">
        <f t="shared" si="9"/>
        <v>15360</v>
      </c>
      <c r="D109" s="4">
        <v>664</v>
      </c>
      <c r="E109" s="4">
        <v>11520</v>
      </c>
      <c r="F109" s="11">
        <v>2225</v>
      </c>
      <c r="G109" s="4">
        <v>2</v>
      </c>
      <c r="H109" s="8">
        <f t="shared" si="10"/>
        <v>4450</v>
      </c>
      <c r="I109" s="4" t="s">
        <v>9</v>
      </c>
      <c r="J109" s="5">
        <v>45771</v>
      </c>
      <c r="K109" s="7" t="str">
        <f t="shared" si="11"/>
        <v>Y</v>
      </c>
      <c r="L109" s="1" t="str" cm="1">
        <f t="array" ref="L109">_xlfn.TEXTSPLIT(J109,"/",,TRUE)</f>
        <v>45771</v>
      </c>
    </row>
    <row r="110" spans="2:12" x14ac:dyDescent="0.45">
      <c r="B110" s="4">
        <v>120</v>
      </c>
      <c r="C110" s="7">
        <f t="shared" si="9"/>
        <v>19200</v>
      </c>
      <c r="D110" s="4">
        <v>1812</v>
      </c>
      <c r="E110" s="4">
        <v>19200</v>
      </c>
      <c r="F110" s="11">
        <v>2829</v>
      </c>
      <c r="G110" s="4">
        <v>2</v>
      </c>
      <c r="H110" s="8">
        <v>5658</v>
      </c>
      <c r="I110" s="4" t="s">
        <v>9</v>
      </c>
      <c r="J110" s="5">
        <v>45771</v>
      </c>
      <c r="K110" s="7" t="str">
        <f t="shared" si="11"/>
        <v>N</v>
      </c>
      <c r="L110" s="1" t="str" cm="1">
        <f t="array" ref="L110">_xlfn.TEXTSPLIT(J110,"/",,TRUE)</f>
        <v>45771</v>
      </c>
    </row>
    <row r="111" spans="2:12" x14ac:dyDescent="0.45">
      <c r="B111" s="4">
        <v>100</v>
      </c>
      <c r="C111" s="7">
        <f t="shared" si="9"/>
        <v>16000</v>
      </c>
      <c r="D111" s="4">
        <v>485</v>
      </c>
      <c r="E111" s="4">
        <v>16000</v>
      </c>
      <c r="F111" s="11">
        <v>1581</v>
      </c>
      <c r="G111" s="4">
        <v>2</v>
      </c>
      <c r="H111" s="8">
        <f t="shared" si="10"/>
        <v>3162</v>
      </c>
      <c r="I111" s="4" t="s">
        <v>9</v>
      </c>
      <c r="J111" s="5">
        <v>45765</v>
      </c>
      <c r="K111" s="7" t="str">
        <f t="shared" si="11"/>
        <v>N</v>
      </c>
      <c r="L111" s="1" t="str" cm="1">
        <f t="array" ref="L111">_xlfn.TEXTSPLIT(J111,"/",,TRUE)</f>
        <v>45765</v>
      </c>
    </row>
    <row r="112" spans="2:12" x14ac:dyDescent="0.45">
      <c r="B112" s="4">
        <v>52</v>
      </c>
      <c r="C112" s="7">
        <f t="shared" si="9"/>
        <v>8320</v>
      </c>
      <c r="D112" s="4">
        <v>1504</v>
      </c>
      <c r="E112" s="4">
        <v>8320</v>
      </c>
      <c r="F112" s="11">
        <v>3265</v>
      </c>
      <c r="G112" s="4">
        <v>2</v>
      </c>
      <c r="H112" s="8">
        <f t="shared" si="10"/>
        <v>6530</v>
      </c>
      <c r="I112" s="4" t="s">
        <v>9</v>
      </c>
      <c r="J112" s="5">
        <v>45763</v>
      </c>
      <c r="K112" s="7" t="str">
        <f t="shared" si="11"/>
        <v>N</v>
      </c>
      <c r="L112" s="1" t="str" cm="1">
        <f t="array" ref="L112">_xlfn.TEXTSPLIT(J112,"/",,TRUE)</f>
        <v>45763</v>
      </c>
    </row>
    <row r="113" spans="2:12" x14ac:dyDescent="0.45">
      <c r="B113" s="4">
        <v>31</v>
      </c>
      <c r="C113" s="7">
        <f t="shared" si="9"/>
        <v>4960</v>
      </c>
      <c r="D113" s="4">
        <v>617</v>
      </c>
      <c r="E113" s="4">
        <v>4960</v>
      </c>
      <c r="F113" s="11">
        <v>2095</v>
      </c>
      <c r="G113" s="4">
        <v>1</v>
      </c>
      <c r="H113" s="8">
        <f t="shared" si="10"/>
        <v>2095</v>
      </c>
      <c r="I113" s="4" t="s">
        <v>9</v>
      </c>
      <c r="J113" s="5">
        <v>45761</v>
      </c>
      <c r="K113" s="7" t="str">
        <f t="shared" si="11"/>
        <v>N</v>
      </c>
      <c r="L113" s="1" t="str" cm="1">
        <f t="array" ref="L113">_xlfn.TEXTSPLIT(J113,"/",,TRUE)</f>
        <v>45761</v>
      </c>
    </row>
    <row r="114" spans="2:12" x14ac:dyDescent="0.45">
      <c r="B114" s="4">
        <v>7</v>
      </c>
      <c r="C114" s="7">
        <f t="shared" si="9"/>
        <v>1120</v>
      </c>
      <c r="D114" s="4">
        <v>917</v>
      </c>
      <c r="E114" s="4">
        <v>1120</v>
      </c>
      <c r="F114" s="11">
        <v>3295</v>
      </c>
      <c r="G114" s="4">
        <v>1</v>
      </c>
      <c r="H114" s="8">
        <f t="shared" si="10"/>
        <v>3295</v>
      </c>
      <c r="I114" s="4" t="s">
        <v>9</v>
      </c>
      <c r="J114" s="5">
        <v>45695</v>
      </c>
      <c r="K114" s="7" t="str">
        <f t="shared" si="11"/>
        <v>N</v>
      </c>
      <c r="L114" s="1" t="str" cm="1">
        <f t="array" ref="L114">_xlfn.TEXTSPLIT(J114,"/",,TRUE)</f>
        <v>45695</v>
      </c>
    </row>
    <row r="115" spans="2:12" x14ac:dyDescent="0.45">
      <c r="B115" s="4">
        <v>130</v>
      </c>
      <c r="C115" s="7">
        <f t="shared" si="9"/>
        <v>20800</v>
      </c>
      <c r="D115" s="4">
        <v>2029</v>
      </c>
      <c r="E115" s="4">
        <v>10400</v>
      </c>
      <c r="F115" s="11">
        <v>4695</v>
      </c>
      <c r="G115" s="4">
        <v>2</v>
      </c>
      <c r="H115" s="8">
        <f t="shared" si="10"/>
        <v>9390</v>
      </c>
      <c r="I115" s="4" t="s">
        <v>9</v>
      </c>
      <c r="J115" s="5">
        <v>45698</v>
      </c>
      <c r="K115" s="7" t="str">
        <f t="shared" si="11"/>
        <v>N</v>
      </c>
      <c r="L115" s="1" t="str" cm="1">
        <f t="array" ref="L115">_xlfn.TEXTSPLIT(J115,"/",,TRUE)</f>
        <v>45698</v>
      </c>
    </row>
    <row r="116" spans="2:12" x14ac:dyDescent="0.45">
      <c r="B116" s="4">
        <v>225</v>
      </c>
      <c r="C116" s="7">
        <f t="shared" si="9"/>
        <v>36000</v>
      </c>
      <c r="D116" s="4">
        <v>1739</v>
      </c>
      <c r="E116" s="4">
        <v>12000</v>
      </c>
      <c r="F116" s="11">
        <v>3695</v>
      </c>
      <c r="G116" s="4">
        <v>3</v>
      </c>
      <c r="H116" s="8">
        <f t="shared" si="10"/>
        <v>11085</v>
      </c>
      <c r="I116" s="4" t="s">
        <v>9</v>
      </c>
      <c r="J116" s="5">
        <v>45698</v>
      </c>
      <c r="K116" s="7" t="str">
        <f t="shared" si="11"/>
        <v>N</v>
      </c>
      <c r="L116" s="1" t="str" cm="1">
        <f t="array" ref="L116">_xlfn.TEXTSPLIT(J116,"/",,TRUE)</f>
        <v>45698</v>
      </c>
    </row>
    <row r="117" spans="2:12" x14ac:dyDescent="0.45">
      <c r="B117" s="4">
        <v>56</v>
      </c>
      <c r="C117" s="7">
        <f t="shared" si="9"/>
        <v>8960</v>
      </c>
      <c r="D117" s="4">
        <v>2086</v>
      </c>
      <c r="E117" s="4">
        <v>8960</v>
      </c>
      <c r="F117" s="11">
        <v>4400</v>
      </c>
      <c r="G117" s="4">
        <v>1</v>
      </c>
      <c r="H117" s="8">
        <f t="shared" si="10"/>
        <v>4400</v>
      </c>
      <c r="I117" s="4" t="s">
        <v>9</v>
      </c>
      <c r="J117" s="5">
        <v>45693</v>
      </c>
      <c r="K117" s="7" t="str">
        <f t="shared" si="11"/>
        <v>N</v>
      </c>
      <c r="L117" s="1" t="str" cm="1">
        <f t="array" ref="L117">_xlfn.TEXTSPLIT(J117,"/",,TRUE)</f>
        <v>45693</v>
      </c>
    </row>
    <row r="118" spans="2:12" x14ac:dyDescent="0.45">
      <c r="B118" s="4">
        <v>310</v>
      </c>
      <c r="C118" s="7">
        <f t="shared" si="9"/>
        <v>49600</v>
      </c>
      <c r="D118" s="4">
        <v>1794</v>
      </c>
      <c r="E118" s="4">
        <v>6080</v>
      </c>
      <c r="F118" s="11">
        <v>3340</v>
      </c>
      <c r="G118" s="4">
        <v>4</v>
      </c>
      <c r="H118" s="8">
        <f t="shared" si="10"/>
        <v>13360</v>
      </c>
      <c r="I118" s="4" t="s">
        <v>9</v>
      </c>
      <c r="J118" s="5">
        <v>45692</v>
      </c>
      <c r="K118" s="7" t="str">
        <f t="shared" si="11"/>
        <v>Y</v>
      </c>
      <c r="L118" s="1" t="str" cm="1">
        <f t="array" ref="L118">_xlfn.TEXTSPLIT(J118,"/",,TRUE)</f>
        <v>45692</v>
      </c>
    </row>
    <row r="119" spans="2:12" x14ac:dyDescent="0.45">
      <c r="B119" s="4">
        <v>152</v>
      </c>
      <c r="C119" s="7">
        <f t="shared" si="9"/>
        <v>24320</v>
      </c>
      <c r="D119" s="4">
        <v>1615</v>
      </c>
      <c r="E119" s="4">
        <v>12160</v>
      </c>
      <c r="F119" s="11">
        <v>4495</v>
      </c>
      <c r="G119" s="4">
        <v>2</v>
      </c>
      <c r="H119" s="8">
        <f t="shared" si="10"/>
        <v>8990</v>
      </c>
      <c r="I119" s="4" t="s">
        <v>9</v>
      </c>
      <c r="J119" s="5">
        <v>45684</v>
      </c>
      <c r="K119" s="7" t="str">
        <f t="shared" si="11"/>
        <v>N</v>
      </c>
      <c r="L119" s="1" t="str" cm="1">
        <f t="array" ref="L119">_xlfn.TEXTSPLIT(J119,"/",,TRUE)</f>
        <v>45684</v>
      </c>
    </row>
    <row r="120" spans="2:12" x14ac:dyDescent="0.45">
      <c r="B120" s="4">
        <v>144</v>
      </c>
      <c r="C120" s="7">
        <f t="shared" si="9"/>
        <v>23040</v>
      </c>
      <c r="D120" s="4">
        <v>1645</v>
      </c>
      <c r="E120" s="4">
        <v>11150</v>
      </c>
      <c r="F120" s="11">
        <v>4755</v>
      </c>
      <c r="G120" s="4">
        <v>2</v>
      </c>
      <c r="H120" s="8">
        <f t="shared" si="10"/>
        <v>9510</v>
      </c>
      <c r="I120" s="4" t="s">
        <v>9</v>
      </c>
      <c r="J120" s="5">
        <v>45684</v>
      </c>
      <c r="K120" s="7" t="str">
        <f t="shared" si="11"/>
        <v>Y</v>
      </c>
      <c r="L120" s="1" t="str" cm="1">
        <f t="array" ref="L120">_xlfn.TEXTSPLIT(J120,"/",,TRUE)</f>
        <v>45684</v>
      </c>
    </row>
    <row r="121" spans="2:12" x14ac:dyDescent="0.45">
      <c r="B121" s="4">
        <v>112</v>
      </c>
      <c r="C121" s="7">
        <f t="shared" si="9"/>
        <v>17920</v>
      </c>
      <c r="D121" s="4">
        <v>2428</v>
      </c>
      <c r="E121" s="4">
        <v>6400</v>
      </c>
      <c r="F121" s="11">
        <v>5895</v>
      </c>
      <c r="G121" s="4">
        <v>2</v>
      </c>
      <c r="H121" s="8">
        <f t="shared" si="10"/>
        <v>11790</v>
      </c>
      <c r="I121" s="4" t="s">
        <v>9</v>
      </c>
      <c r="J121" s="5">
        <v>45683</v>
      </c>
      <c r="K121" s="7" t="str">
        <f t="shared" si="11"/>
        <v>Y</v>
      </c>
      <c r="L121" s="1" t="str" cm="1">
        <f t="array" ref="L121">_xlfn.TEXTSPLIT(J121,"/",,TRUE)</f>
        <v>45683</v>
      </c>
    </row>
    <row r="122" spans="2:12" x14ac:dyDescent="0.45">
      <c r="B122" s="4">
        <v>56</v>
      </c>
      <c r="C122" s="7">
        <f t="shared" si="9"/>
        <v>8960</v>
      </c>
      <c r="D122" s="4">
        <v>752</v>
      </c>
      <c r="E122" s="4">
        <v>9000</v>
      </c>
      <c r="F122" s="11">
        <v>2995</v>
      </c>
      <c r="G122" s="4">
        <v>1</v>
      </c>
      <c r="H122" s="8">
        <f t="shared" si="10"/>
        <v>2995</v>
      </c>
      <c r="I122" s="4" t="s">
        <v>9</v>
      </c>
      <c r="J122" s="5">
        <v>45683</v>
      </c>
      <c r="K122" s="7" t="str">
        <f t="shared" si="11"/>
        <v>Y</v>
      </c>
      <c r="L122" s="1" t="str" cm="1">
        <f t="array" ref="L122">_xlfn.TEXTSPLIT(J122,"/",,TRUE)</f>
        <v>45683</v>
      </c>
    </row>
    <row r="123" spans="2:12" x14ac:dyDescent="0.45">
      <c r="B123" s="4">
        <v>55</v>
      </c>
      <c r="C123" s="7">
        <f t="shared" si="9"/>
        <v>8800</v>
      </c>
      <c r="D123" s="4">
        <v>1620</v>
      </c>
      <c r="E123" s="4">
        <v>9000</v>
      </c>
      <c r="F123" s="11">
        <v>4725</v>
      </c>
      <c r="G123" s="4">
        <v>1</v>
      </c>
      <c r="H123" s="8">
        <f t="shared" si="10"/>
        <v>4725</v>
      </c>
      <c r="I123" s="4" t="s">
        <v>9</v>
      </c>
      <c r="J123" s="5">
        <v>45683</v>
      </c>
      <c r="K123" s="7" t="str">
        <f t="shared" si="11"/>
        <v>Y</v>
      </c>
      <c r="L123" s="1" t="str" cm="1">
        <f t="array" ref="L123">_xlfn.TEXTSPLIT(J123,"/",,TRUE)</f>
        <v>45683</v>
      </c>
    </row>
    <row r="124" spans="2:12" x14ac:dyDescent="0.45">
      <c r="B124" s="4">
        <v>209</v>
      </c>
      <c r="C124" s="7">
        <f t="shared" ref="C124:C155" si="12">160*B124</f>
        <v>33440</v>
      </c>
      <c r="D124" s="4">
        <v>1645</v>
      </c>
      <c r="E124" s="4">
        <v>11150</v>
      </c>
      <c r="F124" s="11">
        <v>4755</v>
      </c>
      <c r="G124" s="4">
        <v>3</v>
      </c>
      <c r="H124" s="8">
        <f t="shared" ref="H124:H155" si="13">F124*G124</f>
        <v>14265</v>
      </c>
      <c r="I124" s="4" t="s">
        <v>9</v>
      </c>
      <c r="J124" s="5">
        <v>45679</v>
      </c>
      <c r="K124" s="7" t="str">
        <f t="shared" si="11"/>
        <v>Y</v>
      </c>
      <c r="L124" s="1" t="str" cm="1">
        <f t="array" ref="L124">_xlfn.TEXTSPLIT(J124,"/",,TRUE)</f>
        <v>45679</v>
      </c>
    </row>
    <row r="125" spans="2:12" x14ac:dyDescent="0.45">
      <c r="B125" s="4">
        <v>48</v>
      </c>
      <c r="C125" s="7">
        <f t="shared" si="12"/>
        <v>7680</v>
      </c>
      <c r="D125" s="4">
        <v>1825</v>
      </c>
      <c r="E125" s="4">
        <v>8000</v>
      </c>
      <c r="F125" s="11">
        <v>3725</v>
      </c>
      <c r="G125" s="4">
        <v>1</v>
      </c>
      <c r="H125" s="8">
        <f t="shared" si="13"/>
        <v>3725</v>
      </c>
      <c r="I125" s="4" t="s">
        <v>9</v>
      </c>
      <c r="J125" s="5">
        <v>45677</v>
      </c>
      <c r="K125" s="7" t="str">
        <f t="shared" si="11"/>
        <v>Y</v>
      </c>
      <c r="L125" s="1" t="str" cm="1">
        <f t="array" ref="L125">_xlfn.TEXTSPLIT(J125,"/",,TRUE)</f>
        <v>45677</v>
      </c>
    </row>
    <row r="126" spans="2:12" x14ac:dyDescent="0.45">
      <c r="B126" s="4">
        <v>170</v>
      </c>
      <c r="C126" s="7">
        <f t="shared" si="12"/>
        <v>27200</v>
      </c>
      <c r="D126" s="4">
        <v>2053</v>
      </c>
      <c r="E126" s="4">
        <v>9100</v>
      </c>
      <c r="F126" s="11">
        <v>4695</v>
      </c>
      <c r="G126" s="4">
        <v>3</v>
      </c>
      <c r="H126" s="8">
        <f t="shared" si="13"/>
        <v>14085</v>
      </c>
      <c r="I126" s="4" t="s">
        <v>9</v>
      </c>
      <c r="J126" s="5">
        <v>45677</v>
      </c>
      <c r="K126" s="7" t="str">
        <f t="shared" si="11"/>
        <v>Y</v>
      </c>
      <c r="L126" s="1" t="str" cm="1">
        <f t="array" ref="L126">_xlfn.TEXTSPLIT(J126,"/",,TRUE)</f>
        <v>45677</v>
      </c>
    </row>
    <row r="127" spans="2:12" x14ac:dyDescent="0.45">
      <c r="B127" s="4">
        <v>20</v>
      </c>
      <c r="C127" s="7">
        <f t="shared" si="12"/>
        <v>3200</v>
      </c>
      <c r="D127" s="4">
        <v>799</v>
      </c>
      <c r="E127" s="4">
        <v>3200</v>
      </c>
      <c r="F127" s="11">
        <v>3295</v>
      </c>
      <c r="G127" s="4">
        <v>1</v>
      </c>
      <c r="H127" s="8">
        <f t="shared" si="13"/>
        <v>3295</v>
      </c>
      <c r="I127" s="4" t="s">
        <v>9</v>
      </c>
      <c r="J127" s="5">
        <v>45673</v>
      </c>
      <c r="K127" s="7" t="str">
        <f t="shared" si="11"/>
        <v>N</v>
      </c>
      <c r="L127" s="1" t="str" cm="1">
        <f t="array" ref="L127">_xlfn.TEXTSPLIT(J127,"/",,TRUE)</f>
        <v>45673</v>
      </c>
    </row>
    <row r="128" spans="2:12" x14ac:dyDescent="0.45">
      <c r="B128" s="4">
        <v>59</v>
      </c>
      <c r="C128" s="7">
        <f t="shared" si="12"/>
        <v>9440</v>
      </c>
      <c r="D128" s="4">
        <v>319</v>
      </c>
      <c r="E128" s="4">
        <v>9440</v>
      </c>
      <c r="F128" s="11">
        <v>1745</v>
      </c>
      <c r="G128" s="4">
        <v>1</v>
      </c>
      <c r="H128" s="8">
        <f t="shared" si="13"/>
        <v>1745</v>
      </c>
      <c r="I128" s="4" t="s">
        <v>9</v>
      </c>
      <c r="J128" s="5">
        <v>45673</v>
      </c>
      <c r="K128" s="7" t="str">
        <f t="shared" si="11"/>
        <v>N</v>
      </c>
      <c r="L128" s="1" t="str" cm="1">
        <f t="array" ref="L128">_xlfn.TEXTSPLIT(J128,"/",,TRUE)</f>
        <v>45673</v>
      </c>
    </row>
    <row r="129" spans="2:12" x14ac:dyDescent="0.45">
      <c r="B129" s="4">
        <v>210</v>
      </c>
      <c r="C129" s="7">
        <f t="shared" si="12"/>
        <v>33600</v>
      </c>
      <c r="D129" s="4">
        <v>1111</v>
      </c>
      <c r="E129" s="4">
        <v>11200</v>
      </c>
      <c r="F129" s="11">
        <v>4325</v>
      </c>
      <c r="G129" s="4">
        <v>3</v>
      </c>
      <c r="H129" s="8">
        <f t="shared" si="13"/>
        <v>12975</v>
      </c>
      <c r="I129" s="4" t="s">
        <v>9</v>
      </c>
      <c r="J129" s="5">
        <v>45673</v>
      </c>
      <c r="K129" s="7" t="str">
        <f t="shared" si="11"/>
        <v>N</v>
      </c>
      <c r="L129" s="1" t="str" cm="1">
        <f t="array" ref="L129">_xlfn.TEXTSPLIT(J129,"/",,TRUE)</f>
        <v>45673</v>
      </c>
    </row>
    <row r="130" spans="2:12" x14ac:dyDescent="0.45">
      <c r="B130" s="4">
        <v>66</v>
      </c>
      <c r="C130" s="7">
        <f t="shared" si="12"/>
        <v>10560</v>
      </c>
      <c r="D130" s="4">
        <v>2110</v>
      </c>
      <c r="E130" s="4">
        <v>10560</v>
      </c>
      <c r="F130" s="11">
        <v>4745</v>
      </c>
      <c r="G130" s="4">
        <v>1</v>
      </c>
      <c r="H130" s="8">
        <f t="shared" si="13"/>
        <v>4745</v>
      </c>
      <c r="I130" s="4" t="s">
        <v>9</v>
      </c>
      <c r="J130" s="5">
        <v>45664</v>
      </c>
      <c r="K130" s="7" t="str">
        <f t="shared" si="11"/>
        <v>N</v>
      </c>
      <c r="L130" s="1" t="str" cm="1">
        <f t="array" ref="L130">_xlfn.TEXTSPLIT(J130,"/",,TRUE)</f>
        <v>45664</v>
      </c>
    </row>
    <row r="131" spans="2:12" x14ac:dyDescent="0.45">
      <c r="B131" s="4">
        <v>34</v>
      </c>
      <c r="C131" s="7">
        <f t="shared" si="12"/>
        <v>5440</v>
      </c>
      <c r="D131" s="4">
        <v>1271</v>
      </c>
      <c r="E131" s="4">
        <v>5440</v>
      </c>
      <c r="F131" s="11">
        <v>3250</v>
      </c>
      <c r="G131" s="4">
        <v>1</v>
      </c>
      <c r="H131" s="8">
        <f t="shared" si="13"/>
        <v>3250</v>
      </c>
      <c r="I131" s="4" t="s">
        <v>9</v>
      </c>
      <c r="J131" s="5">
        <v>45660</v>
      </c>
      <c r="K131" s="7" t="str">
        <f t="shared" si="11"/>
        <v>N</v>
      </c>
      <c r="L131" s="1" t="str" cm="1">
        <f t="array" ref="L131">_xlfn.TEXTSPLIT(J131,"/",,TRUE)</f>
        <v>45660</v>
      </c>
    </row>
    <row r="132" spans="2:12" x14ac:dyDescent="0.45">
      <c r="B132" s="4">
        <v>34</v>
      </c>
      <c r="C132" s="7">
        <f t="shared" si="12"/>
        <v>5440</v>
      </c>
      <c r="D132" s="4">
        <v>1665</v>
      </c>
      <c r="E132" s="4">
        <v>5440</v>
      </c>
      <c r="F132" s="11">
        <v>4350</v>
      </c>
      <c r="G132" s="4">
        <v>1</v>
      </c>
      <c r="H132" s="8">
        <f t="shared" si="13"/>
        <v>4350</v>
      </c>
      <c r="I132" s="4" t="s">
        <v>9</v>
      </c>
      <c r="J132" s="5">
        <v>45660</v>
      </c>
      <c r="K132" s="7" t="str">
        <f t="shared" si="11"/>
        <v>N</v>
      </c>
      <c r="L132" s="1" t="str" cm="1">
        <f t="array" ref="L132">_xlfn.TEXTSPLIT(J132,"/",,TRUE)</f>
        <v>45660</v>
      </c>
    </row>
    <row r="133" spans="2:12" x14ac:dyDescent="0.45">
      <c r="B133" s="4">
        <v>18</v>
      </c>
      <c r="C133" s="7">
        <f t="shared" si="12"/>
        <v>2880</v>
      </c>
      <c r="D133" s="4">
        <v>767</v>
      </c>
      <c r="E133" s="4">
        <v>2880</v>
      </c>
      <c r="F133" s="11">
        <v>2785</v>
      </c>
      <c r="G133" s="4">
        <v>1</v>
      </c>
      <c r="H133" s="8">
        <f t="shared" si="13"/>
        <v>2785</v>
      </c>
      <c r="I133" s="4" t="s">
        <v>9</v>
      </c>
      <c r="J133" s="5">
        <v>45660</v>
      </c>
      <c r="K133" s="7" t="str">
        <f t="shared" si="11"/>
        <v>N</v>
      </c>
      <c r="L133" s="1" t="str" cm="1">
        <f t="array" ref="L133">_xlfn.TEXTSPLIT(J133,"/",,TRUE)</f>
        <v>45660</v>
      </c>
    </row>
    <row r="134" spans="2:12" x14ac:dyDescent="0.45">
      <c r="B134" s="4">
        <v>34</v>
      </c>
      <c r="C134" s="7">
        <f t="shared" si="12"/>
        <v>5440</v>
      </c>
      <c r="D134" s="4">
        <v>1780</v>
      </c>
      <c r="E134" s="4">
        <v>5440</v>
      </c>
      <c r="F134" s="11">
        <v>3985</v>
      </c>
      <c r="G134" s="4">
        <v>1</v>
      </c>
      <c r="H134" s="8">
        <f t="shared" si="13"/>
        <v>3985</v>
      </c>
      <c r="I134" s="4" t="s">
        <v>9</v>
      </c>
      <c r="J134" s="5">
        <v>45659</v>
      </c>
      <c r="K134" s="7" t="str">
        <f t="shared" si="11"/>
        <v>N</v>
      </c>
      <c r="L134" s="1" t="str" cm="1">
        <f t="array" ref="L134">_xlfn.TEXTSPLIT(J134,"/",,TRUE)</f>
        <v>45659</v>
      </c>
    </row>
    <row r="135" spans="2:12" x14ac:dyDescent="0.45">
      <c r="B135" s="4">
        <v>60</v>
      </c>
      <c r="C135" s="7">
        <f t="shared" si="12"/>
        <v>9600</v>
      </c>
      <c r="D135" s="4">
        <v>625</v>
      </c>
      <c r="E135" s="4">
        <v>960</v>
      </c>
      <c r="F135" s="11">
        <v>2485</v>
      </c>
      <c r="G135" s="4">
        <v>1</v>
      </c>
      <c r="H135" s="8">
        <f t="shared" si="13"/>
        <v>2485</v>
      </c>
      <c r="I135" s="4" t="s">
        <v>9</v>
      </c>
      <c r="J135" s="5">
        <v>46022</v>
      </c>
      <c r="K135" s="7" t="str">
        <f t="shared" si="11"/>
        <v>N</v>
      </c>
      <c r="L135" s="1" t="str" cm="1">
        <f t="array" ref="L135">_xlfn.TEXTSPLIT(J135,"/",,TRUE)</f>
        <v>46022</v>
      </c>
    </row>
    <row r="136" spans="2:12" x14ac:dyDescent="0.45">
      <c r="B136" s="4">
        <v>59</v>
      </c>
      <c r="C136" s="7">
        <f t="shared" si="12"/>
        <v>9440</v>
      </c>
      <c r="D136" s="4">
        <v>319</v>
      </c>
      <c r="E136" s="4">
        <v>9440</v>
      </c>
      <c r="F136" s="11">
        <v>1745</v>
      </c>
      <c r="G136" s="4">
        <v>1</v>
      </c>
      <c r="H136" s="8">
        <f t="shared" si="13"/>
        <v>1745</v>
      </c>
      <c r="I136" s="4" t="s">
        <v>9</v>
      </c>
      <c r="J136" s="5">
        <v>45657</v>
      </c>
      <c r="K136" s="7" t="str">
        <f t="shared" si="11"/>
        <v>N</v>
      </c>
      <c r="L136" s="1" t="str" cm="1">
        <f t="array" ref="L136">_xlfn.TEXTSPLIT(J136,"/",,TRUE)</f>
        <v>45657</v>
      </c>
    </row>
    <row r="137" spans="2:12" x14ac:dyDescent="0.45">
      <c r="B137" s="4">
        <v>63</v>
      </c>
      <c r="C137" s="7">
        <f t="shared" si="12"/>
        <v>10080</v>
      </c>
      <c r="D137" s="4">
        <v>2362</v>
      </c>
      <c r="E137" s="4">
        <v>10100</v>
      </c>
      <c r="F137" s="11">
        <v>4985</v>
      </c>
      <c r="G137" s="4">
        <v>1</v>
      </c>
      <c r="H137" s="8">
        <f t="shared" si="13"/>
        <v>4985</v>
      </c>
      <c r="I137" s="4" t="s">
        <v>9</v>
      </c>
      <c r="J137" s="5">
        <v>45643</v>
      </c>
      <c r="K137" s="7" t="str">
        <f t="shared" si="11"/>
        <v>Y</v>
      </c>
      <c r="L137" s="1" t="str" cm="1">
        <f t="array" ref="L137">_xlfn.TEXTSPLIT(J137,"/",,TRUE)</f>
        <v>45643</v>
      </c>
    </row>
    <row r="138" spans="2:12" x14ac:dyDescent="0.45">
      <c r="B138" s="4">
        <v>22</v>
      </c>
      <c r="C138" s="7">
        <f t="shared" si="12"/>
        <v>3520</v>
      </c>
      <c r="D138" s="4">
        <v>617</v>
      </c>
      <c r="E138" s="4">
        <v>3520</v>
      </c>
      <c r="F138" s="11">
        <v>2195</v>
      </c>
      <c r="G138" s="4">
        <v>1</v>
      </c>
      <c r="H138" s="8">
        <f t="shared" si="13"/>
        <v>2195</v>
      </c>
      <c r="I138" s="4" t="s">
        <v>9</v>
      </c>
      <c r="J138" s="5">
        <v>45643</v>
      </c>
      <c r="K138" s="7" t="str">
        <f t="shared" si="11"/>
        <v>N</v>
      </c>
      <c r="L138" s="1" t="str" cm="1">
        <f t="array" ref="L138">_xlfn.TEXTSPLIT(J138,"/",,TRUE)</f>
        <v>45643</v>
      </c>
    </row>
    <row r="139" spans="2:12" x14ac:dyDescent="0.45">
      <c r="B139" s="4">
        <v>34</v>
      </c>
      <c r="C139" s="7">
        <f t="shared" si="12"/>
        <v>5440</v>
      </c>
      <c r="D139" s="4">
        <v>779</v>
      </c>
      <c r="E139" s="4">
        <v>5500</v>
      </c>
      <c r="F139" s="11">
        <v>2545</v>
      </c>
      <c r="G139" s="4">
        <v>1</v>
      </c>
      <c r="H139" s="8">
        <f t="shared" si="13"/>
        <v>2545</v>
      </c>
      <c r="I139" s="4" t="s">
        <v>9</v>
      </c>
      <c r="J139" s="5">
        <v>45638</v>
      </c>
      <c r="K139" s="7" t="str">
        <f t="shared" si="11"/>
        <v>Y</v>
      </c>
      <c r="L139" s="1" t="str" cm="1">
        <f t="array" ref="L139">_xlfn.TEXTSPLIT(J139,"/",,TRUE)</f>
        <v>45638</v>
      </c>
    </row>
    <row r="140" spans="2:12" x14ac:dyDescent="0.45">
      <c r="B140" s="4">
        <v>60</v>
      </c>
      <c r="C140" s="7">
        <f t="shared" si="12"/>
        <v>9600</v>
      </c>
      <c r="D140" s="4">
        <v>2289</v>
      </c>
      <c r="E140" s="4">
        <v>9600</v>
      </c>
      <c r="F140" s="11">
        <v>5295</v>
      </c>
      <c r="G140" s="4">
        <v>1</v>
      </c>
      <c r="H140" s="8">
        <f t="shared" si="13"/>
        <v>5295</v>
      </c>
      <c r="I140" s="4" t="s">
        <v>9</v>
      </c>
      <c r="J140" s="5">
        <v>45636</v>
      </c>
      <c r="K140" s="7" t="str">
        <f t="shared" si="11"/>
        <v>N</v>
      </c>
      <c r="L140" s="1" t="str" cm="1">
        <f t="array" ref="L140">_xlfn.TEXTSPLIT(J140,"/",,TRUE)</f>
        <v>45636</v>
      </c>
    </row>
    <row r="141" spans="2:12" x14ac:dyDescent="0.45">
      <c r="B141" s="4">
        <v>115</v>
      </c>
      <c r="C141" s="7">
        <f t="shared" si="12"/>
        <v>18400</v>
      </c>
      <c r="D141" s="4">
        <v>1122</v>
      </c>
      <c r="E141" s="4">
        <v>12400</v>
      </c>
      <c r="F141" s="11">
        <v>3795</v>
      </c>
      <c r="G141" s="4">
        <v>2</v>
      </c>
      <c r="H141" s="8">
        <f t="shared" si="13"/>
        <v>7590</v>
      </c>
      <c r="I141" s="4" t="s">
        <v>9</v>
      </c>
      <c r="J141" s="5">
        <v>45615</v>
      </c>
      <c r="K141" s="7" t="str">
        <f t="shared" si="11"/>
        <v>Y</v>
      </c>
      <c r="L141" s="1" t="str" cm="1">
        <f t="array" ref="L141">_xlfn.TEXTSPLIT(J141,"/",,TRUE)</f>
        <v>45615</v>
      </c>
    </row>
    <row r="142" spans="2:12" x14ac:dyDescent="0.45">
      <c r="B142" s="4">
        <v>115</v>
      </c>
      <c r="C142" s="7">
        <f t="shared" si="12"/>
        <v>18400</v>
      </c>
      <c r="D142" s="4">
        <v>1122</v>
      </c>
      <c r="E142" s="4">
        <v>12400</v>
      </c>
      <c r="F142" s="11">
        <v>3995</v>
      </c>
      <c r="G142" s="4">
        <v>2</v>
      </c>
      <c r="H142" s="8">
        <f t="shared" si="13"/>
        <v>7990</v>
      </c>
      <c r="I142" s="4" t="s">
        <v>9</v>
      </c>
      <c r="J142" s="5">
        <v>45636</v>
      </c>
      <c r="L142" s="1" t="str" cm="1">
        <f t="array" ref="L142">_xlfn.TEXTSPLIT(J142,"/",,TRUE)</f>
        <v>45636</v>
      </c>
    </row>
    <row r="143" spans="2:12" x14ac:dyDescent="0.45">
      <c r="B143" s="4">
        <v>17</v>
      </c>
      <c r="C143" s="7">
        <f t="shared" si="12"/>
        <v>2720</v>
      </c>
      <c r="D143" s="4">
        <v>1061</v>
      </c>
      <c r="E143" s="4">
        <v>2720</v>
      </c>
      <c r="F143" s="11">
        <v>3295</v>
      </c>
      <c r="G143" s="4">
        <v>1</v>
      </c>
      <c r="H143" s="8">
        <f t="shared" si="13"/>
        <v>3295</v>
      </c>
      <c r="I143" s="4" t="s">
        <v>9</v>
      </c>
      <c r="J143" s="5">
        <v>45632</v>
      </c>
      <c r="L143" s="1" t="str" cm="1">
        <f t="array" ref="L143">_xlfn.TEXTSPLIT(J143,"/",,TRUE)</f>
        <v>45632</v>
      </c>
    </row>
    <row r="144" spans="2:12" x14ac:dyDescent="0.45">
      <c r="B144" s="4">
        <v>17</v>
      </c>
      <c r="C144" s="7">
        <f t="shared" si="12"/>
        <v>2720</v>
      </c>
      <c r="D144" s="4">
        <v>686</v>
      </c>
      <c r="E144" s="4">
        <v>3000</v>
      </c>
      <c r="F144" s="11">
        <v>2425</v>
      </c>
      <c r="G144" s="4">
        <v>1</v>
      </c>
      <c r="H144" s="8">
        <f t="shared" si="13"/>
        <v>2425</v>
      </c>
      <c r="I144" s="4" t="s">
        <v>9</v>
      </c>
      <c r="J144" s="5">
        <v>45623</v>
      </c>
      <c r="L144" s="1" t="str" cm="1">
        <f t="array" ref="L144">_xlfn.TEXTSPLIT(J144,"/",,TRUE)</f>
        <v>45623</v>
      </c>
    </row>
    <row r="145" spans="2:12" x14ac:dyDescent="0.45">
      <c r="B145" s="4">
        <v>39</v>
      </c>
      <c r="C145" s="7">
        <f t="shared" si="12"/>
        <v>6240</v>
      </c>
      <c r="D145" s="4">
        <v>1825</v>
      </c>
      <c r="E145" s="4">
        <v>7000</v>
      </c>
      <c r="F145" s="11">
        <v>3595</v>
      </c>
      <c r="G145" s="4">
        <v>1</v>
      </c>
      <c r="H145" s="8">
        <f t="shared" si="13"/>
        <v>3595</v>
      </c>
      <c r="I145" s="4" t="s">
        <v>9</v>
      </c>
      <c r="J145" s="5">
        <v>45615</v>
      </c>
      <c r="L145" s="1" t="str" cm="1">
        <f t="array" ref="L145">_xlfn.TEXTSPLIT(J145,"/",,TRUE)</f>
        <v>45615</v>
      </c>
    </row>
    <row r="146" spans="2:12" x14ac:dyDescent="0.45">
      <c r="B146" s="4">
        <v>27</v>
      </c>
      <c r="C146" s="7">
        <f t="shared" si="12"/>
        <v>4320</v>
      </c>
      <c r="D146" s="4">
        <v>617</v>
      </c>
      <c r="E146" s="4">
        <v>5000</v>
      </c>
      <c r="F146" s="11">
        <v>2495</v>
      </c>
      <c r="G146" s="4">
        <v>1</v>
      </c>
      <c r="H146" s="8">
        <f t="shared" si="13"/>
        <v>2495</v>
      </c>
      <c r="I146" s="4" t="s">
        <v>9</v>
      </c>
      <c r="J146" s="5">
        <v>45615</v>
      </c>
      <c r="L146" s="1" t="str" cm="1">
        <f t="array" ref="L146">_xlfn.TEXTSPLIT(J146,"/",,TRUE)</f>
        <v>45615</v>
      </c>
    </row>
    <row r="147" spans="2:12" x14ac:dyDescent="0.45">
      <c r="B147" s="4">
        <v>40</v>
      </c>
      <c r="C147" s="7">
        <f t="shared" si="12"/>
        <v>6400</v>
      </c>
      <c r="D147" s="4">
        <v>617</v>
      </c>
      <c r="E147" s="4">
        <v>10000</v>
      </c>
      <c r="F147" s="11">
        <v>2595</v>
      </c>
      <c r="G147" s="4">
        <v>1</v>
      </c>
      <c r="H147" s="8">
        <f t="shared" si="13"/>
        <v>2595</v>
      </c>
      <c r="I147" s="4" t="s">
        <v>9</v>
      </c>
      <c r="J147" s="5">
        <v>45615</v>
      </c>
      <c r="L147" s="1" t="str" cm="1">
        <f t="array" ref="L147">_xlfn.TEXTSPLIT(J147,"/",,TRUE)</f>
        <v>45615</v>
      </c>
    </row>
    <row r="148" spans="2:12" x14ac:dyDescent="0.45">
      <c r="B148" s="4">
        <v>40</v>
      </c>
      <c r="C148" s="7">
        <f t="shared" si="12"/>
        <v>6400</v>
      </c>
      <c r="D148" s="4">
        <v>926</v>
      </c>
      <c r="E148" s="4">
        <v>6400</v>
      </c>
      <c r="F148" s="11">
        <v>3695</v>
      </c>
      <c r="G148" s="4">
        <v>1</v>
      </c>
      <c r="H148" s="8">
        <f t="shared" si="13"/>
        <v>3695</v>
      </c>
      <c r="I148" s="4" t="s">
        <v>9</v>
      </c>
      <c r="J148" s="5">
        <v>45310</v>
      </c>
      <c r="L148" s="1" t="str" cm="1">
        <f t="array" ref="L148">_xlfn.TEXTSPLIT(J148,"/",,TRUE)</f>
        <v>45310</v>
      </c>
    </row>
    <row r="149" spans="2:12" x14ac:dyDescent="0.45">
      <c r="B149" s="4">
        <v>125</v>
      </c>
      <c r="C149" s="7">
        <f t="shared" si="12"/>
        <v>20000</v>
      </c>
      <c r="D149" s="4">
        <v>618</v>
      </c>
      <c r="E149" s="4">
        <v>6000</v>
      </c>
      <c r="F149" s="11">
        <v>2195</v>
      </c>
      <c r="G149" s="4">
        <v>2</v>
      </c>
      <c r="H149" s="8">
        <f t="shared" si="13"/>
        <v>4390</v>
      </c>
      <c r="I149" s="4" t="s">
        <v>9</v>
      </c>
      <c r="J149" s="5">
        <v>45615</v>
      </c>
      <c r="L149" s="1" t="str" cm="1">
        <f t="array" ref="L149">_xlfn.TEXTSPLIT(J149,"/",,TRUE)</f>
        <v>45615</v>
      </c>
    </row>
    <row r="150" spans="2:12" x14ac:dyDescent="0.45">
      <c r="B150" s="4">
        <v>155</v>
      </c>
      <c r="C150" s="7">
        <f t="shared" si="12"/>
        <v>24800</v>
      </c>
      <c r="D150" s="4">
        <v>1122</v>
      </c>
      <c r="E150" s="4">
        <v>12400</v>
      </c>
      <c r="F150" s="11">
        <v>3795</v>
      </c>
      <c r="G150" s="4">
        <v>2</v>
      </c>
      <c r="H150" s="8">
        <f t="shared" si="13"/>
        <v>7590</v>
      </c>
      <c r="I150" s="4" t="s">
        <v>9</v>
      </c>
      <c r="J150" s="5">
        <v>45636</v>
      </c>
      <c r="L150" s="1" t="str" cm="1">
        <f t="array" ref="L150">_xlfn.TEXTSPLIT(J150,"/",,TRUE)</f>
        <v>45636</v>
      </c>
    </row>
    <row r="151" spans="2:12" x14ac:dyDescent="0.45">
      <c r="B151" s="4">
        <v>67</v>
      </c>
      <c r="C151" s="7">
        <f t="shared" si="12"/>
        <v>10720</v>
      </c>
      <c r="D151" s="4">
        <v>1831</v>
      </c>
      <c r="E151" s="4">
        <v>11000</v>
      </c>
      <c r="F151" s="11">
        <v>3495</v>
      </c>
      <c r="G151" s="4">
        <v>1</v>
      </c>
      <c r="H151" s="8">
        <f t="shared" si="13"/>
        <v>3495</v>
      </c>
      <c r="I151" s="4" t="s">
        <v>9</v>
      </c>
      <c r="J151" s="5">
        <v>45615</v>
      </c>
      <c r="L151" s="1" t="str" cm="1">
        <f t="array" ref="L151">_xlfn.TEXTSPLIT(J151,"/",,TRUE)</f>
        <v>45615</v>
      </c>
    </row>
    <row r="152" spans="2:12" x14ac:dyDescent="0.45">
      <c r="B152" s="4">
        <v>95</v>
      </c>
      <c r="C152" s="7">
        <f t="shared" si="12"/>
        <v>15200</v>
      </c>
      <c r="D152" s="4">
        <v>2343</v>
      </c>
      <c r="E152" s="4">
        <v>7600</v>
      </c>
      <c r="F152" s="11">
        <v>5595</v>
      </c>
      <c r="G152" s="4">
        <v>1</v>
      </c>
      <c r="H152" s="8">
        <f t="shared" si="13"/>
        <v>5595</v>
      </c>
      <c r="I152" s="4" t="s">
        <v>9</v>
      </c>
      <c r="J152" s="5">
        <v>45615</v>
      </c>
      <c r="L152" s="1" t="str" cm="1">
        <f t="array" ref="L152">_xlfn.TEXTSPLIT(J152,"/",,TRUE)</f>
        <v>45615</v>
      </c>
    </row>
    <row r="153" spans="2:12" x14ac:dyDescent="0.45">
      <c r="B153" s="4">
        <v>142</v>
      </c>
      <c r="C153" s="7">
        <f t="shared" si="12"/>
        <v>22720</v>
      </c>
      <c r="D153" s="4">
        <v>1822</v>
      </c>
      <c r="E153" s="4">
        <v>11500</v>
      </c>
      <c r="F153" s="11">
        <v>3795</v>
      </c>
      <c r="G153" s="4">
        <v>2</v>
      </c>
      <c r="H153" s="8">
        <f t="shared" si="13"/>
        <v>7590</v>
      </c>
      <c r="I153" s="4" t="s">
        <v>9</v>
      </c>
      <c r="J153" s="5">
        <v>45594</v>
      </c>
      <c r="L153" s="1" t="str" cm="1">
        <f t="array" ref="L153">_xlfn.TEXTSPLIT(J153,"/",,TRUE)</f>
        <v>45594</v>
      </c>
    </row>
    <row r="154" spans="2:12" x14ac:dyDescent="0.45">
      <c r="B154" s="4">
        <v>57</v>
      </c>
      <c r="C154" s="7">
        <f t="shared" si="12"/>
        <v>9120</v>
      </c>
      <c r="D154" s="4">
        <v>2040</v>
      </c>
      <c r="E154" s="4">
        <v>10000</v>
      </c>
      <c r="F154" s="11">
        <v>4645</v>
      </c>
      <c r="G154" s="4">
        <v>1</v>
      </c>
      <c r="H154" s="8">
        <f t="shared" si="13"/>
        <v>4645</v>
      </c>
      <c r="I154" s="4" t="s">
        <v>9</v>
      </c>
      <c r="J154" s="5">
        <v>45590</v>
      </c>
      <c r="L154" s="1" t="str" cm="1">
        <f t="array" ref="L154">_xlfn.TEXTSPLIT(J154,"/",,TRUE)</f>
        <v>45590</v>
      </c>
    </row>
    <row r="155" spans="2:12" x14ac:dyDescent="0.45">
      <c r="B155" s="4">
        <v>184</v>
      </c>
      <c r="C155" s="7">
        <f t="shared" si="12"/>
        <v>29440</v>
      </c>
      <c r="D155" s="4">
        <v>411</v>
      </c>
      <c r="E155" s="4">
        <v>10000</v>
      </c>
      <c r="F155" s="11">
        <v>1875</v>
      </c>
      <c r="G155" s="4">
        <v>3</v>
      </c>
      <c r="H155" s="8">
        <f t="shared" si="13"/>
        <v>5625</v>
      </c>
      <c r="I155" s="4" t="s">
        <v>9</v>
      </c>
      <c r="J155" s="5">
        <v>45938</v>
      </c>
      <c r="L155" s="1" t="str" cm="1">
        <f t="array" ref="L155">_xlfn.TEXTSPLIT(J155,"/",,TRUE)</f>
        <v>45938</v>
      </c>
    </row>
    <row r="156" spans="2:12" x14ac:dyDescent="0.45">
      <c r="B156" s="4">
        <v>50</v>
      </c>
      <c r="C156" s="7">
        <f t="shared" ref="C156:C180" si="14">160*B156</f>
        <v>8000</v>
      </c>
      <c r="D156" s="4">
        <v>2117</v>
      </c>
      <c r="E156" s="4">
        <v>8000</v>
      </c>
      <c r="F156" s="11">
        <v>4615</v>
      </c>
      <c r="G156" s="4">
        <v>1</v>
      </c>
      <c r="H156" s="8">
        <f t="shared" ref="H156:H180" si="15">F156*G156</f>
        <v>4615</v>
      </c>
      <c r="I156" s="4" t="s">
        <v>9</v>
      </c>
      <c r="J156" s="5">
        <v>45573</v>
      </c>
      <c r="L156" s="1" t="str" cm="1">
        <f t="array" ref="L156">_xlfn.TEXTSPLIT(J156,"/",,TRUE)</f>
        <v>45573</v>
      </c>
    </row>
    <row r="157" spans="2:12" x14ac:dyDescent="0.45">
      <c r="B157" s="4">
        <v>37</v>
      </c>
      <c r="C157" s="7">
        <f t="shared" si="14"/>
        <v>5920</v>
      </c>
      <c r="D157" s="4">
        <v>2429</v>
      </c>
      <c r="E157" s="4">
        <v>6000</v>
      </c>
      <c r="F157" s="11">
        <v>4815</v>
      </c>
      <c r="G157" s="4">
        <v>1</v>
      </c>
      <c r="H157" s="8">
        <f t="shared" si="15"/>
        <v>4815</v>
      </c>
      <c r="I157" s="4" t="s">
        <v>9</v>
      </c>
      <c r="J157" s="5">
        <v>45573</v>
      </c>
      <c r="L157" s="1" t="str" cm="1">
        <f t="array" ref="L157">_xlfn.TEXTSPLIT(J157,"/",,TRUE)</f>
        <v>45573</v>
      </c>
    </row>
    <row r="158" spans="2:12" x14ac:dyDescent="0.45">
      <c r="B158" s="4">
        <v>43</v>
      </c>
      <c r="C158" s="7">
        <f t="shared" si="14"/>
        <v>6880</v>
      </c>
      <c r="D158" s="4">
        <v>532</v>
      </c>
      <c r="E158" s="4">
        <v>7000</v>
      </c>
      <c r="F158" s="11">
        <v>2250</v>
      </c>
      <c r="G158" s="4">
        <v>1</v>
      </c>
      <c r="H158" s="8">
        <f t="shared" si="15"/>
        <v>2250</v>
      </c>
      <c r="I158" s="4" t="s">
        <v>9</v>
      </c>
      <c r="J158" s="5">
        <v>45573</v>
      </c>
      <c r="L158" s="1" t="str" cm="1">
        <f t="array" ref="L158">_xlfn.TEXTSPLIT(J158,"/",,TRUE)</f>
        <v>45573</v>
      </c>
    </row>
    <row r="159" spans="2:12" x14ac:dyDescent="0.45">
      <c r="B159" s="4">
        <v>157</v>
      </c>
      <c r="C159" s="7">
        <f t="shared" si="14"/>
        <v>25120</v>
      </c>
      <c r="D159" s="4">
        <v>2123</v>
      </c>
      <c r="E159" s="4">
        <v>10000</v>
      </c>
      <c r="F159" s="11">
        <v>4715</v>
      </c>
      <c r="G159" s="4">
        <v>3</v>
      </c>
      <c r="H159" s="8">
        <f t="shared" si="15"/>
        <v>14145</v>
      </c>
      <c r="I159" s="4" t="s">
        <v>9</v>
      </c>
      <c r="J159" s="5">
        <v>45573</v>
      </c>
      <c r="L159" s="1" t="str" cm="1">
        <f t="array" ref="L159">_xlfn.TEXTSPLIT(J159,"/",,TRUE)</f>
        <v>45573</v>
      </c>
    </row>
    <row r="160" spans="2:12" x14ac:dyDescent="0.45">
      <c r="B160" s="4">
        <v>52</v>
      </c>
      <c r="C160" s="7">
        <f t="shared" si="14"/>
        <v>8320</v>
      </c>
      <c r="D160" s="4">
        <v>1840</v>
      </c>
      <c r="E160" s="4">
        <v>9000</v>
      </c>
      <c r="F160" s="11">
        <v>4325</v>
      </c>
      <c r="G160" s="4">
        <v>2</v>
      </c>
      <c r="H160" s="8">
        <f t="shared" si="15"/>
        <v>8650</v>
      </c>
      <c r="I160" s="4" t="s">
        <v>9</v>
      </c>
      <c r="J160" s="5">
        <v>45567</v>
      </c>
      <c r="L160" s="1" t="str" cm="1">
        <f t="array" ref="L160">_xlfn.TEXTSPLIT(J160,"/",,TRUE)</f>
        <v>45567</v>
      </c>
    </row>
    <row r="161" spans="2:12" x14ac:dyDescent="0.45">
      <c r="B161" s="4">
        <v>545</v>
      </c>
      <c r="C161" s="7">
        <f t="shared" si="14"/>
        <v>87200</v>
      </c>
      <c r="D161" s="4">
        <v>770</v>
      </c>
      <c r="E161" s="4">
        <v>13000</v>
      </c>
      <c r="F161" s="11">
        <v>2725</v>
      </c>
      <c r="G161" s="4">
        <v>7</v>
      </c>
      <c r="H161" s="8">
        <f t="shared" si="15"/>
        <v>19075</v>
      </c>
      <c r="I161" s="4" t="s">
        <v>9</v>
      </c>
      <c r="J161" s="5">
        <v>45562</v>
      </c>
      <c r="L161" s="1" t="str" cm="1">
        <f t="array" ref="L161">_xlfn.TEXTSPLIT(J161,"/",,TRUE)</f>
        <v>45562</v>
      </c>
    </row>
    <row r="162" spans="2:12" x14ac:dyDescent="0.45">
      <c r="B162" s="4">
        <v>17</v>
      </c>
      <c r="C162" s="7">
        <f t="shared" si="14"/>
        <v>2720</v>
      </c>
      <c r="D162" s="4">
        <v>1100</v>
      </c>
      <c r="E162" s="4">
        <v>3000</v>
      </c>
      <c r="F162" s="11">
        <v>3695</v>
      </c>
      <c r="G162" s="4">
        <v>1</v>
      </c>
      <c r="H162" s="8">
        <f t="shared" si="15"/>
        <v>3695</v>
      </c>
      <c r="I162" s="4" t="s">
        <v>9</v>
      </c>
      <c r="J162" s="5">
        <v>45559</v>
      </c>
      <c r="L162" s="1" t="str" cm="1">
        <f t="array" ref="L162">_xlfn.TEXTSPLIT(J162,"/",,TRUE)</f>
        <v>45559</v>
      </c>
    </row>
    <row r="163" spans="2:12" x14ac:dyDescent="0.45">
      <c r="B163" s="4">
        <v>32</v>
      </c>
      <c r="C163" s="7">
        <f t="shared" si="14"/>
        <v>5120</v>
      </c>
      <c r="D163" s="4">
        <v>756</v>
      </c>
      <c r="E163" s="4">
        <v>6000</v>
      </c>
      <c r="F163" s="11">
        <v>2225</v>
      </c>
      <c r="G163" s="4">
        <v>1</v>
      </c>
      <c r="H163" s="8">
        <f t="shared" si="15"/>
        <v>2225</v>
      </c>
      <c r="I163" s="4" t="s">
        <v>9</v>
      </c>
      <c r="J163" s="5">
        <v>45558</v>
      </c>
      <c r="L163" s="1" t="str" cm="1">
        <f t="array" ref="L163">_xlfn.TEXTSPLIT(J163,"/",,TRUE)</f>
        <v>45558</v>
      </c>
    </row>
    <row r="164" spans="2:12" x14ac:dyDescent="0.45">
      <c r="B164" s="4">
        <v>300</v>
      </c>
      <c r="C164" s="7">
        <f t="shared" si="14"/>
        <v>48000</v>
      </c>
      <c r="D164" s="4">
        <v>2479</v>
      </c>
      <c r="E164" s="4">
        <v>12000</v>
      </c>
      <c r="F164" s="11">
        <v>5895</v>
      </c>
      <c r="G164" s="4">
        <v>4</v>
      </c>
      <c r="H164" s="8">
        <f t="shared" si="15"/>
        <v>23580</v>
      </c>
      <c r="I164" s="4" t="s">
        <v>9</v>
      </c>
      <c r="J164" s="5">
        <v>45556</v>
      </c>
      <c r="L164" s="1" t="str" cm="1">
        <f t="array" ref="L164">_xlfn.TEXTSPLIT(J164,"/",,TRUE)</f>
        <v>45556</v>
      </c>
    </row>
    <row r="165" spans="2:12" x14ac:dyDescent="0.45">
      <c r="B165" s="4">
        <v>56</v>
      </c>
      <c r="C165" s="7">
        <f t="shared" si="14"/>
        <v>8960</v>
      </c>
      <c r="D165" s="4">
        <v>548</v>
      </c>
      <c r="E165" s="4">
        <v>9000</v>
      </c>
      <c r="F165" s="11">
        <v>1895</v>
      </c>
      <c r="G165" s="4">
        <v>1</v>
      </c>
      <c r="H165" s="8">
        <f t="shared" si="15"/>
        <v>1895</v>
      </c>
      <c r="I165" s="4" t="s">
        <v>9</v>
      </c>
      <c r="J165" s="5">
        <v>45556</v>
      </c>
      <c r="L165" s="1" t="str" cm="1">
        <f t="array" ref="L165">_xlfn.TEXTSPLIT(J165,"/",,TRUE)</f>
        <v>45556</v>
      </c>
    </row>
    <row r="166" spans="2:12" x14ac:dyDescent="0.45">
      <c r="B166" s="4">
        <v>42</v>
      </c>
      <c r="C166" s="7">
        <f t="shared" si="14"/>
        <v>6720</v>
      </c>
      <c r="D166" s="4">
        <v>941</v>
      </c>
      <c r="E166" s="4">
        <v>7000</v>
      </c>
      <c r="F166" s="11">
        <v>3295</v>
      </c>
      <c r="G166" s="4">
        <v>1</v>
      </c>
      <c r="H166" s="8">
        <f t="shared" si="15"/>
        <v>3295</v>
      </c>
      <c r="I166" s="4" t="s">
        <v>9</v>
      </c>
      <c r="J166" s="5">
        <v>45556</v>
      </c>
      <c r="L166" s="1" t="str" cm="1">
        <f t="array" ref="L166">_xlfn.TEXTSPLIT(J166,"/",,TRUE)</f>
        <v>45556</v>
      </c>
    </row>
    <row r="167" spans="2:12" x14ac:dyDescent="0.45">
      <c r="B167" s="4">
        <v>29</v>
      </c>
      <c r="C167" s="7">
        <f t="shared" si="14"/>
        <v>4640</v>
      </c>
      <c r="D167" s="4">
        <v>485</v>
      </c>
      <c r="E167" s="4">
        <v>5000</v>
      </c>
      <c r="F167" s="11">
        <v>1875</v>
      </c>
      <c r="G167" s="4">
        <v>1</v>
      </c>
      <c r="H167" s="8">
        <f t="shared" si="15"/>
        <v>1875</v>
      </c>
      <c r="I167" s="4" t="s">
        <v>9</v>
      </c>
      <c r="J167" s="5">
        <v>45554</v>
      </c>
      <c r="L167" s="1" t="str" cm="1">
        <f t="array" ref="L167">_xlfn.TEXTSPLIT(J167,"/",,TRUE)</f>
        <v>45554</v>
      </c>
    </row>
    <row r="168" spans="2:12" x14ac:dyDescent="0.45">
      <c r="B168" s="4">
        <v>7</v>
      </c>
      <c r="C168" s="7">
        <f t="shared" si="14"/>
        <v>1120</v>
      </c>
      <c r="D168" s="4">
        <v>1840</v>
      </c>
      <c r="E168" s="4">
        <v>2000</v>
      </c>
      <c r="F168" s="11">
        <v>3425</v>
      </c>
      <c r="G168" s="4">
        <v>1</v>
      </c>
      <c r="H168" s="8">
        <f t="shared" si="15"/>
        <v>3425</v>
      </c>
      <c r="I168" s="4" t="s">
        <v>9</v>
      </c>
      <c r="J168" s="5">
        <v>45552</v>
      </c>
      <c r="L168" s="1" t="str" cm="1">
        <f t="array" ref="L168">_xlfn.TEXTSPLIT(J168,"/",,TRUE)</f>
        <v>45552</v>
      </c>
    </row>
    <row r="169" spans="2:12" x14ac:dyDescent="0.45">
      <c r="B169" s="4">
        <v>122</v>
      </c>
      <c r="C169" s="7">
        <f t="shared" si="14"/>
        <v>19520</v>
      </c>
      <c r="D169" s="4">
        <v>1486</v>
      </c>
      <c r="E169" s="4">
        <v>9800</v>
      </c>
      <c r="F169" s="11">
        <v>3815</v>
      </c>
      <c r="G169" s="4">
        <v>2</v>
      </c>
      <c r="H169" s="8">
        <f t="shared" si="15"/>
        <v>7630</v>
      </c>
      <c r="I169" s="4" t="s">
        <v>9</v>
      </c>
      <c r="J169" s="5">
        <v>45545</v>
      </c>
      <c r="L169" s="1" t="str" cm="1">
        <f t="array" ref="L169">_xlfn.TEXTSPLIT(J169,"/",,TRUE)</f>
        <v>45545</v>
      </c>
    </row>
    <row r="170" spans="2:12" x14ac:dyDescent="0.45">
      <c r="B170" s="4">
        <v>55</v>
      </c>
      <c r="C170" s="7">
        <f t="shared" si="14"/>
        <v>8800</v>
      </c>
      <c r="D170" s="4">
        <v>2418</v>
      </c>
      <c r="E170" s="4">
        <v>9000</v>
      </c>
      <c r="F170" s="11">
        <v>5425</v>
      </c>
      <c r="G170" s="4">
        <v>1</v>
      </c>
      <c r="H170" s="8">
        <f t="shared" si="15"/>
        <v>5425</v>
      </c>
      <c r="I170" s="4" t="s">
        <v>9</v>
      </c>
      <c r="J170" s="5">
        <v>45545</v>
      </c>
      <c r="L170" s="1" t="str" cm="1">
        <f t="array" ref="L170">_xlfn.TEXTSPLIT(J170,"/",,TRUE)</f>
        <v>45545</v>
      </c>
    </row>
    <row r="171" spans="2:12" x14ac:dyDescent="0.45">
      <c r="B171" s="4">
        <v>106</v>
      </c>
      <c r="C171" s="7">
        <f t="shared" si="14"/>
        <v>16960</v>
      </c>
      <c r="D171" s="4">
        <v>617</v>
      </c>
      <c r="E171" s="4">
        <v>9000</v>
      </c>
      <c r="F171" s="11">
        <v>2825</v>
      </c>
      <c r="G171" s="4">
        <v>2</v>
      </c>
      <c r="H171" s="8">
        <f t="shared" si="15"/>
        <v>5650</v>
      </c>
      <c r="I171" s="4" t="s">
        <v>9</v>
      </c>
      <c r="J171" s="5">
        <v>45541</v>
      </c>
      <c r="L171" s="1" t="str" cm="1">
        <f t="array" ref="L171">_xlfn.TEXTSPLIT(J171,"/",,TRUE)</f>
        <v>45541</v>
      </c>
    </row>
    <row r="172" spans="2:12" x14ac:dyDescent="0.45">
      <c r="B172" s="4">
        <v>219</v>
      </c>
      <c r="C172" s="7">
        <f t="shared" si="14"/>
        <v>35040</v>
      </c>
      <c r="D172" s="4">
        <v>301</v>
      </c>
      <c r="E172" s="4">
        <v>12000</v>
      </c>
      <c r="F172" s="11">
        <v>1875</v>
      </c>
      <c r="G172" s="4">
        <v>3</v>
      </c>
      <c r="H172" s="8">
        <f t="shared" si="15"/>
        <v>5625</v>
      </c>
      <c r="I172" s="4" t="s">
        <v>9</v>
      </c>
      <c r="J172" s="5">
        <v>45541</v>
      </c>
      <c r="L172" s="1" t="str" cm="1">
        <f t="array" ref="L172">_xlfn.TEXTSPLIT(J172,"/",,TRUE)</f>
        <v>45541</v>
      </c>
    </row>
    <row r="173" spans="2:12" x14ac:dyDescent="0.45">
      <c r="B173" s="4">
        <v>175</v>
      </c>
      <c r="C173" s="7">
        <f t="shared" si="14"/>
        <v>28000</v>
      </c>
      <c r="D173" s="4">
        <v>2428</v>
      </c>
      <c r="E173" s="4">
        <v>9400</v>
      </c>
      <c r="F173" s="11">
        <v>6115</v>
      </c>
      <c r="G173" s="4">
        <v>3</v>
      </c>
      <c r="H173" s="8">
        <f t="shared" si="15"/>
        <v>18345</v>
      </c>
      <c r="I173" s="4" t="s">
        <v>9</v>
      </c>
      <c r="J173" s="5">
        <v>45541</v>
      </c>
      <c r="L173" s="1" t="str" cm="1">
        <f t="array" ref="L173">_xlfn.TEXTSPLIT(J173,"/",,TRUE)</f>
        <v>45541</v>
      </c>
    </row>
    <row r="174" spans="2:12" x14ac:dyDescent="0.45">
      <c r="B174" s="4">
        <v>531</v>
      </c>
      <c r="C174" s="7">
        <f t="shared" si="14"/>
        <v>84960</v>
      </c>
      <c r="D174" s="4">
        <v>301</v>
      </c>
      <c r="E174" s="4">
        <v>12140</v>
      </c>
      <c r="F174" s="11">
        <v>1875</v>
      </c>
      <c r="G174" s="4">
        <v>7</v>
      </c>
      <c r="H174" s="8">
        <f t="shared" si="15"/>
        <v>13125</v>
      </c>
      <c r="I174" s="4" t="s">
        <v>9</v>
      </c>
      <c r="J174" s="5">
        <v>45541</v>
      </c>
      <c r="L174" s="1" t="str" cm="1">
        <f t="array" ref="L174">_xlfn.TEXTSPLIT(J174,"/",,TRUE)</f>
        <v>45541</v>
      </c>
    </row>
    <row r="175" spans="2:12" x14ac:dyDescent="0.45">
      <c r="B175" s="4">
        <v>70</v>
      </c>
      <c r="C175" s="7">
        <f t="shared" si="14"/>
        <v>11200</v>
      </c>
      <c r="D175" s="4">
        <v>2277</v>
      </c>
      <c r="E175" s="4">
        <v>11200</v>
      </c>
      <c r="F175" s="11">
        <v>5751</v>
      </c>
      <c r="G175" s="4">
        <v>1</v>
      </c>
      <c r="H175" s="8">
        <v>5751</v>
      </c>
      <c r="I175" s="4" t="s">
        <v>9</v>
      </c>
      <c r="J175" s="5">
        <v>45804</v>
      </c>
      <c r="L175" s="1" t="str" cm="1">
        <f t="array" ref="L175">_xlfn.TEXTSPLIT(J175,"/",,TRUE)</f>
        <v>45804</v>
      </c>
    </row>
    <row r="176" spans="2:12" x14ac:dyDescent="0.45">
      <c r="C176" s="7">
        <f t="shared" si="14"/>
        <v>0</v>
      </c>
      <c r="H176" s="8">
        <f t="shared" si="15"/>
        <v>0</v>
      </c>
      <c r="J176" s="4"/>
      <c r="L176" s="1" t="e" cm="1">
        <f t="array" ref="L176">_xlfn.TEXTSPLIT(J176,"/",,TRUE)</f>
        <v>#VALUE!</v>
      </c>
    </row>
    <row r="177" spans="2:12" x14ac:dyDescent="0.45">
      <c r="C177" s="7">
        <f t="shared" si="14"/>
        <v>0</v>
      </c>
      <c r="H177" s="8">
        <f t="shared" si="15"/>
        <v>0</v>
      </c>
      <c r="J177" s="4"/>
      <c r="L177" s="1" t="e" cm="1">
        <f t="array" ref="L177">_xlfn.TEXTSPLIT(J177,"/",,TRUE)</f>
        <v>#VALUE!</v>
      </c>
    </row>
    <row r="178" spans="2:12" x14ac:dyDescent="0.45">
      <c r="C178" s="7">
        <f t="shared" si="14"/>
        <v>0</v>
      </c>
      <c r="H178" s="8">
        <f t="shared" si="15"/>
        <v>0</v>
      </c>
      <c r="J178" s="4"/>
      <c r="L178" s="1" t="e" cm="1">
        <f t="array" ref="L178">_xlfn.TEXTSPLIT(J178,"/",,TRUE)</f>
        <v>#VALUE!</v>
      </c>
    </row>
    <row r="179" spans="2:12" x14ac:dyDescent="0.45">
      <c r="B179" s="26"/>
      <c r="C179" s="7">
        <f t="shared" si="14"/>
        <v>0</v>
      </c>
      <c r="D179" s="12"/>
      <c r="G179" s="26"/>
      <c r="H179" s="8">
        <f t="shared" si="15"/>
        <v>0</v>
      </c>
      <c r="I179" s="12"/>
      <c r="J179" s="26"/>
      <c r="L179" s="1" t="e" cm="1">
        <f t="array" ref="L179">_xlfn.TEXTSPLIT(J179,"/",,TRUE)</f>
        <v>#VALUE!</v>
      </c>
    </row>
    <row r="180" spans="2:12" x14ac:dyDescent="0.45">
      <c r="B180" s="26"/>
      <c r="C180" s="7">
        <f t="shared" si="14"/>
        <v>0</v>
      </c>
      <c r="D180" s="12"/>
      <c r="G180" s="26"/>
      <c r="H180" s="8">
        <f t="shared" si="15"/>
        <v>0</v>
      </c>
      <c r="I180" s="12"/>
      <c r="J180" s="26"/>
      <c r="L180" s="1" t="e" cm="1">
        <f t="array" ref="L180">_xlfn.TEXTSPLIT(J180,"/",,TRUE)</f>
        <v>#VALUE!</v>
      </c>
    </row>
    <row r="181" spans="2:12" x14ac:dyDescent="0.45">
      <c r="B181" s="26"/>
      <c r="D181" s="12"/>
    </row>
  </sheetData>
  <autoFilter ref="B1:K181" xr:uid="{CCD59204-49BF-4C89-9709-1FEFE94D7CDE}">
    <filterColumn colId="7">
      <filters blank="1">
        <filter val="Van Equipment"/>
      </filters>
    </filterColumn>
    <sortState xmlns:xlrd2="http://schemas.microsoft.com/office/spreadsheetml/2017/richdata2" ref="B28:K180">
      <sortCondition descending="1" ref="D1:D180"/>
    </sortState>
  </autoFilter>
  <sortState xmlns:xlrd2="http://schemas.microsoft.com/office/spreadsheetml/2017/richdata2" ref="B2:K180">
    <sortCondition ref="J2:J1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B5E2-050A-4791-9FC2-0561FDF22BF3}">
  <dimension ref="A1:AM193"/>
  <sheetViews>
    <sheetView topLeftCell="J61" zoomScale="55" zoomScaleNormal="55" workbookViewId="0">
      <selection activeCell="AP99" sqref="AP99"/>
    </sheetView>
  </sheetViews>
  <sheetFormatPr defaultRowHeight="14.25" x14ac:dyDescent="0.45"/>
  <cols>
    <col min="2" max="2" width="11.1328125" customWidth="1"/>
    <col min="3" max="3" width="15" customWidth="1"/>
    <col min="4" max="4" width="8.1328125" customWidth="1"/>
    <col min="6" max="6" width="12.86328125" customWidth="1"/>
    <col min="7" max="7" width="13.3984375" customWidth="1"/>
    <col min="8" max="8" width="18.73046875" customWidth="1"/>
    <col min="9" max="9" width="21.3984375" customWidth="1"/>
    <col min="10" max="10" width="18" customWidth="1"/>
    <col min="11" max="11" width="12.86328125" customWidth="1"/>
    <col min="12" max="12" width="14.265625" customWidth="1"/>
    <col min="13" max="13" width="17.1328125" customWidth="1"/>
    <col min="15" max="15" width="10.265625" customWidth="1"/>
    <col min="17" max="17" width="12.86328125" customWidth="1"/>
    <col min="18" max="18" width="13.3984375" customWidth="1"/>
    <col min="19" max="19" width="18.73046875" customWidth="1"/>
    <col min="20" max="20" width="21.3984375" customWidth="1"/>
    <col min="21" max="21" width="18" customWidth="1"/>
    <col min="22" max="22" width="12.86328125" customWidth="1"/>
    <col min="23" max="23" width="14.265625" customWidth="1"/>
    <col min="24" max="24" width="17.1328125" customWidth="1"/>
    <col min="26" max="26" width="12.59765625" customWidth="1"/>
    <col min="28" max="28" width="12.86328125" customWidth="1"/>
    <col min="29" max="29" width="13.3984375" customWidth="1"/>
    <col min="30" max="30" width="18.73046875" customWidth="1"/>
    <col min="31" max="31" width="21.3984375" customWidth="1"/>
    <col min="33" max="33" width="18" customWidth="1"/>
    <col min="34" max="34" width="12.86328125" customWidth="1"/>
    <col min="35" max="35" width="14.265625" customWidth="1"/>
    <col min="36" max="36" width="17.1328125" customWidth="1"/>
    <col min="39" max="39" width="12" customWidth="1"/>
  </cols>
  <sheetData>
    <row r="1" spans="1:39" x14ac:dyDescent="0.45">
      <c r="F1" s="3" t="s">
        <v>0</v>
      </c>
      <c r="G1" s="6" t="s">
        <v>1</v>
      </c>
      <c r="H1" s="3" t="s">
        <v>2</v>
      </c>
      <c r="I1" s="3" t="s">
        <v>3</v>
      </c>
      <c r="J1" s="10" t="s">
        <v>4</v>
      </c>
      <c r="K1" s="3" t="s">
        <v>5</v>
      </c>
      <c r="L1" s="6" t="s">
        <v>6</v>
      </c>
      <c r="M1" s="3" t="s">
        <v>7</v>
      </c>
      <c r="N1" s="16" t="s">
        <v>45</v>
      </c>
      <c r="O1" s="16" t="s">
        <v>46</v>
      </c>
      <c r="Q1" s="3" t="s">
        <v>0</v>
      </c>
      <c r="R1" s="6" t="s">
        <v>1</v>
      </c>
      <c r="S1" s="3" t="s">
        <v>2</v>
      </c>
      <c r="T1" s="3" t="s">
        <v>3</v>
      </c>
      <c r="U1" s="10" t="s">
        <v>4</v>
      </c>
      <c r="V1" s="3" t="s">
        <v>5</v>
      </c>
      <c r="W1" s="6" t="s">
        <v>6</v>
      </c>
      <c r="X1" s="3" t="s">
        <v>7</v>
      </c>
      <c r="Y1" s="16" t="s">
        <v>45</v>
      </c>
      <c r="Z1" s="16" t="s">
        <v>46</v>
      </c>
      <c r="AB1" s="3" t="s">
        <v>0</v>
      </c>
      <c r="AC1" s="6" t="s">
        <v>1</v>
      </c>
      <c r="AD1" s="3" t="s">
        <v>2</v>
      </c>
      <c r="AE1" s="3" t="s">
        <v>3</v>
      </c>
      <c r="AG1" s="10" t="s">
        <v>4</v>
      </c>
      <c r="AH1" s="3" t="s">
        <v>5</v>
      </c>
      <c r="AI1" s="6" t="s">
        <v>6</v>
      </c>
      <c r="AJ1" s="3" t="s">
        <v>7</v>
      </c>
      <c r="AL1" s="16" t="s">
        <v>45</v>
      </c>
      <c r="AM1" s="16" t="s">
        <v>46</v>
      </c>
    </row>
    <row r="2" spans="1:39" x14ac:dyDescent="0.45">
      <c r="A2" s="2"/>
      <c r="B2" s="2" t="s">
        <v>12</v>
      </c>
      <c r="C2" s="2" t="s">
        <v>13</v>
      </c>
      <c r="D2" s="2" t="s">
        <v>14</v>
      </c>
      <c r="F2" s="4">
        <v>7</v>
      </c>
      <c r="G2" s="7">
        <v>1120</v>
      </c>
      <c r="H2" s="4">
        <v>1840</v>
      </c>
      <c r="I2" s="4">
        <v>2000</v>
      </c>
      <c r="J2" s="11">
        <v>3425</v>
      </c>
      <c r="K2" s="4">
        <v>1</v>
      </c>
      <c r="L2" s="8">
        <v>3425</v>
      </c>
      <c r="M2" s="5">
        <v>45552</v>
      </c>
      <c r="N2" s="20">
        <f>1.227836386*H2-0.0755359*I2+1961.431179</f>
        <v>4069.5783292399992</v>
      </c>
      <c r="O2" s="20">
        <f>N2-J2</f>
        <v>644.57832923999922</v>
      </c>
      <c r="Q2" s="4">
        <v>5</v>
      </c>
      <c r="R2" s="7">
        <v>800</v>
      </c>
      <c r="S2" s="4">
        <v>758</v>
      </c>
      <c r="T2" s="4">
        <v>800</v>
      </c>
      <c r="U2" s="11">
        <v>1995</v>
      </c>
      <c r="V2" s="4">
        <v>1</v>
      </c>
      <c r="W2" s="8">
        <v>1995</v>
      </c>
      <c r="X2" s="5">
        <v>45554</v>
      </c>
      <c r="Y2" s="20">
        <f>1.677895665*S2+0.075578707*T2+1174.689488</f>
        <v>2506.9973676700001</v>
      </c>
      <c r="Z2" s="20">
        <f>Y2-U2</f>
        <v>511.99736767000013</v>
      </c>
      <c r="AB2" s="4">
        <v>5</v>
      </c>
      <c r="AC2" s="7">
        <f t="shared" ref="AC2:AC27" si="0">160*AB2</f>
        <v>800</v>
      </c>
      <c r="AD2" s="4">
        <v>758</v>
      </c>
      <c r="AE2" s="4">
        <v>800</v>
      </c>
      <c r="AG2" s="11">
        <v>1995</v>
      </c>
      <c r="AH2" s="4">
        <v>1</v>
      </c>
      <c r="AI2" s="8">
        <f t="shared" ref="AI2:AI27" si="1">AG2*AH2</f>
        <v>1995</v>
      </c>
      <c r="AJ2" s="5">
        <v>45554</v>
      </c>
      <c r="AL2" s="20">
        <f t="shared" ref="AL2:AL27" si="2">1.410816803*AD2-0.004234887*AE2+1614.621174</f>
        <v>2680.632401074</v>
      </c>
      <c r="AM2" s="20">
        <f t="shared" ref="AM2:AM27" si="3">AL2-AG2</f>
        <v>685.63240107399997</v>
      </c>
    </row>
    <row r="3" spans="1:39" x14ac:dyDescent="0.45">
      <c r="A3" s="2" t="s">
        <v>15</v>
      </c>
      <c r="B3" s="16">
        <v>1</v>
      </c>
      <c r="C3" s="16">
        <v>2</v>
      </c>
      <c r="D3" s="16">
        <v>3</v>
      </c>
      <c r="F3" s="4">
        <v>8</v>
      </c>
      <c r="G3" s="7">
        <v>1280</v>
      </c>
      <c r="H3" s="4">
        <v>629</v>
      </c>
      <c r="I3" s="4">
        <v>2000</v>
      </c>
      <c r="J3" s="11">
        <v>2695</v>
      </c>
      <c r="K3" s="4">
        <v>1</v>
      </c>
      <c r="L3" s="8">
        <v>2695</v>
      </c>
      <c r="M3" s="5">
        <v>45435</v>
      </c>
      <c r="N3" s="20">
        <f t="shared" ref="N3:N14" si="4">1.227836386*H3-0.0755359*I3+1961.431179</f>
        <v>2582.6684657939995</v>
      </c>
      <c r="O3" s="20">
        <f t="shared" ref="O3:O14" si="5">N3-J3</f>
        <v>-112.33153420600047</v>
      </c>
      <c r="Q3" s="4">
        <v>7</v>
      </c>
      <c r="R3" s="7">
        <v>1120</v>
      </c>
      <c r="S3" s="4">
        <v>917</v>
      </c>
      <c r="T3" s="4">
        <v>1120</v>
      </c>
      <c r="U3" s="11">
        <v>3295</v>
      </c>
      <c r="V3" s="4">
        <v>1</v>
      </c>
      <c r="W3" s="8">
        <v>3295</v>
      </c>
      <c r="X3" s="5">
        <v>45698</v>
      </c>
      <c r="Y3" s="20">
        <f t="shared" ref="Y3:Y14" si="6">1.677895665*S3+0.075578707*T3+1174.689488</f>
        <v>2797.9679646450004</v>
      </c>
      <c r="Z3" s="20">
        <f t="shared" ref="Z3:Z14" si="7">Y3-U3</f>
        <v>-497.03203535499961</v>
      </c>
      <c r="AB3" s="4">
        <v>7</v>
      </c>
      <c r="AC3" s="7">
        <f t="shared" si="0"/>
        <v>1120</v>
      </c>
      <c r="AD3" s="4">
        <v>1840</v>
      </c>
      <c r="AE3" s="4">
        <v>2000</v>
      </c>
      <c r="AG3" s="11">
        <v>3425</v>
      </c>
      <c r="AH3" s="4">
        <v>1</v>
      </c>
      <c r="AI3" s="8">
        <f t="shared" si="1"/>
        <v>3425</v>
      </c>
      <c r="AJ3" s="5">
        <v>45552</v>
      </c>
      <c r="AL3" s="20">
        <f t="shared" si="2"/>
        <v>4202.05431752</v>
      </c>
      <c r="AM3" s="20">
        <f t="shared" si="3"/>
        <v>777.05431752000004</v>
      </c>
    </row>
    <row r="4" spans="1:39" x14ac:dyDescent="0.45">
      <c r="A4" s="2" t="s">
        <v>16</v>
      </c>
      <c r="B4" s="16">
        <v>4</v>
      </c>
      <c r="C4" s="16">
        <v>5</v>
      </c>
      <c r="D4" s="16">
        <v>6</v>
      </c>
      <c r="F4" s="4">
        <v>17</v>
      </c>
      <c r="G4" s="7">
        <v>2720</v>
      </c>
      <c r="H4" s="4">
        <v>1110</v>
      </c>
      <c r="I4" s="4">
        <v>3000</v>
      </c>
      <c r="J4" s="11">
        <v>3695</v>
      </c>
      <c r="K4" s="4">
        <v>1</v>
      </c>
      <c r="L4" s="8">
        <v>3695</v>
      </c>
      <c r="M4" s="5">
        <v>45559</v>
      </c>
      <c r="N4" s="20">
        <f t="shared" si="4"/>
        <v>3097.7218674599999</v>
      </c>
      <c r="O4" s="20">
        <f t="shared" si="5"/>
        <v>-597.27813254000012</v>
      </c>
      <c r="Q4" s="4">
        <v>18</v>
      </c>
      <c r="R4" s="7">
        <v>2880</v>
      </c>
      <c r="S4" s="4">
        <v>767</v>
      </c>
      <c r="T4" s="4">
        <v>2880</v>
      </c>
      <c r="U4" s="11">
        <v>2785</v>
      </c>
      <c r="V4" s="4">
        <v>1</v>
      </c>
      <c r="W4" s="8">
        <v>2785</v>
      </c>
      <c r="X4" s="5">
        <v>45660</v>
      </c>
      <c r="Y4" s="20">
        <f t="shared" si="6"/>
        <v>2679.3021392149999</v>
      </c>
      <c r="Z4" s="20">
        <f t="shared" si="7"/>
        <v>-105.6978607850001</v>
      </c>
      <c r="AB4" s="4">
        <v>7</v>
      </c>
      <c r="AC4" s="7">
        <f t="shared" si="0"/>
        <v>1120</v>
      </c>
      <c r="AD4" s="4">
        <v>917</v>
      </c>
      <c r="AE4" s="4">
        <v>1120</v>
      </c>
      <c r="AG4" s="11">
        <v>3295</v>
      </c>
      <c r="AH4" s="4">
        <v>1</v>
      </c>
      <c r="AI4" s="8">
        <f t="shared" si="1"/>
        <v>3295</v>
      </c>
      <c r="AJ4" s="5">
        <v>45698</v>
      </c>
      <c r="AL4" s="20">
        <f t="shared" si="2"/>
        <v>2903.5971089109999</v>
      </c>
      <c r="AM4" s="20">
        <f t="shared" si="3"/>
        <v>-391.40289108900015</v>
      </c>
    </row>
    <row r="5" spans="1:39" x14ac:dyDescent="0.45">
      <c r="A5" s="2" t="s">
        <v>14</v>
      </c>
      <c r="B5" s="16">
        <v>7</v>
      </c>
      <c r="C5" s="16">
        <v>8</v>
      </c>
      <c r="D5" s="16">
        <v>9</v>
      </c>
      <c r="F5" s="4">
        <v>17</v>
      </c>
      <c r="G5" s="7">
        <v>2720</v>
      </c>
      <c r="H5" s="4">
        <v>1061</v>
      </c>
      <c r="I5" s="4">
        <v>3000</v>
      </c>
      <c r="J5" s="11">
        <v>3295</v>
      </c>
      <c r="K5" s="4">
        <v>1</v>
      </c>
      <c r="L5" s="8">
        <v>3295</v>
      </c>
      <c r="M5" s="5">
        <v>45632</v>
      </c>
      <c r="N5" s="20">
        <f t="shared" si="4"/>
        <v>3037.5578845459995</v>
      </c>
      <c r="O5" s="20">
        <f t="shared" si="5"/>
        <v>-257.44211545400049</v>
      </c>
      <c r="Q5" s="4">
        <v>20</v>
      </c>
      <c r="R5" s="7">
        <v>3200</v>
      </c>
      <c r="S5" s="4">
        <v>799</v>
      </c>
      <c r="T5" s="4">
        <v>3200</v>
      </c>
      <c r="U5" s="11">
        <v>3295</v>
      </c>
      <c r="V5" s="4">
        <v>1</v>
      </c>
      <c r="W5" s="8">
        <v>3295</v>
      </c>
      <c r="X5" s="5">
        <v>45673</v>
      </c>
      <c r="Y5" s="20">
        <f t="shared" si="6"/>
        <v>2757.1799867350001</v>
      </c>
      <c r="Z5" s="20">
        <f t="shared" si="7"/>
        <v>-537.82001326499994</v>
      </c>
      <c r="AB5" s="4">
        <v>8</v>
      </c>
      <c r="AC5" s="7">
        <f t="shared" si="0"/>
        <v>1280</v>
      </c>
      <c r="AD5" s="4">
        <v>629</v>
      </c>
      <c r="AE5" s="4">
        <v>2000</v>
      </c>
      <c r="AG5" s="11">
        <v>2695</v>
      </c>
      <c r="AH5" s="4">
        <v>1</v>
      </c>
      <c r="AI5" s="8">
        <f t="shared" si="1"/>
        <v>2695</v>
      </c>
      <c r="AJ5" s="5">
        <v>45435</v>
      </c>
      <c r="AL5" s="20">
        <f t="shared" si="2"/>
        <v>2493.5551690869997</v>
      </c>
      <c r="AM5" s="20">
        <f t="shared" si="3"/>
        <v>-201.44483091300026</v>
      </c>
    </row>
    <row r="6" spans="1:39" x14ac:dyDescent="0.45">
      <c r="F6" s="4">
        <v>17</v>
      </c>
      <c r="G6" s="7">
        <v>2720</v>
      </c>
      <c r="H6" s="4">
        <v>686</v>
      </c>
      <c r="I6" s="4">
        <v>3000</v>
      </c>
      <c r="J6" s="11">
        <v>2425</v>
      </c>
      <c r="K6" s="4">
        <v>1</v>
      </c>
      <c r="L6" s="8">
        <v>2425</v>
      </c>
      <c r="M6" s="5">
        <v>45623</v>
      </c>
      <c r="N6" s="20">
        <f t="shared" si="4"/>
        <v>2577.1192397959999</v>
      </c>
      <c r="O6" s="20">
        <f t="shared" si="5"/>
        <v>152.11923979599987</v>
      </c>
      <c r="Q6" s="4">
        <v>22</v>
      </c>
      <c r="R6" s="7">
        <v>3520</v>
      </c>
      <c r="S6" s="4">
        <v>617</v>
      </c>
      <c r="T6" s="4">
        <v>3520</v>
      </c>
      <c r="U6" s="11">
        <v>2195</v>
      </c>
      <c r="V6" s="4">
        <v>1</v>
      </c>
      <c r="W6" s="8">
        <v>2195</v>
      </c>
      <c r="X6" s="5">
        <v>45643</v>
      </c>
      <c r="Y6" s="20">
        <f t="shared" si="6"/>
        <v>2475.9881619449998</v>
      </c>
      <c r="Z6" s="20">
        <f t="shared" si="7"/>
        <v>280.98816194499977</v>
      </c>
      <c r="AB6" s="4">
        <v>17</v>
      </c>
      <c r="AC6" s="7">
        <f t="shared" si="0"/>
        <v>2720</v>
      </c>
      <c r="AD6" s="4">
        <v>1110</v>
      </c>
      <c r="AE6" s="4">
        <v>3000</v>
      </c>
      <c r="AG6" s="11">
        <v>3695</v>
      </c>
      <c r="AH6" s="4">
        <v>1</v>
      </c>
      <c r="AI6" s="8">
        <f t="shared" si="1"/>
        <v>3695</v>
      </c>
      <c r="AJ6" s="5">
        <v>45559</v>
      </c>
      <c r="AL6" s="20">
        <f t="shared" si="2"/>
        <v>3167.92316433</v>
      </c>
      <c r="AM6" s="20">
        <f t="shared" si="3"/>
        <v>-527.07683567000004</v>
      </c>
    </row>
    <row r="7" spans="1:39" x14ac:dyDescent="0.45">
      <c r="F7" s="4">
        <v>27</v>
      </c>
      <c r="G7" s="7">
        <v>4320</v>
      </c>
      <c r="H7" s="4">
        <v>617</v>
      </c>
      <c r="I7" s="4">
        <v>5000</v>
      </c>
      <c r="J7" s="11">
        <v>2495</v>
      </c>
      <c r="K7" s="4">
        <v>1</v>
      </c>
      <c r="L7" s="8">
        <v>2495</v>
      </c>
      <c r="M7" s="5">
        <v>45615</v>
      </c>
      <c r="N7" s="20">
        <f t="shared" si="4"/>
        <v>2341.326729162</v>
      </c>
      <c r="O7" s="20">
        <f t="shared" si="5"/>
        <v>-153.67327083800001</v>
      </c>
      <c r="Q7" s="4">
        <v>25</v>
      </c>
      <c r="R7" s="7">
        <v>4000</v>
      </c>
      <c r="S7" s="4">
        <v>2409</v>
      </c>
      <c r="T7" s="4">
        <v>4000</v>
      </c>
      <c r="U7" s="11">
        <v>5595</v>
      </c>
      <c r="V7" s="4">
        <v>1</v>
      </c>
      <c r="W7" s="8">
        <v>5595</v>
      </c>
      <c r="X7" s="5">
        <v>45649</v>
      </c>
      <c r="Y7" s="20">
        <f t="shared" si="6"/>
        <v>5519.0549729849999</v>
      </c>
      <c r="Z7" s="20">
        <f t="shared" si="7"/>
        <v>-75.945027015000051</v>
      </c>
      <c r="AB7" s="4">
        <v>17</v>
      </c>
      <c r="AC7" s="7">
        <f t="shared" si="0"/>
        <v>2720</v>
      </c>
      <c r="AD7" s="4">
        <v>1061</v>
      </c>
      <c r="AE7" s="4">
        <v>3000</v>
      </c>
      <c r="AG7" s="11">
        <v>3295</v>
      </c>
      <c r="AH7" s="4">
        <v>1</v>
      </c>
      <c r="AI7" s="8">
        <f t="shared" si="1"/>
        <v>3295</v>
      </c>
      <c r="AJ7" s="5">
        <v>45632</v>
      </c>
      <c r="AL7" s="20">
        <f t="shared" si="2"/>
        <v>3098.7931409829998</v>
      </c>
      <c r="AM7" s="20">
        <f t="shared" si="3"/>
        <v>-196.20685901700017</v>
      </c>
    </row>
    <row r="8" spans="1:39" x14ac:dyDescent="0.45">
      <c r="F8" s="4">
        <v>29</v>
      </c>
      <c r="G8" s="7">
        <v>4640</v>
      </c>
      <c r="H8" s="4">
        <v>1783</v>
      </c>
      <c r="I8" s="4">
        <v>5000</v>
      </c>
      <c r="J8" s="11">
        <v>3845</v>
      </c>
      <c r="K8" s="4">
        <v>1</v>
      </c>
      <c r="L8" s="8">
        <v>3845</v>
      </c>
      <c r="M8" s="5">
        <v>45590</v>
      </c>
      <c r="N8" s="20">
        <f t="shared" si="4"/>
        <v>3772.9839552379999</v>
      </c>
      <c r="O8" s="20">
        <f t="shared" si="5"/>
        <v>-72.016044762000092</v>
      </c>
      <c r="Q8" s="4">
        <v>30</v>
      </c>
      <c r="R8" s="7">
        <v>4800</v>
      </c>
      <c r="S8" s="4">
        <v>381</v>
      </c>
      <c r="T8" s="4">
        <v>4800</v>
      </c>
      <c r="U8" s="11">
        <v>1625</v>
      </c>
      <c r="V8" s="4">
        <v>1</v>
      </c>
      <c r="W8" s="8">
        <v>1625</v>
      </c>
      <c r="X8" s="5">
        <v>45505</v>
      </c>
      <c r="Y8" s="20">
        <f t="shared" si="6"/>
        <v>2176.7455299650001</v>
      </c>
      <c r="Z8" s="20">
        <f t="shared" si="7"/>
        <v>551.74552996500006</v>
      </c>
      <c r="AB8" s="4">
        <v>17</v>
      </c>
      <c r="AC8" s="7">
        <f t="shared" si="0"/>
        <v>2720</v>
      </c>
      <c r="AD8" s="4">
        <v>686</v>
      </c>
      <c r="AE8" s="4">
        <v>3000</v>
      </c>
      <c r="AG8" s="11">
        <v>2425</v>
      </c>
      <c r="AH8" s="4">
        <v>1</v>
      </c>
      <c r="AI8" s="8">
        <f t="shared" si="1"/>
        <v>2425</v>
      </c>
      <c r="AJ8" s="5">
        <v>45623</v>
      </c>
      <c r="AL8" s="20">
        <f t="shared" si="2"/>
        <v>2569.7368398580002</v>
      </c>
      <c r="AM8" s="20">
        <f t="shared" si="3"/>
        <v>144.73683985800017</v>
      </c>
    </row>
    <row r="9" spans="1:39" x14ac:dyDescent="0.45">
      <c r="F9" s="4">
        <v>29</v>
      </c>
      <c r="G9" s="7">
        <v>4640</v>
      </c>
      <c r="H9" s="4">
        <v>485</v>
      </c>
      <c r="I9" s="4">
        <v>5000</v>
      </c>
      <c r="J9" s="11">
        <v>1875</v>
      </c>
      <c r="K9" s="4">
        <v>1</v>
      </c>
      <c r="L9" s="8">
        <v>1875</v>
      </c>
      <c r="M9" s="5">
        <v>45554</v>
      </c>
      <c r="N9" s="20">
        <f t="shared" si="4"/>
        <v>2179.2523262099999</v>
      </c>
      <c r="O9" s="20">
        <f t="shared" si="5"/>
        <v>304.25232620999986</v>
      </c>
      <c r="Q9" s="4">
        <v>34</v>
      </c>
      <c r="R9" s="7">
        <v>5440</v>
      </c>
      <c r="S9" s="4">
        <v>1599</v>
      </c>
      <c r="T9" s="4">
        <v>5440</v>
      </c>
      <c r="U9" s="11">
        <v>4495</v>
      </c>
      <c r="V9" s="4">
        <v>1</v>
      </c>
      <c r="W9" s="8">
        <v>4495</v>
      </c>
      <c r="X9" s="5">
        <v>45659</v>
      </c>
      <c r="Y9" s="20">
        <f t="shared" si="6"/>
        <v>4268.792822415</v>
      </c>
      <c r="Z9" s="20">
        <f t="shared" si="7"/>
        <v>-226.20717758499995</v>
      </c>
      <c r="AB9" s="4">
        <v>18</v>
      </c>
      <c r="AC9" s="7">
        <f t="shared" si="0"/>
        <v>2880</v>
      </c>
      <c r="AD9" s="4">
        <v>767</v>
      </c>
      <c r="AE9" s="4">
        <v>2880</v>
      </c>
      <c r="AG9" s="11">
        <v>2785</v>
      </c>
      <c r="AH9" s="4">
        <v>1</v>
      </c>
      <c r="AI9" s="8">
        <f t="shared" si="1"/>
        <v>2785</v>
      </c>
      <c r="AJ9" s="5">
        <v>45660</v>
      </c>
      <c r="AL9" s="20">
        <f t="shared" si="2"/>
        <v>2684.5211873409999</v>
      </c>
      <c r="AM9" s="20">
        <f t="shared" si="3"/>
        <v>-100.47881265900014</v>
      </c>
    </row>
    <row r="10" spans="1:39" x14ac:dyDescent="0.45">
      <c r="F10" s="4">
        <v>32</v>
      </c>
      <c r="G10" s="7">
        <v>5120</v>
      </c>
      <c r="H10" s="4">
        <v>756</v>
      </c>
      <c r="I10" s="4">
        <v>6000</v>
      </c>
      <c r="J10" s="11">
        <v>2225</v>
      </c>
      <c r="K10" s="4">
        <v>1</v>
      </c>
      <c r="L10" s="8">
        <v>2225</v>
      </c>
      <c r="M10" s="5">
        <v>45558</v>
      </c>
      <c r="N10" s="20">
        <f t="shared" si="4"/>
        <v>2436.4600868159996</v>
      </c>
      <c r="O10" s="20">
        <f t="shared" si="5"/>
        <v>211.4600868159996</v>
      </c>
      <c r="Q10" s="4">
        <v>34</v>
      </c>
      <c r="R10" s="7">
        <v>5440</v>
      </c>
      <c r="S10" s="4">
        <v>1665</v>
      </c>
      <c r="T10" s="4">
        <v>5440</v>
      </c>
      <c r="U10" s="11">
        <v>4350</v>
      </c>
      <c r="V10" s="4">
        <v>1</v>
      </c>
      <c r="W10" s="8">
        <v>4350</v>
      </c>
      <c r="X10" s="5">
        <v>45660</v>
      </c>
      <c r="Y10" s="20">
        <f t="shared" si="6"/>
        <v>4379.5339363050007</v>
      </c>
      <c r="Z10" s="20">
        <f t="shared" si="7"/>
        <v>29.53393630500068</v>
      </c>
      <c r="AB10" s="4">
        <v>20</v>
      </c>
      <c r="AC10" s="7">
        <f t="shared" si="0"/>
        <v>3200</v>
      </c>
      <c r="AD10" s="4">
        <v>799</v>
      </c>
      <c r="AE10" s="4">
        <v>3200</v>
      </c>
      <c r="AG10" s="11">
        <v>3295</v>
      </c>
      <c r="AH10" s="4">
        <v>1</v>
      </c>
      <c r="AI10" s="8">
        <f t="shared" si="1"/>
        <v>3295</v>
      </c>
      <c r="AJ10" s="5">
        <v>45673</v>
      </c>
      <c r="AL10" s="20">
        <f t="shared" si="2"/>
        <v>2728.312161197</v>
      </c>
      <c r="AM10" s="20">
        <f t="shared" si="3"/>
        <v>-566.68783880299998</v>
      </c>
    </row>
    <row r="11" spans="1:39" x14ac:dyDescent="0.45">
      <c r="F11" s="4">
        <v>34</v>
      </c>
      <c r="G11" s="7">
        <v>5440</v>
      </c>
      <c r="H11" s="4">
        <v>1837</v>
      </c>
      <c r="I11" s="4">
        <v>6000</v>
      </c>
      <c r="J11" s="11">
        <v>3595</v>
      </c>
      <c r="K11" s="4">
        <v>1</v>
      </c>
      <c r="L11" s="8">
        <v>3595</v>
      </c>
      <c r="M11" s="5">
        <v>45685</v>
      </c>
      <c r="N11" s="20">
        <f t="shared" si="4"/>
        <v>3763.7512200819992</v>
      </c>
      <c r="O11" s="20">
        <f t="shared" si="5"/>
        <v>168.75122008199924</v>
      </c>
      <c r="Q11" s="4">
        <v>34</v>
      </c>
      <c r="R11" s="7">
        <v>5440</v>
      </c>
      <c r="S11" s="4">
        <v>1780</v>
      </c>
      <c r="T11" s="4">
        <v>5440</v>
      </c>
      <c r="U11" s="11">
        <v>3985</v>
      </c>
      <c r="V11" s="4">
        <v>1</v>
      </c>
      <c r="W11" s="8">
        <v>3985</v>
      </c>
      <c r="X11" s="5">
        <v>45659</v>
      </c>
      <c r="Y11" s="20">
        <f t="shared" si="6"/>
        <v>4572.4919377799997</v>
      </c>
      <c r="Z11" s="20">
        <f t="shared" si="7"/>
        <v>587.49193777999972</v>
      </c>
      <c r="AB11" s="4">
        <v>22</v>
      </c>
      <c r="AC11" s="7">
        <f t="shared" si="0"/>
        <v>3520</v>
      </c>
      <c r="AD11" s="4">
        <v>617</v>
      </c>
      <c r="AE11" s="4">
        <v>3520</v>
      </c>
      <c r="AG11" s="11">
        <v>2195</v>
      </c>
      <c r="AH11" s="4">
        <v>1</v>
      </c>
      <c r="AI11" s="8">
        <f t="shared" si="1"/>
        <v>2195</v>
      </c>
      <c r="AJ11" s="5">
        <v>45643</v>
      </c>
      <c r="AL11" s="20">
        <f t="shared" si="2"/>
        <v>2470.1883392109999</v>
      </c>
      <c r="AM11" s="20">
        <f t="shared" si="3"/>
        <v>275.18833921099986</v>
      </c>
    </row>
    <row r="12" spans="1:39" x14ac:dyDescent="0.45">
      <c r="F12" s="4">
        <v>34</v>
      </c>
      <c r="G12" s="7">
        <v>5440</v>
      </c>
      <c r="H12" s="4">
        <v>779</v>
      </c>
      <c r="I12" s="4">
        <v>5500</v>
      </c>
      <c r="J12" s="11">
        <v>2545</v>
      </c>
      <c r="K12" s="4">
        <v>1</v>
      </c>
      <c r="L12" s="8">
        <v>2545</v>
      </c>
      <c r="M12" s="5">
        <v>45638</v>
      </c>
      <c r="N12" s="20">
        <f t="shared" si="4"/>
        <v>2502.4682736939999</v>
      </c>
      <c r="O12" s="20">
        <f t="shared" si="5"/>
        <v>-42.53172630600011</v>
      </c>
      <c r="Q12" s="4">
        <v>34</v>
      </c>
      <c r="R12" s="7">
        <v>5440</v>
      </c>
      <c r="S12" s="4">
        <v>998</v>
      </c>
      <c r="T12" s="4">
        <v>5440</v>
      </c>
      <c r="U12" s="11">
        <v>3765</v>
      </c>
      <c r="V12" s="4">
        <v>1</v>
      </c>
      <c r="W12" s="8">
        <v>3765</v>
      </c>
      <c r="X12" s="5">
        <v>45659</v>
      </c>
      <c r="Y12" s="20">
        <f t="shared" si="6"/>
        <v>3260.3775277499999</v>
      </c>
      <c r="Z12" s="20">
        <f t="shared" si="7"/>
        <v>-504.6224722500001</v>
      </c>
      <c r="AB12" s="4">
        <v>25</v>
      </c>
      <c r="AC12" s="7">
        <f t="shared" si="0"/>
        <v>4000</v>
      </c>
      <c r="AD12" s="4">
        <v>2409</v>
      </c>
      <c r="AE12" s="4">
        <v>4000</v>
      </c>
      <c r="AG12" s="11">
        <v>5595</v>
      </c>
      <c r="AH12" s="4">
        <v>1</v>
      </c>
      <c r="AI12" s="8">
        <f t="shared" si="1"/>
        <v>5595</v>
      </c>
      <c r="AJ12" s="5">
        <v>45649</v>
      </c>
      <c r="AL12" s="20">
        <f t="shared" si="2"/>
        <v>4996.3393044269997</v>
      </c>
      <c r="AM12" s="20">
        <f t="shared" si="3"/>
        <v>-598.66069557300034</v>
      </c>
    </row>
    <row r="13" spans="1:39" x14ac:dyDescent="0.45">
      <c r="F13" s="4">
        <v>37</v>
      </c>
      <c r="G13" s="7">
        <v>5920</v>
      </c>
      <c r="H13" s="4">
        <v>2429</v>
      </c>
      <c r="I13" s="4">
        <v>6000</v>
      </c>
      <c r="J13" s="11">
        <v>4815</v>
      </c>
      <c r="K13" s="4">
        <v>1</v>
      </c>
      <c r="L13" s="8">
        <v>4815</v>
      </c>
      <c r="M13" s="5">
        <v>45573</v>
      </c>
      <c r="N13" s="20">
        <f t="shared" si="4"/>
        <v>4490.6303605939993</v>
      </c>
      <c r="O13" s="20">
        <f t="shared" si="5"/>
        <v>-324.36963940600072</v>
      </c>
      <c r="Q13" s="4">
        <v>34</v>
      </c>
      <c r="R13" s="7">
        <v>5440</v>
      </c>
      <c r="S13" s="4">
        <v>1271</v>
      </c>
      <c r="T13" s="4">
        <v>5440</v>
      </c>
      <c r="U13" s="11">
        <v>3250</v>
      </c>
      <c r="V13" s="4">
        <v>1</v>
      </c>
      <c r="W13" s="8">
        <v>3250</v>
      </c>
      <c r="X13" s="5">
        <v>45660</v>
      </c>
      <c r="Y13" s="20">
        <f t="shared" si="6"/>
        <v>3718.4430442950002</v>
      </c>
      <c r="Z13" s="20">
        <f t="shared" si="7"/>
        <v>468.44304429500016</v>
      </c>
      <c r="AB13" s="4">
        <v>27</v>
      </c>
      <c r="AC13" s="7">
        <f t="shared" si="0"/>
        <v>4320</v>
      </c>
      <c r="AD13" s="4">
        <v>617</v>
      </c>
      <c r="AE13" s="4">
        <v>5000</v>
      </c>
      <c r="AG13" s="11">
        <v>2495</v>
      </c>
      <c r="AH13" s="4">
        <v>1</v>
      </c>
      <c r="AI13" s="8">
        <f t="shared" si="1"/>
        <v>2495</v>
      </c>
      <c r="AJ13" s="5">
        <v>45615</v>
      </c>
      <c r="AL13" s="20">
        <f t="shared" si="2"/>
        <v>2463.9207064510001</v>
      </c>
      <c r="AM13" s="20">
        <f t="shared" si="3"/>
        <v>-31.079293548999885</v>
      </c>
    </row>
    <row r="14" spans="1:39" x14ac:dyDescent="0.45">
      <c r="F14" s="4">
        <v>39</v>
      </c>
      <c r="G14" s="7">
        <v>6240</v>
      </c>
      <c r="H14" s="4">
        <v>1825</v>
      </c>
      <c r="I14" s="4">
        <v>7000</v>
      </c>
      <c r="J14" s="11">
        <v>3595</v>
      </c>
      <c r="K14" s="4">
        <v>1</v>
      </c>
      <c r="L14" s="8">
        <v>3595</v>
      </c>
      <c r="M14" s="5">
        <v>45615</v>
      </c>
      <c r="N14" s="20">
        <f t="shared" si="4"/>
        <v>3673.4812834499999</v>
      </c>
      <c r="O14" s="20">
        <f t="shared" si="5"/>
        <v>78.481283449999864</v>
      </c>
      <c r="Q14" s="4">
        <v>40</v>
      </c>
      <c r="R14" s="7">
        <v>6400</v>
      </c>
      <c r="S14" s="4">
        <v>926</v>
      </c>
      <c r="T14" s="4">
        <v>6400</v>
      </c>
      <c r="U14" s="11">
        <v>3695</v>
      </c>
      <c r="V14" s="4">
        <v>1</v>
      </c>
      <c r="W14" s="8">
        <v>3695</v>
      </c>
      <c r="X14" s="5">
        <v>45615</v>
      </c>
      <c r="Y14" s="20">
        <f t="shared" si="6"/>
        <v>3212.12459859</v>
      </c>
      <c r="Z14" s="20">
        <f t="shared" si="7"/>
        <v>-482.87540140999999</v>
      </c>
      <c r="AB14" s="4">
        <v>29</v>
      </c>
      <c r="AC14" s="7">
        <f t="shared" si="0"/>
        <v>4640</v>
      </c>
      <c r="AD14" s="4">
        <v>1783</v>
      </c>
      <c r="AE14" s="4">
        <v>5000</v>
      </c>
      <c r="AG14" s="11">
        <v>3845</v>
      </c>
      <c r="AH14" s="4">
        <v>1</v>
      </c>
      <c r="AI14" s="8">
        <f t="shared" si="1"/>
        <v>3845</v>
      </c>
      <c r="AJ14" s="5">
        <v>45590</v>
      </c>
      <c r="AL14" s="20">
        <f t="shared" si="2"/>
        <v>4108.9330987490002</v>
      </c>
      <c r="AM14" s="20">
        <f t="shared" si="3"/>
        <v>263.93309874900024</v>
      </c>
    </row>
    <row r="15" spans="1:39" x14ac:dyDescent="0.45">
      <c r="AB15" s="4">
        <v>29</v>
      </c>
      <c r="AC15" s="7">
        <f t="shared" si="0"/>
        <v>4640</v>
      </c>
      <c r="AD15" s="4">
        <v>485</v>
      </c>
      <c r="AE15" s="4">
        <v>5000</v>
      </c>
      <c r="AG15" s="11">
        <v>1875</v>
      </c>
      <c r="AH15" s="4">
        <v>1</v>
      </c>
      <c r="AI15" s="8">
        <f t="shared" si="1"/>
        <v>1875</v>
      </c>
      <c r="AJ15" s="5">
        <v>45554</v>
      </c>
      <c r="AL15" s="20">
        <f t="shared" si="2"/>
        <v>2277.6928884549998</v>
      </c>
      <c r="AM15" s="20">
        <f t="shared" si="3"/>
        <v>402.69288845499977</v>
      </c>
    </row>
    <row r="16" spans="1:39" x14ac:dyDescent="0.45">
      <c r="AB16" s="4">
        <v>30</v>
      </c>
      <c r="AC16" s="7">
        <f t="shared" si="0"/>
        <v>4800</v>
      </c>
      <c r="AD16" s="4">
        <v>381</v>
      </c>
      <c r="AE16" s="4">
        <v>4800</v>
      </c>
      <c r="AG16" s="11">
        <v>1625</v>
      </c>
      <c r="AH16" s="4">
        <v>1</v>
      </c>
      <c r="AI16" s="8">
        <f t="shared" si="1"/>
        <v>1625</v>
      </c>
      <c r="AJ16" s="5">
        <v>45505</v>
      </c>
      <c r="AL16" s="20">
        <f t="shared" si="2"/>
        <v>2131.814918343</v>
      </c>
      <c r="AM16" s="20">
        <f t="shared" si="3"/>
        <v>506.81491834300004</v>
      </c>
    </row>
    <row r="17" spans="6:39" x14ac:dyDescent="0.45">
      <c r="AB17" s="4">
        <v>32</v>
      </c>
      <c r="AC17" s="7">
        <f t="shared" si="0"/>
        <v>5120</v>
      </c>
      <c r="AD17" s="4">
        <v>756</v>
      </c>
      <c r="AE17" s="4">
        <v>6000</v>
      </c>
      <c r="AG17" s="11">
        <v>2225</v>
      </c>
      <c r="AH17" s="4">
        <v>1</v>
      </c>
      <c r="AI17" s="8">
        <f t="shared" si="1"/>
        <v>2225</v>
      </c>
      <c r="AJ17" s="5">
        <v>45558</v>
      </c>
      <c r="AL17" s="20">
        <f t="shared" si="2"/>
        <v>2655.7893550680001</v>
      </c>
      <c r="AM17" s="20">
        <f t="shared" si="3"/>
        <v>430.78935506800008</v>
      </c>
    </row>
    <row r="18" spans="6:39" x14ac:dyDescent="0.45">
      <c r="F18" s="3" t="s">
        <v>0</v>
      </c>
      <c r="G18" s="6" t="s">
        <v>1</v>
      </c>
      <c r="H18" s="3" t="s">
        <v>2</v>
      </c>
      <c r="I18" s="3" t="s">
        <v>3</v>
      </c>
      <c r="J18" s="10" t="s">
        <v>4</v>
      </c>
      <c r="K18" s="3" t="s">
        <v>5</v>
      </c>
      <c r="L18" s="6" t="s">
        <v>6</v>
      </c>
      <c r="M18" s="3" t="s">
        <v>7</v>
      </c>
      <c r="N18" s="16" t="s">
        <v>45</v>
      </c>
      <c r="O18" s="16" t="s">
        <v>46</v>
      </c>
      <c r="Q18" s="3" t="s">
        <v>0</v>
      </c>
      <c r="R18" s="6" t="s">
        <v>1</v>
      </c>
      <c r="S18" s="3" t="s">
        <v>2</v>
      </c>
      <c r="T18" s="3" t="s">
        <v>3</v>
      </c>
      <c r="U18" s="10" t="s">
        <v>4</v>
      </c>
      <c r="V18" s="3" t="s">
        <v>5</v>
      </c>
      <c r="W18" s="6" t="s">
        <v>6</v>
      </c>
      <c r="X18" s="3" t="s">
        <v>7</v>
      </c>
      <c r="Y18" s="16" t="s">
        <v>45</v>
      </c>
      <c r="Z18" s="16" t="s">
        <v>46</v>
      </c>
      <c r="AB18" s="4">
        <v>34</v>
      </c>
      <c r="AC18" s="7">
        <f t="shared" si="0"/>
        <v>5440</v>
      </c>
      <c r="AD18" s="4">
        <v>1599</v>
      </c>
      <c r="AE18" s="4">
        <v>5440</v>
      </c>
      <c r="AG18" s="11">
        <v>4495</v>
      </c>
      <c r="AH18" s="4">
        <v>1</v>
      </c>
      <c r="AI18" s="8">
        <f t="shared" si="1"/>
        <v>4495</v>
      </c>
      <c r="AJ18" s="5">
        <v>45659</v>
      </c>
      <c r="AL18" s="20">
        <f t="shared" si="2"/>
        <v>3847.4794567170002</v>
      </c>
      <c r="AM18" s="20">
        <f t="shared" si="3"/>
        <v>-647.52054328299982</v>
      </c>
    </row>
    <row r="19" spans="6:39" x14ac:dyDescent="0.45">
      <c r="F19" s="4">
        <v>40</v>
      </c>
      <c r="G19" s="7">
        <v>6400</v>
      </c>
      <c r="H19" s="4">
        <v>617</v>
      </c>
      <c r="I19" s="4">
        <v>10000</v>
      </c>
      <c r="J19" s="11">
        <v>2595</v>
      </c>
      <c r="K19" s="4">
        <v>1</v>
      </c>
      <c r="L19" s="8">
        <v>2595</v>
      </c>
      <c r="M19" s="5">
        <v>45615</v>
      </c>
      <c r="N19" s="20">
        <f>1.592238192*H19-0.041580325*I19+1812.626094</f>
        <v>2379.233808464</v>
      </c>
      <c r="O19" s="20">
        <f>N19-J19</f>
        <v>-215.76619153599995</v>
      </c>
      <c r="Q19" s="4">
        <v>50</v>
      </c>
      <c r="R19" s="7">
        <v>8000</v>
      </c>
      <c r="S19" s="4">
        <v>2117</v>
      </c>
      <c r="T19" s="4">
        <v>8000</v>
      </c>
      <c r="U19" s="11">
        <v>4615</v>
      </c>
      <c r="V19" s="4">
        <v>1</v>
      </c>
      <c r="W19" s="8">
        <v>4615</v>
      </c>
      <c r="X19" s="5">
        <v>45573</v>
      </c>
      <c r="Y19" s="20">
        <f>1.576914159*S19+0.000814652*T19+1585.249191</f>
        <v>4930.0936816029998</v>
      </c>
      <c r="Z19" s="20">
        <f>Y19-U19</f>
        <v>315.09368160299982</v>
      </c>
      <c r="AB19" s="4">
        <v>34</v>
      </c>
      <c r="AC19" s="7">
        <f t="shared" si="0"/>
        <v>5440</v>
      </c>
      <c r="AD19" s="4">
        <v>1665</v>
      </c>
      <c r="AE19" s="4">
        <v>5440</v>
      </c>
      <c r="AG19" s="11">
        <v>4350</v>
      </c>
      <c r="AH19" s="4">
        <v>1</v>
      </c>
      <c r="AI19" s="8">
        <f t="shared" si="1"/>
        <v>4350</v>
      </c>
      <c r="AJ19" s="5">
        <v>45660</v>
      </c>
      <c r="AL19" s="20">
        <f t="shared" si="2"/>
        <v>3940.5933657149999</v>
      </c>
      <c r="AM19" s="20">
        <f t="shared" si="3"/>
        <v>-409.40663428500011</v>
      </c>
    </row>
    <row r="20" spans="6:39" x14ac:dyDescent="0.45">
      <c r="F20" s="4">
        <v>42</v>
      </c>
      <c r="G20" s="7">
        <v>6720</v>
      </c>
      <c r="H20" s="4">
        <v>941</v>
      </c>
      <c r="I20" s="4">
        <v>7000</v>
      </c>
      <c r="J20" s="11">
        <v>3295</v>
      </c>
      <c r="K20" s="4">
        <v>1</v>
      </c>
      <c r="L20" s="8">
        <v>3295</v>
      </c>
      <c r="M20" s="5">
        <v>45556</v>
      </c>
      <c r="N20" s="20">
        <f t="shared" ref="N20:N60" si="8">1.592238192*H20-0.041580325*I20+1812.626094</f>
        <v>3019.8599576719998</v>
      </c>
      <c r="O20" s="20">
        <f t="shared" ref="O20:O60" si="9">N20-J20</f>
        <v>-275.14004232800016</v>
      </c>
      <c r="Q20" s="4">
        <v>50</v>
      </c>
      <c r="R20" s="7">
        <v>8000</v>
      </c>
      <c r="S20" s="4">
        <v>1131</v>
      </c>
      <c r="T20" s="4">
        <v>8000</v>
      </c>
      <c r="U20" s="11">
        <v>3995</v>
      </c>
      <c r="V20" s="4">
        <v>1</v>
      </c>
      <c r="W20" s="8">
        <v>3995</v>
      </c>
      <c r="X20" s="5">
        <v>45713</v>
      </c>
      <c r="Y20" s="20">
        <f t="shared" ref="Y20:Y42" si="10">1.576914159*S20+0.000814652*T20+1585.249191</f>
        <v>3375.2563208290003</v>
      </c>
      <c r="Z20" s="20">
        <f t="shared" ref="Z20:Z42" si="11">Y20-U20</f>
        <v>-619.74367917099971</v>
      </c>
      <c r="AB20" s="4">
        <v>34</v>
      </c>
      <c r="AC20" s="7">
        <f t="shared" si="0"/>
        <v>5440</v>
      </c>
      <c r="AD20" s="4">
        <v>1780</v>
      </c>
      <c r="AE20" s="4">
        <v>5440</v>
      </c>
      <c r="AG20" s="11">
        <v>3985</v>
      </c>
      <c r="AH20" s="4">
        <v>1</v>
      </c>
      <c r="AI20" s="8">
        <f t="shared" si="1"/>
        <v>3985</v>
      </c>
      <c r="AJ20" s="5">
        <v>45659</v>
      </c>
      <c r="AL20" s="20">
        <f t="shared" si="2"/>
        <v>4102.8372980599997</v>
      </c>
      <c r="AM20" s="20">
        <f t="shared" si="3"/>
        <v>117.83729805999974</v>
      </c>
    </row>
    <row r="21" spans="6:39" x14ac:dyDescent="0.45">
      <c r="F21" s="4">
        <v>43</v>
      </c>
      <c r="G21" s="7">
        <v>6880</v>
      </c>
      <c r="H21" s="4">
        <v>742</v>
      </c>
      <c r="I21" s="4">
        <v>6000</v>
      </c>
      <c r="J21" s="11">
        <v>2645</v>
      </c>
      <c r="K21" s="4">
        <v>1</v>
      </c>
      <c r="L21" s="8">
        <v>2645</v>
      </c>
      <c r="M21" s="5">
        <v>45590</v>
      </c>
      <c r="N21" s="20">
        <f t="shared" si="8"/>
        <v>2744.5848824639997</v>
      </c>
      <c r="O21" s="20">
        <f t="shared" si="9"/>
        <v>99.584882463999747</v>
      </c>
      <c r="Q21" s="4">
        <v>56</v>
      </c>
      <c r="R21" s="7">
        <v>8960</v>
      </c>
      <c r="S21" s="4">
        <v>2086</v>
      </c>
      <c r="T21" s="4">
        <v>8960</v>
      </c>
      <c r="U21" s="11">
        <v>4400</v>
      </c>
      <c r="V21" s="4">
        <v>1</v>
      </c>
      <c r="W21" s="8">
        <v>4400</v>
      </c>
      <c r="X21" s="15">
        <v>45691</v>
      </c>
      <c r="Y21" s="20">
        <f t="shared" si="10"/>
        <v>4881.9914085939999</v>
      </c>
      <c r="Z21" s="20">
        <f t="shared" si="11"/>
        <v>481.99140859399995</v>
      </c>
      <c r="AB21" s="4">
        <v>34</v>
      </c>
      <c r="AC21" s="7">
        <f t="shared" si="0"/>
        <v>5440</v>
      </c>
      <c r="AD21" s="4">
        <v>998</v>
      </c>
      <c r="AE21" s="4">
        <v>5440</v>
      </c>
      <c r="AG21" s="11">
        <v>3765</v>
      </c>
      <c r="AH21" s="4">
        <v>1</v>
      </c>
      <c r="AI21" s="8">
        <f t="shared" si="1"/>
        <v>3765</v>
      </c>
      <c r="AJ21" s="5">
        <v>45659</v>
      </c>
      <c r="AL21" s="20">
        <f t="shared" si="2"/>
        <v>2999.5785581139999</v>
      </c>
      <c r="AM21" s="20">
        <f t="shared" si="3"/>
        <v>-765.42144188600014</v>
      </c>
    </row>
    <row r="22" spans="6:39" x14ac:dyDescent="0.45">
      <c r="F22" s="4">
        <v>43</v>
      </c>
      <c r="G22" s="7">
        <v>6880</v>
      </c>
      <c r="H22" s="4">
        <v>617</v>
      </c>
      <c r="I22" s="4">
        <v>6000</v>
      </c>
      <c r="J22" s="11">
        <v>2349</v>
      </c>
      <c r="K22" s="4">
        <v>1</v>
      </c>
      <c r="L22" s="8">
        <v>2349</v>
      </c>
      <c r="M22" s="5">
        <v>45590</v>
      </c>
      <c r="N22" s="20">
        <f t="shared" si="8"/>
        <v>2545.5551084640001</v>
      </c>
      <c r="O22" s="20">
        <f t="shared" si="9"/>
        <v>196.55510846400011</v>
      </c>
      <c r="Q22" s="4">
        <v>59</v>
      </c>
      <c r="R22" s="7">
        <v>9440</v>
      </c>
      <c r="S22" s="4">
        <v>319</v>
      </c>
      <c r="T22" s="4">
        <v>9440</v>
      </c>
      <c r="U22" s="11">
        <v>1745</v>
      </c>
      <c r="V22" s="4">
        <v>1</v>
      </c>
      <c r="W22" s="8">
        <v>1745</v>
      </c>
      <c r="X22" s="5">
        <v>45673</v>
      </c>
      <c r="Y22" s="20">
        <f t="shared" si="10"/>
        <v>2095.9751226010003</v>
      </c>
      <c r="Z22" s="20">
        <f t="shared" si="11"/>
        <v>350.97512260100029</v>
      </c>
      <c r="AB22" s="4">
        <v>34</v>
      </c>
      <c r="AC22" s="7">
        <f t="shared" si="0"/>
        <v>5440</v>
      </c>
      <c r="AD22" s="4">
        <v>1837</v>
      </c>
      <c r="AE22" s="4">
        <v>6000</v>
      </c>
      <c r="AG22" s="11">
        <v>3595</v>
      </c>
      <c r="AH22" s="4">
        <v>1</v>
      </c>
      <c r="AI22" s="8">
        <f t="shared" si="1"/>
        <v>3595</v>
      </c>
      <c r="AJ22" s="5">
        <v>45685</v>
      </c>
      <c r="AL22" s="20">
        <f t="shared" si="2"/>
        <v>4180.8823191109996</v>
      </c>
      <c r="AM22" s="20">
        <f t="shared" si="3"/>
        <v>585.88231911099956</v>
      </c>
    </row>
    <row r="23" spans="6:39" x14ac:dyDescent="0.45">
      <c r="F23" s="4">
        <v>43</v>
      </c>
      <c r="G23" s="7">
        <v>6880</v>
      </c>
      <c r="H23" s="4">
        <v>532</v>
      </c>
      <c r="I23" s="4">
        <v>7000</v>
      </c>
      <c r="J23" s="11">
        <v>2250</v>
      </c>
      <c r="K23" s="4">
        <v>1</v>
      </c>
      <c r="L23" s="8">
        <v>2250</v>
      </c>
      <c r="M23" s="5">
        <v>45573</v>
      </c>
      <c r="N23" s="20">
        <f t="shared" si="8"/>
        <v>2368.6345371440002</v>
      </c>
      <c r="O23" s="20">
        <f t="shared" si="9"/>
        <v>118.63453714400021</v>
      </c>
      <c r="Q23" s="4">
        <v>59</v>
      </c>
      <c r="R23" s="7">
        <v>9440</v>
      </c>
      <c r="S23" s="4">
        <v>319</v>
      </c>
      <c r="T23" s="4">
        <v>9440</v>
      </c>
      <c r="U23" s="11">
        <v>1745</v>
      </c>
      <c r="V23" s="4">
        <v>1</v>
      </c>
      <c r="W23" s="8">
        <v>1745</v>
      </c>
      <c r="X23" s="5">
        <v>45657</v>
      </c>
      <c r="Y23" s="20">
        <f t="shared" si="10"/>
        <v>2095.9751226010003</v>
      </c>
      <c r="Z23" s="20">
        <f t="shared" si="11"/>
        <v>350.97512260100029</v>
      </c>
      <c r="AB23" s="4">
        <v>34</v>
      </c>
      <c r="AC23" s="7">
        <f t="shared" si="0"/>
        <v>5440</v>
      </c>
      <c r="AD23" s="4">
        <v>1271</v>
      </c>
      <c r="AE23" s="4">
        <v>5440</v>
      </c>
      <c r="AG23" s="11">
        <v>3250</v>
      </c>
      <c r="AH23" s="4">
        <v>1</v>
      </c>
      <c r="AI23" s="8">
        <f t="shared" si="1"/>
        <v>3250</v>
      </c>
      <c r="AJ23" s="5">
        <v>45660</v>
      </c>
      <c r="AL23" s="20">
        <f t="shared" si="2"/>
        <v>3384.7315453330002</v>
      </c>
      <c r="AM23" s="20">
        <f t="shared" si="3"/>
        <v>134.73154533300021</v>
      </c>
    </row>
    <row r="24" spans="6:39" x14ac:dyDescent="0.45">
      <c r="F24" s="4">
        <v>48</v>
      </c>
      <c r="G24" s="7">
        <v>7680</v>
      </c>
      <c r="H24" s="4">
        <v>1825</v>
      </c>
      <c r="I24" s="4">
        <v>8000</v>
      </c>
      <c r="J24" s="11">
        <v>3725</v>
      </c>
      <c r="K24" s="4">
        <v>1</v>
      </c>
      <c r="L24" s="8">
        <v>3725</v>
      </c>
      <c r="M24" s="5">
        <v>45677</v>
      </c>
      <c r="N24" s="20">
        <f t="shared" si="8"/>
        <v>4385.8181943999998</v>
      </c>
      <c r="O24" s="20">
        <f t="shared" si="9"/>
        <v>660.81819439999981</v>
      </c>
      <c r="Q24" s="4">
        <v>60</v>
      </c>
      <c r="R24" s="7">
        <v>9600</v>
      </c>
      <c r="S24" s="4">
        <v>2289</v>
      </c>
      <c r="T24" s="4">
        <v>9600</v>
      </c>
      <c r="U24" s="11">
        <v>5295</v>
      </c>
      <c r="V24" s="4">
        <v>1</v>
      </c>
      <c r="W24" s="8">
        <v>5295</v>
      </c>
      <c r="X24" s="5">
        <v>45636</v>
      </c>
      <c r="Y24" s="20">
        <f t="shared" si="10"/>
        <v>5202.626360151</v>
      </c>
      <c r="Z24" s="20">
        <f t="shared" si="11"/>
        <v>-92.373639849000028</v>
      </c>
      <c r="AB24" s="4">
        <v>34</v>
      </c>
      <c r="AC24" s="7">
        <f t="shared" si="0"/>
        <v>5440</v>
      </c>
      <c r="AD24" s="4">
        <v>779</v>
      </c>
      <c r="AE24" s="4">
        <v>5500</v>
      </c>
      <c r="AG24" s="11">
        <v>2545</v>
      </c>
      <c r="AH24" s="4">
        <v>1</v>
      </c>
      <c r="AI24" s="8">
        <f t="shared" si="1"/>
        <v>2545</v>
      </c>
      <c r="AJ24" s="5">
        <v>45638</v>
      </c>
      <c r="AL24" s="20">
        <f t="shared" si="2"/>
        <v>2690.3555850370003</v>
      </c>
      <c r="AM24" s="20">
        <f t="shared" si="3"/>
        <v>145.35558503700031</v>
      </c>
    </row>
    <row r="25" spans="6:39" x14ac:dyDescent="0.45">
      <c r="F25" s="4">
        <v>52</v>
      </c>
      <c r="G25" s="7">
        <v>8320</v>
      </c>
      <c r="H25" s="4">
        <v>1840</v>
      </c>
      <c r="I25" s="4">
        <v>9000</v>
      </c>
      <c r="J25" s="11">
        <v>4325</v>
      </c>
      <c r="K25" s="4">
        <v>1</v>
      </c>
      <c r="L25" s="8">
        <v>4325</v>
      </c>
      <c r="M25" s="5">
        <v>45567</v>
      </c>
      <c r="N25" s="20">
        <f t="shared" si="8"/>
        <v>4368.1214422799994</v>
      </c>
      <c r="O25" s="20">
        <f t="shared" si="9"/>
        <v>43.121442279999428</v>
      </c>
      <c r="Q25" s="4">
        <v>60</v>
      </c>
      <c r="R25" s="7">
        <v>9600</v>
      </c>
      <c r="S25" s="4">
        <v>605</v>
      </c>
      <c r="T25" s="4">
        <v>9600</v>
      </c>
      <c r="U25" s="11">
        <v>2595</v>
      </c>
      <c r="V25" s="4">
        <v>1</v>
      </c>
      <c r="W25" s="8">
        <v>2595</v>
      </c>
      <c r="X25" s="5">
        <v>45649</v>
      </c>
      <c r="Y25" s="20">
        <f t="shared" si="10"/>
        <v>2547.1029163950002</v>
      </c>
      <c r="Z25" s="20">
        <f t="shared" si="11"/>
        <v>-47.897083604999807</v>
      </c>
      <c r="AB25" s="4">
        <v>37</v>
      </c>
      <c r="AC25" s="7">
        <f t="shared" si="0"/>
        <v>5920</v>
      </c>
      <c r="AD25" s="4">
        <v>2429</v>
      </c>
      <c r="AE25" s="4">
        <v>6000</v>
      </c>
      <c r="AG25" s="11">
        <v>4815</v>
      </c>
      <c r="AH25" s="4">
        <v>1</v>
      </c>
      <c r="AI25" s="8">
        <f t="shared" si="1"/>
        <v>4815</v>
      </c>
      <c r="AJ25" s="5">
        <v>45573</v>
      </c>
      <c r="AL25" s="20">
        <f t="shared" si="2"/>
        <v>5016.0858664870002</v>
      </c>
      <c r="AM25" s="20">
        <f t="shared" si="3"/>
        <v>201.0858664870002</v>
      </c>
    </row>
    <row r="26" spans="6:39" x14ac:dyDescent="0.45">
      <c r="F26" s="4">
        <v>52</v>
      </c>
      <c r="G26" s="7">
        <v>8320</v>
      </c>
      <c r="H26" s="4">
        <v>1812</v>
      </c>
      <c r="I26" s="4">
        <v>9000</v>
      </c>
      <c r="J26" s="13">
        <v>3675</v>
      </c>
      <c r="K26" s="4">
        <v>1</v>
      </c>
      <c r="L26" s="8">
        <v>3675</v>
      </c>
      <c r="M26" s="5">
        <v>45523</v>
      </c>
      <c r="N26" s="20">
        <f t="shared" si="8"/>
        <v>4323.5387729039994</v>
      </c>
      <c r="O26" s="20">
        <f t="shared" si="9"/>
        <v>648.53877290399942</v>
      </c>
      <c r="Q26" s="4">
        <v>60</v>
      </c>
      <c r="R26" s="7">
        <v>9600</v>
      </c>
      <c r="S26" s="4">
        <v>625</v>
      </c>
      <c r="T26" s="4">
        <v>9600</v>
      </c>
      <c r="U26" s="11">
        <v>2485</v>
      </c>
      <c r="V26" s="4">
        <v>1</v>
      </c>
      <c r="W26" s="8">
        <v>2485</v>
      </c>
      <c r="X26" s="5">
        <v>45657</v>
      </c>
      <c r="Y26" s="20">
        <f t="shared" si="10"/>
        <v>2578.641199575</v>
      </c>
      <c r="Z26" s="20">
        <f t="shared" si="11"/>
        <v>93.641199574999973</v>
      </c>
      <c r="AB26" s="4">
        <v>39</v>
      </c>
      <c r="AC26" s="7">
        <f t="shared" si="0"/>
        <v>6240</v>
      </c>
      <c r="AD26" s="4">
        <v>1825</v>
      </c>
      <c r="AE26" s="4">
        <v>7000</v>
      </c>
      <c r="AG26" s="11">
        <v>3595</v>
      </c>
      <c r="AH26" s="4">
        <v>1</v>
      </c>
      <c r="AI26" s="8">
        <f t="shared" si="1"/>
        <v>3595</v>
      </c>
      <c r="AJ26" s="5">
        <v>45615</v>
      </c>
      <c r="AL26" s="20">
        <f t="shared" si="2"/>
        <v>4159.7176304750001</v>
      </c>
      <c r="AM26" s="20">
        <f t="shared" si="3"/>
        <v>564.71763047500008</v>
      </c>
    </row>
    <row r="27" spans="6:39" x14ac:dyDescent="0.45">
      <c r="F27" s="4">
        <v>55</v>
      </c>
      <c r="G27" s="7">
        <v>8800</v>
      </c>
      <c r="H27" s="4">
        <v>2418</v>
      </c>
      <c r="I27" s="4">
        <v>9000</v>
      </c>
      <c r="J27" s="11">
        <v>5425</v>
      </c>
      <c r="K27" s="12">
        <v>1</v>
      </c>
      <c r="L27" s="8">
        <v>5425</v>
      </c>
      <c r="M27" s="15">
        <v>45545</v>
      </c>
      <c r="N27" s="20">
        <f t="shared" si="8"/>
        <v>5288.435117256</v>
      </c>
      <c r="O27" s="20">
        <f t="shared" si="9"/>
        <v>-136.56488274399999</v>
      </c>
      <c r="Q27" s="4">
        <v>63</v>
      </c>
      <c r="R27" s="7">
        <v>10080</v>
      </c>
      <c r="S27" s="4">
        <v>1218</v>
      </c>
      <c r="T27" s="4">
        <v>10080</v>
      </c>
      <c r="U27" s="11">
        <v>4155</v>
      </c>
      <c r="V27" s="4">
        <v>1</v>
      </c>
      <c r="W27" s="8">
        <v>4155</v>
      </c>
      <c r="X27" s="5">
        <v>45713</v>
      </c>
      <c r="Y27" s="20">
        <f t="shared" si="10"/>
        <v>3514.1423288220003</v>
      </c>
      <c r="Z27" s="20">
        <f t="shared" si="11"/>
        <v>-640.85767117799969</v>
      </c>
      <c r="AB27" s="4">
        <v>40</v>
      </c>
      <c r="AC27" s="7">
        <f t="shared" si="0"/>
        <v>6400</v>
      </c>
      <c r="AD27" s="4">
        <v>926</v>
      </c>
      <c r="AE27" s="4">
        <v>6400</v>
      </c>
      <c r="AG27" s="11">
        <v>3695</v>
      </c>
      <c r="AH27" s="4">
        <v>1</v>
      </c>
      <c r="AI27" s="8">
        <f t="shared" si="1"/>
        <v>3695</v>
      </c>
      <c r="AJ27" s="5">
        <v>45615</v>
      </c>
      <c r="AL27" s="20">
        <f t="shared" si="2"/>
        <v>2893.934256778</v>
      </c>
      <c r="AM27" s="20">
        <f t="shared" si="3"/>
        <v>-801.06574322200004</v>
      </c>
    </row>
    <row r="28" spans="6:39" x14ac:dyDescent="0.45">
      <c r="F28" s="4">
        <v>55</v>
      </c>
      <c r="G28" s="7">
        <v>8800</v>
      </c>
      <c r="H28" s="4">
        <v>1620</v>
      </c>
      <c r="I28" s="4">
        <v>9000</v>
      </c>
      <c r="J28" s="11">
        <v>4725</v>
      </c>
      <c r="K28" s="4">
        <v>1</v>
      </c>
      <c r="L28" s="14">
        <v>4725</v>
      </c>
      <c r="M28" s="15">
        <v>45683</v>
      </c>
      <c r="N28" s="20">
        <f t="shared" si="8"/>
        <v>4017.8290400400001</v>
      </c>
      <c r="O28" s="20">
        <f t="shared" si="9"/>
        <v>-707.17095995999989</v>
      </c>
      <c r="Q28" s="4">
        <v>66</v>
      </c>
      <c r="R28" s="7">
        <v>10560</v>
      </c>
      <c r="S28" s="4">
        <v>2110</v>
      </c>
      <c r="T28" s="4">
        <v>10560</v>
      </c>
      <c r="U28" s="11">
        <v>4745</v>
      </c>
      <c r="V28" s="4">
        <v>1</v>
      </c>
      <c r="W28" s="8">
        <v>4745</v>
      </c>
      <c r="X28" s="5">
        <v>45664</v>
      </c>
      <c r="Y28" s="20">
        <f t="shared" si="10"/>
        <v>4921.1407916099997</v>
      </c>
      <c r="Z28" s="20">
        <f t="shared" si="11"/>
        <v>176.14079160999972</v>
      </c>
    </row>
    <row r="29" spans="6:39" x14ac:dyDescent="0.45">
      <c r="F29" s="4">
        <v>56</v>
      </c>
      <c r="G29" s="7">
        <v>8960</v>
      </c>
      <c r="H29" s="4">
        <v>752</v>
      </c>
      <c r="I29" s="4">
        <v>9000</v>
      </c>
      <c r="J29" s="11">
        <v>2995</v>
      </c>
      <c r="K29" s="4">
        <v>1</v>
      </c>
      <c r="L29" s="8">
        <v>2995</v>
      </c>
      <c r="M29" s="5">
        <v>45683</v>
      </c>
      <c r="N29" s="20">
        <f t="shared" si="8"/>
        <v>2635.7662893839997</v>
      </c>
      <c r="O29" s="20">
        <f t="shared" si="9"/>
        <v>-359.23371061600028</v>
      </c>
      <c r="Q29" s="4">
        <v>82</v>
      </c>
      <c r="R29" s="7">
        <v>13120</v>
      </c>
      <c r="S29" s="4">
        <v>464</v>
      </c>
      <c r="T29" s="4">
        <v>13120</v>
      </c>
      <c r="U29" s="11">
        <v>1800</v>
      </c>
      <c r="V29" s="4">
        <v>1</v>
      </c>
      <c r="W29" s="8">
        <v>1800</v>
      </c>
      <c r="X29" s="5">
        <v>45581</v>
      </c>
      <c r="Y29" s="20">
        <f t="shared" si="10"/>
        <v>2327.6255950160003</v>
      </c>
      <c r="Z29" s="20">
        <f t="shared" si="11"/>
        <v>527.62559501600026</v>
      </c>
    </row>
    <row r="30" spans="6:39" x14ac:dyDescent="0.45">
      <c r="F30" s="4">
        <v>56</v>
      </c>
      <c r="G30" s="7">
        <v>8960</v>
      </c>
      <c r="H30" s="4">
        <v>548</v>
      </c>
      <c r="I30" s="4">
        <v>9000</v>
      </c>
      <c r="J30" s="11">
        <v>1895</v>
      </c>
      <c r="K30" s="4">
        <v>1</v>
      </c>
      <c r="L30" s="8">
        <v>1895</v>
      </c>
      <c r="M30" s="5">
        <v>45556</v>
      </c>
      <c r="N30" s="20">
        <f t="shared" si="8"/>
        <v>2310.9496982159999</v>
      </c>
      <c r="O30" s="20">
        <f t="shared" si="9"/>
        <v>415.94969821599989</v>
      </c>
      <c r="Q30" s="4">
        <v>84</v>
      </c>
      <c r="R30" s="7">
        <v>13440</v>
      </c>
      <c r="S30" s="4">
        <v>627</v>
      </c>
      <c r="T30" s="4">
        <v>13440</v>
      </c>
      <c r="U30" s="11">
        <v>2645</v>
      </c>
      <c r="V30" s="4">
        <v>1</v>
      </c>
      <c r="W30" s="8">
        <v>2645</v>
      </c>
      <c r="X30" s="5">
        <v>45698</v>
      </c>
      <c r="Y30" s="20">
        <f t="shared" si="10"/>
        <v>2584.9232915729999</v>
      </c>
      <c r="Z30" s="20">
        <f t="shared" si="11"/>
        <v>-60.076708427000085</v>
      </c>
    </row>
    <row r="31" spans="6:39" x14ac:dyDescent="0.45">
      <c r="F31" s="4">
        <v>57</v>
      </c>
      <c r="G31" s="7">
        <v>9120</v>
      </c>
      <c r="H31" s="4">
        <v>2040</v>
      </c>
      <c r="I31" s="4">
        <v>10000</v>
      </c>
      <c r="J31" s="11">
        <v>4645</v>
      </c>
      <c r="K31" s="4">
        <v>1</v>
      </c>
      <c r="L31" s="8">
        <v>4645</v>
      </c>
      <c r="M31" s="5">
        <v>45590</v>
      </c>
      <c r="N31" s="20">
        <f t="shared" si="8"/>
        <v>4644.9887556799995</v>
      </c>
      <c r="O31" s="20">
        <f t="shared" si="9"/>
        <v>-1.1244320000514563E-2</v>
      </c>
      <c r="Q31" s="4">
        <v>95</v>
      </c>
      <c r="R31" s="7">
        <v>15200</v>
      </c>
      <c r="S31" s="4">
        <v>2343</v>
      </c>
      <c r="T31" s="4">
        <v>7600</v>
      </c>
      <c r="U31" s="11">
        <v>5595</v>
      </c>
      <c r="V31" s="4">
        <v>2</v>
      </c>
      <c r="W31" s="8">
        <v>11190</v>
      </c>
      <c r="X31" s="5">
        <v>45615</v>
      </c>
      <c r="Y31" s="20">
        <f t="shared" si="10"/>
        <v>5286.1504207369999</v>
      </c>
      <c r="Z31" s="20">
        <f t="shared" si="11"/>
        <v>-308.84957926300012</v>
      </c>
      <c r="AB31" s="3" t="s">
        <v>0</v>
      </c>
      <c r="AC31" s="6" t="s">
        <v>1</v>
      </c>
      <c r="AD31" s="3" t="s">
        <v>2</v>
      </c>
      <c r="AE31" s="3" t="s">
        <v>3</v>
      </c>
      <c r="AG31" s="10" t="s">
        <v>4</v>
      </c>
      <c r="AH31" s="3" t="s">
        <v>5</v>
      </c>
      <c r="AI31" s="6" t="s">
        <v>6</v>
      </c>
      <c r="AJ31" s="3" t="s">
        <v>7</v>
      </c>
      <c r="AL31" s="16" t="s">
        <v>45</v>
      </c>
      <c r="AM31" s="16" t="s">
        <v>46</v>
      </c>
    </row>
    <row r="32" spans="6:39" x14ac:dyDescent="0.45">
      <c r="F32" s="4">
        <v>58</v>
      </c>
      <c r="G32" s="7">
        <v>9280</v>
      </c>
      <c r="H32" s="4">
        <v>1822</v>
      </c>
      <c r="I32" s="4">
        <v>10000</v>
      </c>
      <c r="J32" s="11">
        <v>2595</v>
      </c>
      <c r="K32" s="4">
        <v>2</v>
      </c>
      <c r="L32" s="8">
        <v>5190</v>
      </c>
      <c r="M32" s="5">
        <v>45616</v>
      </c>
      <c r="N32" s="20">
        <f t="shared" si="8"/>
        <v>4297.8808298240001</v>
      </c>
      <c r="O32" s="20">
        <f t="shared" si="9"/>
        <v>1702.8808298240001</v>
      </c>
      <c r="Q32" s="4">
        <v>100</v>
      </c>
      <c r="R32" s="7">
        <v>16000</v>
      </c>
      <c r="S32" s="12">
        <v>2082</v>
      </c>
      <c r="T32" s="4">
        <v>8000</v>
      </c>
      <c r="U32" s="11">
        <v>4695</v>
      </c>
      <c r="V32" s="4">
        <v>2</v>
      </c>
      <c r="W32" s="8">
        <v>9390</v>
      </c>
      <c r="X32" s="5">
        <v>45706</v>
      </c>
      <c r="Y32" s="20">
        <f t="shared" si="10"/>
        <v>4874.9016860380007</v>
      </c>
      <c r="Z32" s="20">
        <f t="shared" si="11"/>
        <v>179.90168603800066</v>
      </c>
      <c r="AB32" s="4">
        <v>40</v>
      </c>
      <c r="AC32" s="7">
        <v>6400</v>
      </c>
      <c r="AD32" s="4">
        <v>617</v>
      </c>
      <c r="AE32" s="4">
        <v>10000</v>
      </c>
      <c r="AG32" s="11">
        <v>2595</v>
      </c>
      <c r="AH32" s="4">
        <v>1</v>
      </c>
      <c r="AI32" s="8">
        <v>2595</v>
      </c>
      <c r="AJ32" s="5">
        <v>45615</v>
      </c>
      <c r="AL32" s="20">
        <f t="shared" ref="AL32:AL63" si="12">1.589103382*AD32-0.017181019*AE32+1646.156036</f>
        <v>2454.8226326940003</v>
      </c>
      <c r="AM32" s="20">
        <f t="shared" ref="AM32:AM63" si="13">AL32-AG32</f>
        <v>-140.17736730599972</v>
      </c>
    </row>
    <row r="33" spans="6:39" x14ac:dyDescent="0.45">
      <c r="F33" s="4">
        <v>59</v>
      </c>
      <c r="G33" s="7">
        <v>9440</v>
      </c>
      <c r="H33" s="4">
        <v>1620</v>
      </c>
      <c r="I33" s="4">
        <v>9500</v>
      </c>
      <c r="J33" s="11">
        <v>4595</v>
      </c>
      <c r="K33" s="4">
        <v>1</v>
      </c>
      <c r="L33" s="8">
        <v>4595</v>
      </c>
      <c r="M33" s="5">
        <v>45629</v>
      </c>
      <c r="N33" s="20">
        <f t="shared" si="8"/>
        <v>3997.0388775399997</v>
      </c>
      <c r="O33" s="20">
        <f t="shared" si="9"/>
        <v>-597.9611224600003</v>
      </c>
      <c r="Q33" s="4">
        <v>100</v>
      </c>
      <c r="R33" s="7">
        <v>16000</v>
      </c>
      <c r="S33" s="4">
        <v>166</v>
      </c>
      <c r="T33" s="4">
        <v>8000</v>
      </c>
      <c r="U33" s="11">
        <v>1685</v>
      </c>
      <c r="V33" s="4">
        <v>2</v>
      </c>
      <c r="W33" s="8">
        <v>3370</v>
      </c>
      <c r="X33" s="15">
        <v>45516</v>
      </c>
      <c r="Y33" s="20">
        <f t="shared" si="10"/>
        <v>1853.5341573940002</v>
      </c>
      <c r="Z33" s="20">
        <f t="shared" si="11"/>
        <v>168.5341573940002</v>
      </c>
      <c r="AB33" s="4">
        <v>42</v>
      </c>
      <c r="AC33" s="7">
        <v>6720</v>
      </c>
      <c r="AD33" s="4">
        <v>941</v>
      </c>
      <c r="AE33" s="4">
        <v>7000</v>
      </c>
      <c r="AG33" s="11">
        <v>3295</v>
      </c>
      <c r="AH33" s="4">
        <v>1</v>
      </c>
      <c r="AI33" s="8">
        <v>3295</v>
      </c>
      <c r="AJ33" s="5">
        <v>45556</v>
      </c>
      <c r="AL33" s="20">
        <f t="shared" si="12"/>
        <v>3021.2351854620001</v>
      </c>
      <c r="AM33" s="20">
        <f t="shared" si="13"/>
        <v>-273.76481453799988</v>
      </c>
    </row>
    <row r="34" spans="6:39" x14ac:dyDescent="0.45">
      <c r="F34" s="4">
        <v>63</v>
      </c>
      <c r="G34" s="7">
        <v>10080</v>
      </c>
      <c r="H34" s="4">
        <v>2362</v>
      </c>
      <c r="I34" s="4">
        <v>10100</v>
      </c>
      <c r="J34" s="11">
        <v>4895</v>
      </c>
      <c r="K34" s="4">
        <v>1</v>
      </c>
      <c r="L34" s="8">
        <v>4895</v>
      </c>
      <c r="M34" s="5">
        <v>45643</v>
      </c>
      <c r="N34" s="20">
        <f t="shared" si="8"/>
        <v>5153.5314210039996</v>
      </c>
      <c r="O34" s="20">
        <f t="shared" si="9"/>
        <v>258.53142100399964</v>
      </c>
      <c r="Q34" s="4">
        <v>130</v>
      </c>
      <c r="R34" s="7">
        <v>20800</v>
      </c>
      <c r="S34" s="4">
        <v>2029</v>
      </c>
      <c r="T34" s="4">
        <v>10400</v>
      </c>
      <c r="U34" s="11">
        <v>4695</v>
      </c>
      <c r="V34" s="4">
        <v>2</v>
      </c>
      <c r="W34" s="8">
        <v>9390</v>
      </c>
      <c r="X34" s="5">
        <v>45698</v>
      </c>
      <c r="Y34" s="20">
        <f t="shared" si="10"/>
        <v>4793.2804004110003</v>
      </c>
      <c r="Z34" s="20">
        <f t="shared" si="11"/>
        <v>98.280400411000301</v>
      </c>
      <c r="AB34" s="4">
        <v>43</v>
      </c>
      <c r="AC34" s="7">
        <v>6880</v>
      </c>
      <c r="AD34" s="4">
        <v>742</v>
      </c>
      <c r="AE34" s="4">
        <v>6000</v>
      </c>
      <c r="AG34" s="11">
        <v>2645</v>
      </c>
      <c r="AH34" s="4">
        <v>1</v>
      </c>
      <c r="AI34" s="8">
        <v>2645</v>
      </c>
      <c r="AJ34" s="5">
        <v>45590</v>
      </c>
      <c r="AL34" s="20">
        <f t="shared" si="12"/>
        <v>2722.1846314439999</v>
      </c>
      <c r="AM34" s="20">
        <f t="shared" si="13"/>
        <v>77.184631443999933</v>
      </c>
    </row>
    <row r="35" spans="6:39" x14ac:dyDescent="0.45">
      <c r="F35" s="4">
        <v>67</v>
      </c>
      <c r="G35" s="7">
        <v>10720</v>
      </c>
      <c r="H35" s="4">
        <v>1831</v>
      </c>
      <c r="I35" s="4">
        <v>11000</v>
      </c>
      <c r="J35" s="11">
        <v>3495</v>
      </c>
      <c r="K35" s="4">
        <v>1</v>
      </c>
      <c r="L35" s="8">
        <v>3495</v>
      </c>
      <c r="M35" s="5">
        <v>45615</v>
      </c>
      <c r="N35" s="20">
        <f t="shared" si="8"/>
        <v>4270.6306485519999</v>
      </c>
      <c r="O35" s="20">
        <f t="shared" si="9"/>
        <v>775.63064855199991</v>
      </c>
      <c r="Q35" s="4">
        <v>152</v>
      </c>
      <c r="R35" s="7">
        <v>24320</v>
      </c>
      <c r="S35" s="4">
        <v>1615</v>
      </c>
      <c r="T35" s="4">
        <v>12160</v>
      </c>
      <c r="U35" s="11">
        <v>4495</v>
      </c>
      <c r="V35" s="4">
        <v>2</v>
      </c>
      <c r="W35" s="8">
        <v>8990</v>
      </c>
      <c r="X35" s="5">
        <v>45684</v>
      </c>
      <c r="Y35" s="20">
        <f t="shared" si="10"/>
        <v>4141.8717261049997</v>
      </c>
      <c r="Z35" s="20">
        <f t="shared" si="11"/>
        <v>-353.12827389500035</v>
      </c>
      <c r="AB35" s="4">
        <v>43</v>
      </c>
      <c r="AC35" s="7">
        <v>6880</v>
      </c>
      <c r="AD35" s="4">
        <v>617</v>
      </c>
      <c r="AE35" s="4">
        <v>6000</v>
      </c>
      <c r="AG35" s="11">
        <v>2349</v>
      </c>
      <c r="AH35" s="4">
        <v>1</v>
      </c>
      <c r="AI35" s="8">
        <v>2349</v>
      </c>
      <c r="AJ35" s="5">
        <v>45590</v>
      </c>
      <c r="AL35" s="20">
        <f t="shared" si="12"/>
        <v>2523.5467086940002</v>
      </c>
      <c r="AM35" s="20">
        <f t="shared" si="13"/>
        <v>174.54670869400024</v>
      </c>
    </row>
    <row r="36" spans="6:39" x14ac:dyDescent="0.45">
      <c r="F36" s="4">
        <v>78</v>
      </c>
      <c r="G36" s="7">
        <v>12480</v>
      </c>
      <c r="H36" s="4">
        <v>1503</v>
      </c>
      <c r="I36" s="4">
        <v>13000</v>
      </c>
      <c r="J36" s="11">
        <v>3595</v>
      </c>
      <c r="K36" s="4">
        <v>1</v>
      </c>
      <c r="L36" s="8">
        <v>3595</v>
      </c>
      <c r="M36" s="5">
        <v>45590</v>
      </c>
      <c r="N36" s="20">
        <f t="shared" si="8"/>
        <v>3665.2158715759997</v>
      </c>
      <c r="O36" s="20">
        <f t="shared" si="9"/>
        <v>70.215871575999699</v>
      </c>
      <c r="Q36" s="4">
        <v>155</v>
      </c>
      <c r="R36" s="7">
        <v>24800</v>
      </c>
      <c r="S36" s="4">
        <v>1122</v>
      </c>
      <c r="T36" s="4">
        <v>12400</v>
      </c>
      <c r="U36" s="11">
        <v>3995</v>
      </c>
      <c r="V36" s="4">
        <v>2</v>
      </c>
      <c r="W36" s="8">
        <v>7990</v>
      </c>
      <c r="X36" s="5">
        <v>45636</v>
      </c>
      <c r="Y36" s="20">
        <f t="shared" si="10"/>
        <v>3364.648562198</v>
      </c>
      <c r="Z36" s="20">
        <f t="shared" si="11"/>
        <v>-630.35143780199996</v>
      </c>
      <c r="AB36" s="4">
        <v>43</v>
      </c>
      <c r="AC36" s="7">
        <v>6880</v>
      </c>
      <c r="AD36" s="4">
        <v>532</v>
      </c>
      <c r="AE36" s="4">
        <v>7000</v>
      </c>
      <c r="AG36" s="11">
        <v>2250</v>
      </c>
      <c r="AH36" s="4">
        <v>1</v>
      </c>
      <c r="AI36" s="8">
        <v>2250</v>
      </c>
      <c r="AJ36" s="5">
        <v>45573</v>
      </c>
      <c r="AL36" s="20">
        <f t="shared" si="12"/>
        <v>2371.2919022240003</v>
      </c>
      <c r="AM36" s="20">
        <f t="shared" si="13"/>
        <v>121.2919022240003</v>
      </c>
    </row>
    <row r="37" spans="6:39" x14ac:dyDescent="0.45">
      <c r="F37" s="4">
        <v>86</v>
      </c>
      <c r="G37" s="7">
        <v>13760</v>
      </c>
      <c r="H37" s="4">
        <v>874</v>
      </c>
      <c r="I37" s="4">
        <v>7000</v>
      </c>
      <c r="J37" s="11">
        <v>3120</v>
      </c>
      <c r="K37" s="4">
        <v>2</v>
      </c>
      <c r="L37" s="8">
        <v>6240</v>
      </c>
      <c r="M37" s="5">
        <v>45505</v>
      </c>
      <c r="N37" s="20">
        <f t="shared" si="8"/>
        <v>2913.1799988080002</v>
      </c>
      <c r="O37" s="20">
        <f t="shared" si="9"/>
        <v>-206.82000119199984</v>
      </c>
      <c r="Q37" s="4">
        <v>155</v>
      </c>
      <c r="R37" s="7">
        <v>24800</v>
      </c>
      <c r="S37" s="4">
        <v>1122</v>
      </c>
      <c r="T37" s="4">
        <v>12400</v>
      </c>
      <c r="U37" s="11">
        <v>3795</v>
      </c>
      <c r="V37" s="4">
        <v>2</v>
      </c>
      <c r="W37" s="8">
        <v>7590</v>
      </c>
      <c r="X37" s="5">
        <v>45615</v>
      </c>
      <c r="Y37" s="20">
        <f t="shared" si="10"/>
        <v>3364.648562198</v>
      </c>
      <c r="Z37" s="20">
        <f t="shared" si="11"/>
        <v>-430.35143780199996</v>
      </c>
      <c r="AB37" s="4">
        <v>48</v>
      </c>
      <c r="AC37" s="7">
        <v>7680</v>
      </c>
      <c r="AD37" s="4">
        <v>1825</v>
      </c>
      <c r="AE37" s="4">
        <v>8000</v>
      </c>
      <c r="AG37" s="11">
        <v>3725</v>
      </c>
      <c r="AH37" s="4">
        <v>1</v>
      </c>
      <c r="AI37" s="8">
        <v>3725</v>
      </c>
      <c r="AJ37" s="5">
        <v>45677</v>
      </c>
      <c r="AL37" s="20">
        <f t="shared" si="12"/>
        <v>4408.8215561500001</v>
      </c>
      <c r="AM37" s="20">
        <f t="shared" si="13"/>
        <v>683.82155615000011</v>
      </c>
    </row>
    <row r="38" spans="6:39" x14ac:dyDescent="0.45">
      <c r="F38" s="4">
        <v>87</v>
      </c>
      <c r="G38" s="7">
        <v>13920</v>
      </c>
      <c r="H38" s="4">
        <v>564</v>
      </c>
      <c r="I38" s="4">
        <v>7000</v>
      </c>
      <c r="J38" s="11">
        <v>2215</v>
      </c>
      <c r="K38" s="4">
        <v>2</v>
      </c>
      <c r="L38" s="8">
        <v>4430</v>
      </c>
      <c r="M38" s="5">
        <v>45505</v>
      </c>
      <c r="N38" s="20">
        <f t="shared" si="8"/>
        <v>2419.5861592880001</v>
      </c>
      <c r="O38" s="20">
        <f t="shared" si="9"/>
        <v>204.58615928800009</v>
      </c>
      <c r="Q38" s="4">
        <v>204</v>
      </c>
      <c r="R38" s="7">
        <v>32640</v>
      </c>
      <c r="S38" s="4">
        <v>770</v>
      </c>
      <c r="T38" s="4">
        <v>10880</v>
      </c>
      <c r="U38" s="11">
        <v>2725</v>
      </c>
      <c r="V38" s="4">
        <v>3</v>
      </c>
      <c r="W38" s="8">
        <v>8175</v>
      </c>
      <c r="X38" s="5">
        <v>45677</v>
      </c>
      <c r="Y38" s="20">
        <f t="shared" si="10"/>
        <v>2808.3365071899998</v>
      </c>
      <c r="Z38" s="20">
        <f t="shared" si="11"/>
        <v>83.336507189999793</v>
      </c>
      <c r="AB38" s="4">
        <v>50</v>
      </c>
      <c r="AC38" s="7">
        <v>8000</v>
      </c>
      <c r="AD38" s="4">
        <v>2117</v>
      </c>
      <c r="AE38" s="4">
        <v>8000</v>
      </c>
      <c r="AG38" s="11">
        <v>4615</v>
      </c>
      <c r="AH38" s="4">
        <v>1</v>
      </c>
      <c r="AI38" s="8">
        <v>4615</v>
      </c>
      <c r="AJ38" s="5">
        <v>45573</v>
      </c>
      <c r="AL38" s="20">
        <f t="shared" si="12"/>
        <v>4872.8397436940004</v>
      </c>
      <c r="AM38" s="20">
        <f t="shared" si="13"/>
        <v>257.83974369400039</v>
      </c>
    </row>
    <row r="39" spans="6:39" x14ac:dyDescent="0.45">
      <c r="F39" s="4">
        <v>106</v>
      </c>
      <c r="G39" s="7">
        <v>16960</v>
      </c>
      <c r="H39" s="4">
        <v>617</v>
      </c>
      <c r="I39" s="4">
        <v>9000</v>
      </c>
      <c r="J39" s="11">
        <v>2825</v>
      </c>
      <c r="K39" s="12">
        <v>2</v>
      </c>
      <c r="L39" s="8">
        <v>5650</v>
      </c>
      <c r="M39" s="15">
        <v>45541</v>
      </c>
      <c r="N39" s="20">
        <f t="shared" si="8"/>
        <v>2420.814133464</v>
      </c>
      <c r="O39" s="20">
        <f t="shared" si="9"/>
        <v>-404.18586653600005</v>
      </c>
      <c r="Q39" s="4">
        <v>210</v>
      </c>
      <c r="R39" s="7">
        <v>33600</v>
      </c>
      <c r="S39" s="4">
        <v>1111</v>
      </c>
      <c r="T39" s="4">
        <v>11200</v>
      </c>
      <c r="U39" s="11">
        <v>4325</v>
      </c>
      <c r="V39" s="4">
        <v>3</v>
      </c>
      <c r="W39" s="8">
        <v>12975</v>
      </c>
      <c r="X39" s="5">
        <v>45673</v>
      </c>
      <c r="Y39" s="20">
        <f t="shared" si="10"/>
        <v>3346.3249240490004</v>
      </c>
      <c r="Z39" s="20">
        <f t="shared" si="11"/>
        <v>-978.6750759509996</v>
      </c>
      <c r="AB39" s="4">
        <v>50</v>
      </c>
      <c r="AC39" s="7">
        <v>8000</v>
      </c>
      <c r="AD39" s="4">
        <v>1131</v>
      </c>
      <c r="AE39" s="4">
        <v>8000</v>
      </c>
      <c r="AG39" s="11">
        <v>3995</v>
      </c>
      <c r="AH39" s="4">
        <v>1</v>
      </c>
      <c r="AI39" s="8">
        <v>3995</v>
      </c>
      <c r="AJ39" s="5">
        <v>45713</v>
      </c>
      <c r="AL39" s="20">
        <f t="shared" si="12"/>
        <v>3305.9838090419998</v>
      </c>
      <c r="AM39" s="20">
        <f t="shared" si="13"/>
        <v>-689.01619095800015</v>
      </c>
    </row>
    <row r="40" spans="6:39" x14ac:dyDescent="0.45">
      <c r="F40" s="4">
        <v>112</v>
      </c>
      <c r="G40" s="7">
        <v>17920</v>
      </c>
      <c r="H40" s="4">
        <v>2428</v>
      </c>
      <c r="I40" s="4">
        <v>6400</v>
      </c>
      <c r="J40" s="11">
        <v>5895</v>
      </c>
      <c r="K40" s="4">
        <v>2</v>
      </c>
      <c r="L40" s="8">
        <v>11790</v>
      </c>
      <c r="M40" s="15">
        <v>45683</v>
      </c>
      <c r="N40" s="20">
        <f t="shared" si="8"/>
        <v>5412.4663441760003</v>
      </c>
      <c r="O40" s="20">
        <f t="shared" si="9"/>
        <v>-482.53365582399965</v>
      </c>
      <c r="Q40" s="4">
        <v>225</v>
      </c>
      <c r="R40" s="7">
        <v>36000</v>
      </c>
      <c r="S40" s="4">
        <v>1739</v>
      </c>
      <c r="T40" s="4">
        <v>12000</v>
      </c>
      <c r="U40" s="11">
        <v>3695</v>
      </c>
      <c r="V40" s="4">
        <v>3</v>
      </c>
      <c r="W40" s="8">
        <v>11085</v>
      </c>
      <c r="X40" s="5">
        <v>45698</v>
      </c>
      <c r="Y40" s="20">
        <f t="shared" si="10"/>
        <v>4337.2787375010003</v>
      </c>
      <c r="Z40" s="20">
        <f t="shared" si="11"/>
        <v>642.27873750100025</v>
      </c>
      <c r="AB40" s="4">
        <v>52</v>
      </c>
      <c r="AC40" s="7">
        <v>8320</v>
      </c>
      <c r="AD40" s="4">
        <v>1840</v>
      </c>
      <c r="AE40" s="4">
        <v>9000</v>
      </c>
      <c r="AG40" s="11">
        <v>4325</v>
      </c>
      <c r="AH40" s="4">
        <v>1</v>
      </c>
      <c r="AI40" s="8">
        <v>4325</v>
      </c>
      <c r="AJ40" s="5">
        <v>45567</v>
      </c>
      <c r="AL40" s="20">
        <f t="shared" si="12"/>
        <v>4415.47708788</v>
      </c>
      <c r="AM40" s="20">
        <f t="shared" si="13"/>
        <v>90.477087879999999</v>
      </c>
    </row>
    <row r="41" spans="6:39" x14ac:dyDescent="0.45">
      <c r="F41" s="4">
        <v>112</v>
      </c>
      <c r="G41" s="7">
        <v>17920</v>
      </c>
      <c r="H41" s="4">
        <v>691</v>
      </c>
      <c r="I41" s="4">
        <v>9000</v>
      </c>
      <c r="J41" s="11">
        <v>3095</v>
      </c>
      <c r="K41" s="4">
        <v>2</v>
      </c>
      <c r="L41" s="8">
        <v>6190</v>
      </c>
      <c r="M41" s="15">
        <v>45548</v>
      </c>
      <c r="N41" s="20">
        <f t="shared" si="8"/>
        <v>2538.6397596719999</v>
      </c>
      <c r="O41" s="20">
        <f t="shared" si="9"/>
        <v>-556.36024032800015</v>
      </c>
      <c r="Q41" s="4">
        <v>300</v>
      </c>
      <c r="R41" s="7">
        <v>48000</v>
      </c>
      <c r="S41" s="4">
        <v>2479</v>
      </c>
      <c r="T41" s="4">
        <v>12000</v>
      </c>
      <c r="U41" s="11">
        <v>5895</v>
      </c>
      <c r="V41" s="4">
        <v>4</v>
      </c>
      <c r="W41" s="8">
        <v>23580</v>
      </c>
      <c r="X41" s="5">
        <v>45556</v>
      </c>
      <c r="Y41" s="20">
        <f t="shared" si="10"/>
        <v>5504.1952151610003</v>
      </c>
      <c r="Z41" s="20">
        <f t="shared" si="11"/>
        <v>-390.80478483899969</v>
      </c>
      <c r="AB41" s="4">
        <v>52</v>
      </c>
      <c r="AC41" s="7">
        <v>8320</v>
      </c>
      <c r="AD41" s="4">
        <v>1812</v>
      </c>
      <c r="AE41" s="4">
        <v>9000</v>
      </c>
      <c r="AG41" s="13">
        <v>3675</v>
      </c>
      <c r="AH41" s="4">
        <v>1</v>
      </c>
      <c r="AI41" s="8">
        <v>3675</v>
      </c>
      <c r="AJ41" s="5">
        <v>45523</v>
      </c>
      <c r="AL41" s="20">
        <f t="shared" si="12"/>
        <v>4370.9821931839997</v>
      </c>
      <c r="AM41" s="20">
        <f t="shared" si="13"/>
        <v>695.9821931839997</v>
      </c>
    </row>
    <row r="42" spans="6:39" x14ac:dyDescent="0.45">
      <c r="F42" s="4">
        <v>116</v>
      </c>
      <c r="G42" s="7">
        <v>18560</v>
      </c>
      <c r="H42" s="4">
        <v>1795</v>
      </c>
      <c r="I42" s="4">
        <v>9300</v>
      </c>
      <c r="J42" s="11">
        <v>4595</v>
      </c>
      <c r="K42" s="4">
        <v>2</v>
      </c>
      <c r="L42" s="8">
        <v>9190</v>
      </c>
      <c r="M42" s="15">
        <v>45541</v>
      </c>
      <c r="N42" s="20">
        <f t="shared" si="8"/>
        <v>4283.9966261399995</v>
      </c>
      <c r="O42" s="20">
        <f t="shared" si="9"/>
        <v>-311.00337386000047</v>
      </c>
      <c r="Q42" s="4">
        <v>310</v>
      </c>
      <c r="R42" s="7">
        <v>49600</v>
      </c>
      <c r="S42" s="4">
        <v>1794</v>
      </c>
      <c r="T42" s="4">
        <v>12400</v>
      </c>
      <c r="U42" s="11">
        <v>3340</v>
      </c>
      <c r="V42" s="4">
        <v>4</v>
      </c>
      <c r="W42" s="8">
        <v>13360</v>
      </c>
      <c r="X42" s="5">
        <v>45692</v>
      </c>
      <c r="Y42" s="20">
        <f t="shared" si="10"/>
        <v>4424.3348770459997</v>
      </c>
      <c r="Z42" s="20">
        <f t="shared" si="11"/>
        <v>1084.3348770459997</v>
      </c>
      <c r="AB42" s="4">
        <v>55</v>
      </c>
      <c r="AC42" s="7">
        <v>8800</v>
      </c>
      <c r="AD42" s="4">
        <v>2418</v>
      </c>
      <c r="AE42" s="4">
        <v>9000</v>
      </c>
      <c r="AG42" s="11">
        <v>5425</v>
      </c>
      <c r="AH42" s="12">
        <v>1</v>
      </c>
      <c r="AI42" s="8">
        <v>5425</v>
      </c>
      <c r="AJ42" s="15">
        <v>45545</v>
      </c>
      <c r="AL42" s="20">
        <f t="shared" si="12"/>
        <v>5333.9788426759997</v>
      </c>
      <c r="AM42" s="20">
        <f t="shared" si="13"/>
        <v>-91.021157324000342</v>
      </c>
    </row>
    <row r="43" spans="6:39" x14ac:dyDescent="0.45">
      <c r="F43" s="4">
        <v>122</v>
      </c>
      <c r="G43" s="7">
        <v>19520</v>
      </c>
      <c r="H43" s="4">
        <v>1486</v>
      </c>
      <c r="I43" s="4">
        <v>9800</v>
      </c>
      <c r="J43" s="11">
        <v>3815</v>
      </c>
      <c r="K43" s="4">
        <v>2</v>
      </c>
      <c r="L43" s="8">
        <v>7630</v>
      </c>
      <c r="M43" s="15">
        <v>45545</v>
      </c>
      <c r="N43" s="20">
        <f t="shared" si="8"/>
        <v>3771.2048623119999</v>
      </c>
      <c r="O43" s="20">
        <f t="shared" si="9"/>
        <v>-43.795137688000068</v>
      </c>
      <c r="AB43" s="4">
        <v>55</v>
      </c>
      <c r="AC43" s="7">
        <v>8800</v>
      </c>
      <c r="AD43" s="4">
        <v>1620</v>
      </c>
      <c r="AE43" s="4">
        <v>9000</v>
      </c>
      <c r="AG43" s="11">
        <v>4725</v>
      </c>
      <c r="AH43" s="4">
        <v>1</v>
      </c>
      <c r="AI43" s="14">
        <v>4725</v>
      </c>
      <c r="AJ43" s="15">
        <v>45683</v>
      </c>
      <c r="AL43" s="20">
        <f t="shared" si="12"/>
        <v>4065.8743438399997</v>
      </c>
      <c r="AM43" s="20">
        <f t="shared" si="13"/>
        <v>-659.12565616000029</v>
      </c>
    </row>
    <row r="44" spans="6:39" x14ac:dyDescent="0.45">
      <c r="F44" s="4">
        <v>124</v>
      </c>
      <c r="G44" s="7">
        <v>19840</v>
      </c>
      <c r="H44" s="4">
        <v>1503</v>
      </c>
      <c r="I44" s="4">
        <v>10000</v>
      </c>
      <c r="J44" s="11">
        <v>3595</v>
      </c>
      <c r="K44" s="4">
        <v>2</v>
      </c>
      <c r="L44" s="8">
        <v>7190</v>
      </c>
      <c r="M44" s="15">
        <v>45622</v>
      </c>
      <c r="N44" s="20">
        <f t="shared" si="8"/>
        <v>3789.9568465760003</v>
      </c>
      <c r="O44" s="20">
        <f t="shared" si="9"/>
        <v>194.95684657600032</v>
      </c>
      <c r="AB44" s="4">
        <v>56</v>
      </c>
      <c r="AC44" s="7">
        <v>8960</v>
      </c>
      <c r="AD44" s="4">
        <v>2086</v>
      </c>
      <c r="AE44" s="4">
        <v>8960</v>
      </c>
      <c r="AG44" s="11">
        <v>4400</v>
      </c>
      <c r="AH44" s="4">
        <v>1</v>
      </c>
      <c r="AI44" s="8">
        <v>4400</v>
      </c>
      <c r="AJ44" s="15">
        <v>45691</v>
      </c>
      <c r="AL44" s="20">
        <f t="shared" si="12"/>
        <v>4807.0837606120003</v>
      </c>
      <c r="AM44" s="20">
        <f t="shared" si="13"/>
        <v>407.08376061200033</v>
      </c>
    </row>
    <row r="45" spans="6:39" x14ac:dyDescent="0.45">
      <c r="F45" s="4">
        <v>125</v>
      </c>
      <c r="G45" s="7">
        <v>20000</v>
      </c>
      <c r="H45" s="4">
        <v>618</v>
      </c>
      <c r="I45" s="4">
        <v>6000</v>
      </c>
      <c r="J45" s="11">
        <v>2195</v>
      </c>
      <c r="K45" s="4">
        <v>2</v>
      </c>
      <c r="L45" s="8">
        <v>4390</v>
      </c>
      <c r="M45" s="5">
        <v>45615</v>
      </c>
      <c r="N45" s="20">
        <f t="shared" si="8"/>
        <v>2547.1473466560001</v>
      </c>
      <c r="O45" s="20">
        <f t="shared" si="9"/>
        <v>352.14734665600008</v>
      </c>
      <c r="AB45" s="4">
        <v>56</v>
      </c>
      <c r="AC45" s="7">
        <v>8960</v>
      </c>
      <c r="AD45" s="4">
        <v>752</v>
      </c>
      <c r="AE45" s="4">
        <v>9000</v>
      </c>
      <c r="AG45" s="11">
        <v>2995</v>
      </c>
      <c r="AH45" s="4">
        <v>1</v>
      </c>
      <c r="AI45" s="8">
        <v>2995</v>
      </c>
      <c r="AJ45" s="5">
        <v>45683</v>
      </c>
      <c r="AL45" s="20">
        <f t="shared" si="12"/>
        <v>2686.5326082640004</v>
      </c>
      <c r="AM45" s="20">
        <f t="shared" si="13"/>
        <v>-308.46739173599963</v>
      </c>
    </row>
    <row r="46" spans="6:39" x14ac:dyDescent="0.45">
      <c r="F46" s="4">
        <v>142</v>
      </c>
      <c r="G46" s="7">
        <v>22720</v>
      </c>
      <c r="H46" s="4">
        <v>1822</v>
      </c>
      <c r="I46" s="4">
        <v>11500</v>
      </c>
      <c r="J46" s="11">
        <v>3795</v>
      </c>
      <c r="K46" s="4">
        <v>2</v>
      </c>
      <c r="L46" s="8">
        <v>7590</v>
      </c>
      <c r="M46" s="5">
        <v>45594</v>
      </c>
      <c r="N46" s="20">
        <f t="shared" si="8"/>
        <v>4235.5103423239998</v>
      </c>
      <c r="O46" s="20">
        <f t="shared" si="9"/>
        <v>440.51034232399979</v>
      </c>
      <c r="Q46" s="3" t="s">
        <v>0</v>
      </c>
      <c r="R46" s="6" t="s">
        <v>1</v>
      </c>
      <c r="S46" s="3" t="s">
        <v>2</v>
      </c>
      <c r="T46" s="3" t="s">
        <v>3</v>
      </c>
      <c r="U46" s="10" t="s">
        <v>4</v>
      </c>
      <c r="V46" s="3" t="s">
        <v>5</v>
      </c>
      <c r="W46" s="6" t="s">
        <v>6</v>
      </c>
      <c r="X46" s="3" t="s">
        <v>7</v>
      </c>
      <c r="Y46" s="16" t="s">
        <v>45</v>
      </c>
      <c r="Z46" s="16" t="s">
        <v>46</v>
      </c>
      <c r="AB46" s="4">
        <v>56</v>
      </c>
      <c r="AC46" s="7">
        <v>8960</v>
      </c>
      <c r="AD46" s="4">
        <v>548</v>
      </c>
      <c r="AE46" s="4">
        <v>9000</v>
      </c>
      <c r="AG46" s="11">
        <v>1895</v>
      </c>
      <c r="AH46" s="4">
        <v>1</v>
      </c>
      <c r="AI46" s="8">
        <v>1895</v>
      </c>
      <c r="AJ46" s="5">
        <v>45556</v>
      </c>
      <c r="AL46" s="20">
        <f t="shared" si="12"/>
        <v>2362.3555183360004</v>
      </c>
      <c r="AM46" s="20">
        <f t="shared" si="13"/>
        <v>467.35551833600039</v>
      </c>
    </row>
    <row r="47" spans="6:39" x14ac:dyDescent="0.45">
      <c r="F47" s="4">
        <v>144</v>
      </c>
      <c r="G47" s="7">
        <v>23040</v>
      </c>
      <c r="H47" s="4">
        <v>1645</v>
      </c>
      <c r="I47" s="4">
        <v>11150</v>
      </c>
      <c r="J47" s="11">
        <v>4755</v>
      </c>
      <c r="K47" s="4">
        <v>2</v>
      </c>
      <c r="L47" s="8">
        <v>9510</v>
      </c>
      <c r="M47" s="5">
        <v>45684</v>
      </c>
      <c r="N47" s="20">
        <f t="shared" si="8"/>
        <v>3968.2372960900002</v>
      </c>
      <c r="O47" s="20">
        <f t="shared" si="9"/>
        <v>-786.7627039099998</v>
      </c>
      <c r="Q47" s="4">
        <v>5</v>
      </c>
      <c r="R47" s="7">
        <v>800</v>
      </c>
      <c r="S47" s="4">
        <v>758</v>
      </c>
      <c r="T47" s="4">
        <v>800</v>
      </c>
      <c r="U47" s="11">
        <v>1995</v>
      </c>
      <c r="V47" s="4">
        <v>1</v>
      </c>
      <c r="W47" s="8">
        <v>1995</v>
      </c>
      <c r="X47" s="5">
        <v>45554</v>
      </c>
      <c r="Y47" s="20">
        <f>1.61328654*S47+0.005336157*T47+1507.161203</f>
        <v>2734.3013259199997</v>
      </c>
      <c r="Z47" s="20">
        <f>Y47-U47</f>
        <v>739.30132591999973</v>
      </c>
      <c r="AB47" s="4">
        <v>57</v>
      </c>
      <c r="AC47" s="7">
        <v>9120</v>
      </c>
      <c r="AD47" s="4">
        <v>2040</v>
      </c>
      <c r="AE47" s="4">
        <v>10000</v>
      </c>
      <c r="AG47" s="11">
        <v>4645</v>
      </c>
      <c r="AH47" s="4">
        <v>1</v>
      </c>
      <c r="AI47" s="8">
        <v>4645</v>
      </c>
      <c r="AJ47" s="5">
        <v>45590</v>
      </c>
      <c r="AL47" s="20">
        <f t="shared" si="12"/>
        <v>4716.11674528</v>
      </c>
      <c r="AM47" s="20">
        <f t="shared" si="13"/>
        <v>71.116745280000032</v>
      </c>
    </row>
    <row r="48" spans="6:39" x14ac:dyDescent="0.45">
      <c r="F48" s="4">
        <v>147</v>
      </c>
      <c r="G48" s="7">
        <v>23520</v>
      </c>
      <c r="H48" s="4">
        <v>652</v>
      </c>
      <c r="I48" s="4">
        <v>11800</v>
      </c>
      <c r="J48" s="11">
        <v>2495</v>
      </c>
      <c r="K48" s="4">
        <v>2</v>
      </c>
      <c r="L48" s="8">
        <v>4990</v>
      </c>
      <c r="M48" s="5">
        <v>45628</v>
      </c>
      <c r="N48" s="20">
        <f t="shared" si="8"/>
        <v>2360.117560184</v>
      </c>
      <c r="O48" s="20">
        <f t="shared" si="9"/>
        <v>-134.88243981599999</v>
      </c>
      <c r="Q48" s="4">
        <v>7</v>
      </c>
      <c r="R48" s="7">
        <v>1120</v>
      </c>
      <c r="S48" s="4">
        <v>917</v>
      </c>
      <c r="T48" s="4">
        <v>1120</v>
      </c>
      <c r="U48" s="11">
        <v>3295</v>
      </c>
      <c r="V48" s="4">
        <v>1</v>
      </c>
      <c r="W48" s="8">
        <v>3295</v>
      </c>
      <c r="X48" s="5">
        <v>45698</v>
      </c>
      <c r="Y48" s="20">
        <f t="shared" ref="Y48:Y83" si="14">1.61328654*S48+0.005336157*T48+1507.161203</f>
        <v>2992.5214560200002</v>
      </c>
      <c r="Z48" s="20">
        <f t="shared" ref="Z48:Z58" si="15">Y48-U48</f>
        <v>-302.47854397999981</v>
      </c>
      <c r="AB48" s="4">
        <v>58</v>
      </c>
      <c r="AC48" s="7">
        <v>9280</v>
      </c>
      <c r="AD48" s="4">
        <v>1822</v>
      </c>
      <c r="AE48" s="4">
        <v>10000</v>
      </c>
      <c r="AG48" s="11">
        <v>2595</v>
      </c>
      <c r="AH48" s="4">
        <v>2</v>
      </c>
      <c r="AI48" s="8">
        <v>5190</v>
      </c>
      <c r="AJ48" s="5">
        <v>45616</v>
      </c>
      <c r="AL48" s="20">
        <f t="shared" si="12"/>
        <v>4369.6922080040003</v>
      </c>
      <c r="AM48" s="20">
        <f t="shared" si="13"/>
        <v>1774.6922080040003</v>
      </c>
    </row>
    <row r="49" spans="6:39" x14ac:dyDescent="0.45">
      <c r="F49" s="4">
        <v>157</v>
      </c>
      <c r="G49" s="7">
        <v>25120</v>
      </c>
      <c r="H49" s="9">
        <v>2123</v>
      </c>
      <c r="I49" s="4">
        <v>10000</v>
      </c>
      <c r="J49" s="11">
        <v>4715</v>
      </c>
      <c r="K49" s="4">
        <v>3</v>
      </c>
      <c r="L49" s="8">
        <v>14145</v>
      </c>
      <c r="M49" s="5">
        <v>45573</v>
      </c>
      <c r="N49" s="20">
        <f t="shared" si="8"/>
        <v>4777.1445256159996</v>
      </c>
      <c r="O49" s="20">
        <f t="shared" si="9"/>
        <v>62.144525615999555</v>
      </c>
      <c r="Q49" s="4">
        <v>18</v>
      </c>
      <c r="R49" s="7">
        <v>2880</v>
      </c>
      <c r="S49" s="4">
        <v>767</v>
      </c>
      <c r="T49" s="4">
        <v>2880</v>
      </c>
      <c r="U49" s="11">
        <v>2785</v>
      </c>
      <c r="V49" s="4">
        <v>1</v>
      </c>
      <c r="W49" s="8">
        <v>2785</v>
      </c>
      <c r="X49" s="5">
        <v>45660</v>
      </c>
      <c r="Y49" s="20">
        <f t="shared" si="14"/>
        <v>2759.9201113399999</v>
      </c>
      <c r="Z49" s="20">
        <f t="shared" si="15"/>
        <v>-25.079888660000051</v>
      </c>
      <c r="AB49" s="4">
        <v>59</v>
      </c>
      <c r="AC49" s="7">
        <v>9440</v>
      </c>
      <c r="AD49" s="4">
        <v>1620</v>
      </c>
      <c r="AE49" s="4">
        <v>9500</v>
      </c>
      <c r="AG49" s="11">
        <v>4595</v>
      </c>
      <c r="AH49" s="4">
        <v>1</v>
      </c>
      <c r="AI49" s="8">
        <v>4595</v>
      </c>
      <c r="AJ49" s="5">
        <v>45629</v>
      </c>
      <c r="AL49" s="20">
        <f t="shared" si="12"/>
        <v>4057.2838343399999</v>
      </c>
      <c r="AM49" s="20">
        <f t="shared" si="13"/>
        <v>-537.71616566000012</v>
      </c>
    </row>
    <row r="50" spans="6:39" x14ac:dyDescent="0.45">
      <c r="F50" s="4">
        <v>170</v>
      </c>
      <c r="G50" s="7">
        <v>27200</v>
      </c>
      <c r="H50" s="4">
        <v>2053</v>
      </c>
      <c r="I50" s="4">
        <v>9100</v>
      </c>
      <c r="J50" s="11">
        <v>4695</v>
      </c>
      <c r="K50" s="4">
        <v>3</v>
      </c>
      <c r="L50" s="8">
        <v>14085</v>
      </c>
      <c r="M50" s="5">
        <v>45677</v>
      </c>
      <c r="N50" s="20">
        <f t="shared" si="8"/>
        <v>4703.1101446759994</v>
      </c>
      <c r="O50" s="20">
        <f t="shared" si="9"/>
        <v>8.110144675999436</v>
      </c>
      <c r="Q50" s="4">
        <v>20</v>
      </c>
      <c r="R50" s="7">
        <v>3200</v>
      </c>
      <c r="S50" s="4">
        <v>799</v>
      </c>
      <c r="T50" s="4">
        <v>3200</v>
      </c>
      <c r="U50" s="11">
        <v>3295</v>
      </c>
      <c r="V50" s="4">
        <v>1</v>
      </c>
      <c r="W50" s="8">
        <v>3295</v>
      </c>
      <c r="X50" s="5">
        <v>45673</v>
      </c>
      <c r="Y50" s="20">
        <f t="shared" si="14"/>
        <v>2813.2528508599999</v>
      </c>
      <c r="Z50" s="20">
        <f t="shared" si="15"/>
        <v>-481.74714914000015</v>
      </c>
      <c r="AB50" s="4">
        <v>59</v>
      </c>
      <c r="AC50" s="7">
        <v>9440</v>
      </c>
      <c r="AD50" s="4">
        <v>319</v>
      </c>
      <c r="AE50" s="4">
        <v>9440</v>
      </c>
      <c r="AG50" s="11">
        <v>1745</v>
      </c>
      <c r="AH50" s="4">
        <v>1</v>
      </c>
      <c r="AI50" s="8">
        <v>1745</v>
      </c>
      <c r="AJ50" s="5">
        <v>45673</v>
      </c>
      <c r="AL50" s="20">
        <f t="shared" si="12"/>
        <v>1990.8911954980001</v>
      </c>
      <c r="AM50" s="20">
        <f t="shared" si="13"/>
        <v>245.89119549800012</v>
      </c>
    </row>
    <row r="51" spans="6:39" x14ac:dyDescent="0.45">
      <c r="F51" s="4">
        <v>175</v>
      </c>
      <c r="G51" s="7">
        <v>28000</v>
      </c>
      <c r="H51" s="4">
        <v>2428</v>
      </c>
      <c r="I51" s="4">
        <v>9400</v>
      </c>
      <c r="J51" s="11">
        <v>6115</v>
      </c>
      <c r="K51" s="4">
        <v>3</v>
      </c>
      <c r="L51" s="8">
        <v>18345</v>
      </c>
      <c r="M51" s="5">
        <v>45539</v>
      </c>
      <c r="N51" s="20">
        <f t="shared" si="8"/>
        <v>5287.7253691759997</v>
      </c>
      <c r="O51" s="20">
        <f t="shared" si="9"/>
        <v>-827.27463082400027</v>
      </c>
      <c r="Q51" s="4">
        <v>22</v>
      </c>
      <c r="R51" s="7">
        <v>3520</v>
      </c>
      <c r="S51" s="4">
        <v>617</v>
      </c>
      <c r="T51" s="4">
        <v>3520</v>
      </c>
      <c r="U51" s="11">
        <v>2195</v>
      </c>
      <c r="V51" s="4">
        <v>1</v>
      </c>
      <c r="W51" s="8">
        <v>2195</v>
      </c>
      <c r="X51" s="5">
        <v>45643</v>
      </c>
      <c r="Y51" s="20">
        <f t="shared" si="14"/>
        <v>2521.3422708199996</v>
      </c>
      <c r="Z51" s="20">
        <f t="shared" si="15"/>
        <v>326.34227081999961</v>
      </c>
      <c r="AB51" s="4">
        <v>59</v>
      </c>
      <c r="AC51" s="7">
        <v>9440</v>
      </c>
      <c r="AD51" s="4">
        <v>319</v>
      </c>
      <c r="AE51" s="4">
        <v>9440</v>
      </c>
      <c r="AG51" s="11">
        <v>1745</v>
      </c>
      <c r="AH51" s="4">
        <v>1</v>
      </c>
      <c r="AI51" s="8">
        <v>1745</v>
      </c>
      <c r="AJ51" s="5">
        <v>45657</v>
      </c>
      <c r="AL51" s="20">
        <f t="shared" si="12"/>
        <v>1990.8911954980001</v>
      </c>
      <c r="AM51" s="20">
        <f t="shared" si="13"/>
        <v>245.89119549800012</v>
      </c>
    </row>
    <row r="52" spans="6:39" x14ac:dyDescent="0.45">
      <c r="F52" s="4">
        <v>184</v>
      </c>
      <c r="G52" s="7">
        <v>29440</v>
      </c>
      <c r="H52" s="4">
        <v>644</v>
      </c>
      <c r="I52" s="4">
        <v>10000</v>
      </c>
      <c r="J52" s="11">
        <v>2250</v>
      </c>
      <c r="K52" s="4">
        <v>3</v>
      </c>
      <c r="L52" s="8">
        <v>6750</v>
      </c>
      <c r="M52" s="5">
        <v>45524</v>
      </c>
      <c r="N52" s="20">
        <f t="shared" si="8"/>
        <v>2422.2242396480001</v>
      </c>
      <c r="O52" s="20">
        <f t="shared" si="9"/>
        <v>172.22423964800009</v>
      </c>
      <c r="Q52" s="4">
        <v>25</v>
      </c>
      <c r="R52" s="7">
        <v>4000</v>
      </c>
      <c r="S52" s="4">
        <v>2409</v>
      </c>
      <c r="T52" s="4">
        <v>4000</v>
      </c>
      <c r="U52" s="11">
        <v>5595</v>
      </c>
      <c r="V52" s="4">
        <v>1</v>
      </c>
      <c r="W52" s="8">
        <v>5595</v>
      </c>
      <c r="X52" s="5">
        <v>45649</v>
      </c>
      <c r="Y52" s="20">
        <f t="shared" si="14"/>
        <v>5414.9131058599996</v>
      </c>
      <c r="Z52" s="20">
        <f t="shared" si="15"/>
        <v>-180.08689414000037</v>
      </c>
      <c r="AB52" s="4">
        <v>60</v>
      </c>
      <c r="AC52" s="7">
        <v>9600</v>
      </c>
      <c r="AD52" s="4">
        <v>2289</v>
      </c>
      <c r="AE52" s="4">
        <v>9600</v>
      </c>
      <c r="AG52" s="11">
        <v>5295</v>
      </c>
      <c r="AH52" s="4">
        <v>1</v>
      </c>
      <c r="AI52" s="8">
        <v>5295</v>
      </c>
      <c r="AJ52" s="5">
        <v>45636</v>
      </c>
      <c r="AL52" s="20">
        <f t="shared" si="12"/>
        <v>5118.6758949980003</v>
      </c>
      <c r="AM52" s="20">
        <f t="shared" si="13"/>
        <v>-176.32410500199967</v>
      </c>
    </row>
    <row r="53" spans="6:39" x14ac:dyDescent="0.45">
      <c r="F53" s="4">
        <v>184</v>
      </c>
      <c r="G53" s="7">
        <v>29440</v>
      </c>
      <c r="H53" s="4">
        <v>411</v>
      </c>
      <c r="I53" s="4">
        <v>10000</v>
      </c>
      <c r="J53" s="11">
        <v>1875</v>
      </c>
      <c r="K53" s="4">
        <v>3</v>
      </c>
      <c r="L53" s="8">
        <v>5625</v>
      </c>
      <c r="M53" s="5">
        <v>45573</v>
      </c>
      <c r="N53" s="20">
        <f t="shared" si="8"/>
        <v>2051.2327409119998</v>
      </c>
      <c r="O53" s="20">
        <f t="shared" si="9"/>
        <v>176.23274091199983</v>
      </c>
      <c r="Q53" s="4">
        <v>30</v>
      </c>
      <c r="R53" s="7">
        <v>4800</v>
      </c>
      <c r="S53" s="4">
        <v>381</v>
      </c>
      <c r="T53" s="4">
        <v>4800</v>
      </c>
      <c r="U53" s="11">
        <v>1625</v>
      </c>
      <c r="V53" s="4">
        <v>1</v>
      </c>
      <c r="W53" s="8">
        <v>1625</v>
      </c>
      <c r="X53" s="5">
        <v>45505</v>
      </c>
      <c r="Y53" s="20">
        <f t="shared" si="14"/>
        <v>2147.4369283400001</v>
      </c>
      <c r="Z53" s="20">
        <f t="shared" si="15"/>
        <v>522.43692834000012</v>
      </c>
      <c r="AB53" s="4">
        <v>60</v>
      </c>
      <c r="AC53" s="7">
        <v>9600</v>
      </c>
      <c r="AD53" s="4">
        <v>605</v>
      </c>
      <c r="AE53" s="4">
        <v>9600</v>
      </c>
      <c r="AG53" s="11">
        <v>2595</v>
      </c>
      <c r="AH53" s="4">
        <v>1</v>
      </c>
      <c r="AI53" s="8">
        <v>2595</v>
      </c>
      <c r="AJ53" s="5">
        <v>45649</v>
      </c>
      <c r="AL53" s="20">
        <f t="shared" si="12"/>
        <v>2442.6257997100001</v>
      </c>
      <c r="AM53" s="20">
        <f t="shared" si="13"/>
        <v>-152.37420028999986</v>
      </c>
    </row>
    <row r="54" spans="6:39" x14ac:dyDescent="0.45">
      <c r="F54" s="4">
        <v>190</v>
      </c>
      <c r="G54" s="7">
        <v>30400</v>
      </c>
      <c r="H54" s="4">
        <v>488</v>
      </c>
      <c r="I54" s="4">
        <v>11000</v>
      </c>
      <c r="J54" s="11">
        <v>1950</v>
      </c>
      <c r="K54" s="4">
        <v>3</v>
      </c>
      <c r="L54" s="8">
        <v>5850</v>
      </c>
      <c r="M54" s="5">
        <v>45590</v>
      </c>
      <c r="N54" s="20">
        <f t="shared" si="8"/>
        <v>2132.2547566959997</v>
      </c>
      <c r="O54" s="20">
        <f t="shared" si="9"/>
        <v>182.25475669599973</v>
      </c>
      <c r="Q54" s="4">
        <v>34</v>
      </c>
      <c r="R54" s="7">
        <v>5440</v>
      </c>
      <c r="S54" s="4">
        <v>1599</v>
      </c>
      <c r="T54" s="4">
        <v>5440</v>
      </c>
      <c r="U54" s="11">
        <v>4495</v>
      </c>
      <c r="V54" s="4">
        <v>1</v>
      </c>
      <c r="W54" s="8">
        <v>4495</v>
      </c>
      <c r="X54" s="5">
        <v>45659</v>
      </c>
      <c r="Y54" s="20">
        <f t="shared" si="14"/>
        <v>4115.8350745400003</v>
      </c>
      <c r="Z54" s="20">
        <f t="shared" si="15"/>
        <v>-379.16492545999972</v>
      </c>
      <c r="AB54" s="4">
        <v>60</v>
      </c>
      <c r="AC54" s="7">
        <v>9600</v>
      </c>
      <c r="AD54" s="4">
        <v>625</v>
      </c>
      <c r="AE54" s="4">
        <v>9600</v>
      </c>
      <c r="AG54" s="11">
        <v>2485</v>
      </c>
      <c r="AH54" s="4">
        <v>1</v>
      </c>
      <c r="AI54" s="8">
        <v>2485</v>
      </c>
      <c r="AJ54" s="5">
        <v>45657</v>
      </c>
      <c r="AL54" s="20">
        <f t="shared" si="12"/>
        <v>2474.4078673500003</v>
      </c>
      <c r="AM54" s="20">
        <f t="shared" si="13"/>
        <v>-10.592132649999712</v>
      </c>
    </row>
    <row r="55" spans="6:39" x14ac:dyDescent="0.45">
      <c r="F55" s="4">
        <v>209</v>
      </c>
      <c r="G55" s="7">
        <v>33440</v>
      </c>
      <c r="H55" s="4">
        <v>1645</v>
      </c>
      <c r="I55" s="4">
        <v>11150</v>
      </c>
      <c r="J55" s="11">
        <v>4755</v>
      </c>
      <c r="K55" s="4">
        <v>3</v>
      </c>
      <c r="L55" s="8">
        <v>14265</v>
      </c>
      <c r="M55" s="5">
        <v>45679</v>
      </c>
      <c r="N55" s="20">
        <f t="shared" si="8"/>
        <v>3968.2372960900002</v>
      </c>
      <c r="O55" s="20">
        <f t="shared" si="9"/>
        <v>-786.7627039099998</v>
      </c>
      <c r="Q55" s="4">
        <v>34</v>
      </c>
      <c r="R55" s="7">
        <v>5440</v>
      </c>
      <c r="S55" s="4">
        <v>1665</v>
      </c>
      <c r="T55" s="4">
        <v>5440</v>
      </c>
      <c r="U55" s="11">
        <v>4350</v>
      </c>
      <c r="V55" s="4">
        <v>1</v>
      </c>
      <c r="W55" s="8">
        <v>4350</v>
      </c>
      <c r="X55" s="5">
        <v>45660</v>
      </c>
      <c r="Y55" s="20">
        <f t="shared" si="14"/>
        <v>4222.3119861800005</v>
      </c>
      <c r="Z55" s="20">
        <f t="shared" si="15"/>
        <v>-127.68801381999947</v>
      </c>
      <c r="AB55" s="4">
        <v>63</v>
      </c>
      <c r="AC55" s="7">
        <v>10080</v>
      </c>
      <c r="AD55" s="4">
        <v>2362</v>
      </c>
      <c r="AE55" s="4">
        <v>10100</v>
      </c>
      <c r="AG55" s="11">
        <v>4895</v>
      </c>
      <c r="AH55" s="4">
        <v>1</v>
      </c>
      <c r="AI55" s="8">
        <v>4895</v>
      </c>
      <c r="AJ55" s="5">
        <v>45643</v>
      </c>
      <c r="AL55" s="20">
        <f t="shared" si="12"/>
        <v>5226.0899323840003</v>
      </c>
      <c r="AM55" s="20">
        <f t="shared" si="13"/>
        <v>331.08993238400035</v>
      </c>
    </row>
    <row r="56" spans="6:39" x14ac:dyDescent="0.45">
      <c r="F56" s="4">
        <v>219</v>
      </c>
      <c r="G56" s="7">
        <v>35040</v>
      </c>
      <c r="H56" s="4">
        <v>301</v>
      </c>
      <c r="I56" s="4">
        <v>12000</v>
      </c>
      <c r="J56" s="11">
        <v>1875</v>
      </c>
      <c r="K56" s="4">
        <v>3</v>
      </c>
      <c r="L56" s="8">
        <v>5625</v>
      </c>
      <c r="M56" s="5">
        <v>45541</v>
      </c>
      <c r="N56" s="20">
        <f t="shared" si="8"/>
        <v>1792.9258897919999</v>
      </c>
      <c r="O56" s="20">
        <f t="shared" si="9"/>
        <v>-82.074110208000093</v>
      </c>
      <c r="Q56" s="4">
        <v>34</v>
      </c>
      <c r="R56" s="7">
        <v>5440</v>
      </c>
      <c r="S56" s="4">
        <v>1780</v>
      </c>
      <c r="T56" s="4">
        <v>5440</v>
      </c>
      <c r="U56" s="11">
        <v>3985</v>
      </c>
      <c r="V56" s="4">
        <v>1</v>
      </c>
      <c r="W56" s="8">
        <v>3985</v>
      </c>
      <c r="X56" s="5">
        <v>45659</v>
      </c>
      <c r="Y56" s="20">
        <f t="shared" si="14"/>
        <v>4407.8399382799998</v>
      </c>
      <c r="Z56" s="20">
        <f t="shared" si="15"/>
        <v>422.83993827999984</v>
      </c>
      <c r="AB56" s="4">
        <v>63</v>
      </c>
      <c r="AC56" s="7">
        <v>10080</v>
      </c>
      <c r="AD56" s="4">
        <v>1218</v>
      </c>
      <c r="AE56" s="4">
        <v>10080</v>
      </c>
      <c r="AG56" s="11">
        <v>4155</v>
      </c>
      <c r="AH56" s="4">
        <v>1</v>
      </c>
      <c r="AI56" s="8">
        <v>4155</v>
      </c>
      <c r="AJ56" s="5">
        <v>45713</v>
      </c>
      <c r="AL56" s="20">
        <f t="shared" si="12"/>
        <v>3408.4992837560003</v>
      </c>
      <c r="AM56" s="20">
        <f t="shared" si="13"/>
        <v>-746.5007162439997</v>
      </c>
    </row>
    <row r="57" spans="6:39" x14ac:dyDescent="0.45">
      <c r="F57" s="4">
        <v>223</v>
      </c>
      <c r="G57" s="7">
        <v>35680</v>
      </c>
      <c r="H57" s="4">
        <v>1837</v>
      </c>
      <c r="I57" s="4">
        <v>11900</v>
      </c>
      <c r="J57" s="11">
        <v>3945</v>
      </c>
      <c r="K57" s="4">
        <v>3</v>
      </c>
      <c r="L57" s="8">
        <v>11835</v>
      </c>
      <c r="M57" s="5">
        <v>45685</v>
      </c>
      <c r="N57" s="20">
        <f t="shared" si="8"/>
        <v>4242.7617852039994</v>
      </c>
      <c r="O57" s="20">
        <f t="shared" si="9"/>
        <v>297.76178520399935</v>
      </c>
      <c r="Q57" s="4">
        <v>34</v>
      </c>
      <c r="R57" s="7">
        <v>5440</v>
      </c>
      <c r="S57" s="4">
        <v>998</v>
      </c>
      <c r="T57" s="4">
        <v>5440</v>
      </c>
      <c r="U57" s="11">
        <v>3765</v>
      </c>
      <c r="V57" s="4">
        <v>1</v>
      </c>
      <c r="W57" s="8">
        <v>3765</v>
      </c>
      <c r="X57" s="5">
        <v>45659</v>
      </c>
      <c r="Y57" s="20">
        <f t="shared" si="14"/>
        <v>3146.2498639999999</v>
      </c>
      <c r="Z57" s="20">
        <f t="shared" si="15"/>
        <v>-618.75013600000011</v>
      </c>
      <c r="AB57" s="4">
        <v>66</v>
      </c>
      <c r="AC57" s="7">
        <v>10560</v>
      </c>
      <c r="AD57" s="4">
        <v>2110</v>
      </c>
      <c r="AE57" s="4">
        <v>10560</v>
      </c>
      <c r="AG57" s="11">
        <v>4745</v>
      </c>
      <c r="AH57" s="4">
        <v>1</v>
      </c>
      <c r="AI57" s="8">
        <v>4745</v>
      </c>
      <c r="AJ57" s="5">
        <v>45664</v>
      </c>
      <c r="AL57" s="20">
        <f t="shared" si="12"/>
        <v>4817.73261138</v>
      </c>
      <c r="AM57" s="20">
        <f t="shared" si="13"/>
        <v>72.73261137999998</v>
      </c>
    </row>
    <row r="58" spans="6:39" x14ac:dyDescent="0.45">
      <c r="F58" s="4">
        <v>299</v>
      </c>
      <c r="G58" s="7">
        <v>47840</v>
      </c>
      <c r="H58" s="4">
        <v>304</v>
      </c>
      <c r="I58" s="4">
        <v>12000</v>
      </c>
      <c r="J58" s="11">
        <v>1650</v>
      </c>
      <c r="K58" s="4">
        <v>4</v>
      </c>
      <c r="L58" s="8">
        <v>6600</v>
      </c>
      <c r="M58" s="5">
        <v>45629</v>
      </c>
      <c r="N58" s="20">
        <f t="shared" si="8"/>
        <v>1797.7026043679998</v>
      </c>
      <c r="O58" s="20">
        <f t="shared" si="9"/>
        <v>147.70260436799981</v>
      </c>
      <c r="Q58" s="4">
        <v>34</v>
      </c>
      <c r="R58" s="7">
        <v>5440</v>
      </c>
      <c r="S58" s="4">
        <v>1271</v>
      </c>
      <c r="T58" s="4">
        <v>5440</v>
      </c>
      <c r="U58" s="11">
        <v>3250</v>
      </c>
      <c r="V58" s="4">
        <v>1</v>
      </c>
      <c r="W58" s="8">
        <v>3250</v>
      </c>
      <c r="X58" s="5">
        <v>45660</v>
      </c>
      <c r="Y58" s="20">
        <f t="shared" si="14"/>
        <v>3586.6770894199999</v>
      </c>
      <c r="Z58" s="20">
        <f t="shared" si="15"/>
        <v>336.6770894199999</v>
      </c>
      <c r="AB58" s="4">
        <v>67</v>
      </c>
      <c r="AC58" s="7">
        <v>10720</v>
      </c>
      <c r="AD58" s="4">
        <v>1831</v>
      </c>
      <c r="AE58" s="4">
        <v>11000</v>
      </c>
      <c r="AG58" s="11">
        <v>3495</v>
      </c>
      <c r="AH58" s="4">
        <v>1</v>
      </c>
      <c r="AI58" s="8">
        <v>3495</v>
      </c>
      <c r="AJ58" s="5">
        <v>45615</v>
      </c>
      <c r="AL58" s="20">
        <f t="shared" si="12"/>
        <v>4366.8131194420002</v>
      </c>
      <c r="AM58" s="20">
        <f t="shared" si="13"/>
        <v>871.81311944200024</v>
      </c>
    </row>
    <row r="59" spans="6:39" x14ac:dyDescent="0.45">
      <c r="F59" s="4">
        <v>531</v>
      </c>
      <c r="G59" s="7">
        <v>84960</v>
      </c>
      <c r="H59" s="4">
        <v>301</v>
      </c>
      <c r="I59" s="4">
        <v>12140</v>
      </c>
      <c r="J59" s="11">
        <v>1875</v>
      </c>
      <c r="K59" s="4">
        <v>7</v>
      </c>
      <c r="L59" s="8">
        <v>13125</v>
      </c>
      <c r="M59" s="5">
        <v>45541</v>
      </c>
      <c r="N59" s="20">
        <f t="shared" si="8"/>
        <v>1787.1046442919999</v>
      </c>
      <c r="O59" s="20">
        <f t="shared" si="9"/>
        <v>-87.895355708000125</v>
      </c>
      <c r="Q59" s="4">
        <v>40</v>
      </c>
      <c r="R59" s="7">
        <v>6400</v>
      </c>
      <c r="S59" s="4">
        <v>926</v>
      </c>
      <c r="T59" s="4">
        <v>6400</v>
      </c>
      <c r="U59" s="11">
        <v>3695</v>
      </c>
      <c r="V59" s="4">
        <v>1</v>
      </c>
      <c r="W59" s="8">
        <v>3695</v>
      </c>
      <c r="X59" s="5">
        <v>45615</v>
      </c>
      <c r="Y59" s="20">
        <f t="shared" si="14"/>
        <v>3035.2159438399999</v>
      </c>
      <c r="Z59" s="20">
        <f>Y59-U59</f>
        <v>-659.78405616000009</v>
      </c>
      <c r="AB59" s="4">
        <v>78</v>
      </c>
      <c r="AC59" s="7">
        <v>12480</v>
      </c>
      <c r="AD59" s="4">
        <v>1503</v>
      </c>
      <c r="AE59" s="4">
        <v>13000</v>
      </c>
      <c r="AG59" s="11">
        <v>3595</v>
      </c>
      <c r="AH59" s="4">
        <v>1</v>
      </c>
      <c r="AI59" s="8">
        <v>3595</v>
      </c>
      <c r="AJ59" s="5">
        <v>45590</v>
      </c>
      <c r="AL59" s="20">
        <f t="shared" si="12"/>
        <v>3811.2251721459997</v>
      </c>
      <c r="AM59" s="20">
        <f t="shared" si="13"/>
        <v>216.22517214599975</v>
      </c>
    </row>
    <row r="60" spans="6:39" x14ac:dyDescent="0.45">
      <c r="F60" s="4">
        <v>545</v>
      </c>
      <c r="G60" s="7">
        <v>87200</v>
      </c>
      <c r="H60" s="4">
        <v>770</v>
      </c>
      <c r="I60" s="4">
        <v>13000</v>
      </c>
      <c r="J60" s="11">
        <v>2725</v>
      </c>
      <c r="K60" s="4">
        <v>7</v>
      </c>
      <c r="L60" s="8">
        <v>19075</v>
      </c>
      <c r="M60" s="5">
        <v>45562</v>
      </c>
      <c r="N60" s="20">
        <f t="shared" si="8"/>
        <v>2498.10527684</v>
      </c>
      <c r="O60" s="20">
        <f t="shared" si="9"/>
        <v>-226.89472316000001</v>
      </c>
      <c r="Q60" s="4">
        <v>50</v>
      </c>
      <c r="R60" s="7">
        <v>8000</v>
      </c>
      <c r="S60" s="4">
        <v>2117</v>
      </c>
      <c r="T60" s="4">
        <v>8000</v>
      </c>
      <c r="U60" s="11">
        <v>4615</v>
      </c>
      <c r="V60" s="4">
        <v>1</v>
      </c>
      <c r="W60" s="8">
        <v>4615</v>
      </c>
      <c r="X60" s="5">
        <v>45573</v>
      </c>
      <c r="Y60" s="20">
        <f t="shared" si="14"/>
        <v>4965.1780641800005</v>
      </c>
      <c r="Z60" s="20">
        <f t="shared" ref="Z60:Z83" si="16">Y60-U60</f>
        <v>350.17806418000055</v>
      </c>
      <c r="AB60" s="4">
        <v>82</v>
      </c>
      <c r="AC60" s="7">
        <v>13120</v>
      </c>
      <c r="AD60" s="4">
        <v>464</v>
      </c>
      <c r="AE60" s="4">
        <v>13120</v>
      </c>
      <c r="AG60" s="11">
        <v>1800</v>
      </c>
      <c r="AH60" s="4">
        <v>1</v>
      </c>
      <c r="AI60" s="8">
        <v>1800</v>
      </c>
      <c r="AJ60" s="5">
        <v>45581</v>
      </c>
      <c r="AL60" s="20">
        <f t="shared" si="12"/>
        <v>2158.0850359680003</v>
      </c>
      <c r="AM60" s="20">
        <f t="shared" si="13"/>
        <v>358.08503596800028</v>
      </c>
    </row>
    <row r="61" spans="6:39" x14ac:dyDescent="0.45">
      <c r="Q61" s="4">
        <v>50</v>
      </c>
      <c r="R61" s="7">
        <v>8000</v>
      </c>
      <c r="S61" s="4">
        <v>1131</v>
      </c>
      <c r="T61" s="4">
        <v>8000</v>
      </c>
      <c r="U61" s="11">
        <v>3995</v>
      </c>
      <c r="V61" s="4">
        <v>1</v>
      </c>
      <c r="W61" s="8">
        <v>3995</v>
      </c>
      <c r="X61" s="5">
        <v>45713</v>
      </c>
      <c r="Y61" s="20">
        <f t="shared" si="14"/>
        <v>3374.4775357400003</v>
      </c>
      <c r="Z61" s="20">
        <f t="shared" si="16"/>
        <v>-620.52246425999965</v>
      </c>
      <c r="AB61" s="4">
        <v>84</v>
      </c>
      <c r="AC61" s="7">
        <v>13440</v>
      </c>
      <c r="AD61" s="4">
        <v>627</v>
      </c>
      <c r="AE61" s="4">
        <v>13440</v>
      </c>
      <c r="AG61" s="11">
        <v>2645</v>
      </c>
      <c r="AH61" s="4">
        <v>1</v>
      </c>
      <c r="AI61" s="8">
        <v>2645</v>
      </c>
      <c r="AJ61" s="5">
        <v>45698</v>
      </c>
      <c r="AL61" s="20">
        <f t="shared" si="12"/>
        <v>2411.6109611540001</v>
      </c>
      <c r="AM61" s="20">
        <f t="shared" si="13"/>
        <v>-233.38903884599995</v>
      </c>
    </row>
    <row r="62" spans="6:39" x14ac:dyDescent="0.45">
      <c r="Q62" s="4">
        <v>56</v>
      </c>
      <c r="R62" s="7">
        <v>8960</v>
      </c>
      <c r="S62" s="4">
        <v>2086</v>
      </c>
      <c r="T62" s="4">
        <v>8960</v>
      </c>
      <c r="U62" s="11">
        <v>4400</v>
      </c>
      <c r="V62" s="4">
        <v>1</v>
      </c>
      <c r="W62" s="8">
        <v>4400</v>
      </c>
      <c r="X62" s="15">
        <v>45691</v>
      </c>
      <c r="Y62" s="20">
        <f t="shared" si="14"/>
        <v>4920.2888921599997</v>
      </c>
      <c r="Z62" s="20">
        <f t="shared" si="16"/>
        <v>520.2888921599997</v>
      </c>
      <c r="AB62" s="4">
        <v>86</v>
      </c>
      <c r="AC62" s="7">
        <v>13760</v>
      </c>
      <c r="AD62" s="4">
        <v>874</v>
      </c>
      <c r="AE62" s="4">
        <v>7000</v>
      </c>
      <c r="AG62" s="11">
        <v>3120</v>
      </c>
      <c r="AH62" s="4">
        <v>2</v>
      </c>
      <c r="AI62" s="8">
        <v>6240</v>
      </c>
      <c r="AJ62" s="5">
        <v>45505</v>
      </c>
      <c r="AL62" s="20">
        <f t="shared" si="12"/>
        <v>2914.7652588680003</v>
      </c>
      <c r="AM62" s="20">
        <f t="shared" si="13"/>
        <v>-205.23474113199973</v>
      </c>
    </row>
    <row r="63" spans="6:39" x14ac:dyDescent="0.45">
      <c r="Q63" s="4">
        <v>59</v>
      </c>
      <c r="R63" s="7">
        <v>9440</v>
      </c>
      <c r="S63" s="4">
        <v>319</v>
      </c>
      <c r="T63" s="4">
        <v>9440</v>
      </c>
      <c r="U63" s="11">
        <v>1745</v>
      </c>
      <c r="V63" s="4">
        <v>1</v>
      </c>
      <c r="W63" s="8">
        <v>1745</v>
      </c>
      <c r="X63" s="5">
        <v>45673</v>
      </c>
      <c r="Y63" s="20">
        <f t="shared" si="14"/>
        <v>2072.1729313400001</v>
      </c>
      <c r="Z63" s="20">
        <f t="shared" si="16"/>
        <v>327.1729313400001</v>
      </c>
      <c r="AB63" s="4">
        <v>87</v>
      </c>
      <c r="AC63" s="7">
        <v>13920</v>
      </c>
      <c r="AD63" s="4">
        <v>564</v>
      </c>
      <c r="AE63" s="4">
        <v>7000</v>
      </c>
      <c r="AG63" s="11">
        <v>2215</v>
      </c>
      <c r="AH63" s="4">
        <v>2</v>
      </c>
      <c r="AI63" s="8">
        <v>4430</v>
      </c>
      <c r="AJ63" s="5">
        <v>45505</v>
      </c>
      <c r="AL63" s="20">
        <f t="shared" si="12"/>
        <v>2422.143210448</v>
      </c>
      <c r="AM63" s="20">
        <f t="shared" si="13"/>
        <v>207.14321044799999</v>
      </c>
    </row>
    <row r="64" spans="6:39" x14ac:dyDescent="0.45">
      <c r="F64" s="3" t="s">
        <v>0</v>
      </c>
      <c r="G64" s="6" t="s">
        <v>1</v>
      </c>
      <c r="H64" s="3" t="s">
        <v>2</v>
      </c>
      <c r="I64" s="3" t="s">
        <v>3</v>
      </c>
      <c r="J64" s="10" t="s">
        <v>4</v>
      </c>
      <c r="K64" s="3" t="s">
        <v>5</v>
      </c>
      <c r="L64" s="6" t="s">
        <v>6</v>
      </c>
      <c r="M64" s="3" t="s">
        <v>7</v>
      </c>
      <c r="N64" s="16" t="s">
        <v>45</v>
      </c>
      <c r="O64" s="16" t="s">
        <v>46</v>
      </c>
      <c r="Q64" s="4">
        <v>59</v>
      </c>
      <c r="R64" s="7">
        <v>9440</v>
      </c>
      <c r="S64" s="4">
        <v>319</v>
      </c>
      <c r="T64" s="4">
        <v>9440</v>
      </c>
      <c r="U64" s="11">
        <v>1745</v>
      </c>
      <c r="V64" s="4">
        <v>1</v>
      </c>
      <c r="W64" s="8">
        <v>1745</v>
      </c>
      <c r="X64" s="5">
        <v>45657</v>
      </c>
      <c r="Y64" s="20">
        <f t="shared" si="14"/>
        <v>2072.1729313400001</v>
      </c>
      <c r="Z64" s="20">
        <f t="shared" si="16"/>
        <v>327.1729313400001</v>
      </c>
      <c r="AB64" s="4">
        <v>95</v>
      </c>
      <c r="AC64" s="7">
        <v>15200</v>
      </c>
      <c r="AD64" s="4">
        <v>2343</v>
      </c>
      <c r="AE64" s="4">
        <v>7600</v>
      </c>
      <c r="AG64" s="11">
        <v>5595</v>
      </c>
      <c r="AH64" s="4">
        <v>2</v>
      </c>
      <c r="AI64" s="8">
        <v>11190</v>
      </c>
      <c r="AJ64" s="5">
        <v>45615</v>
      </c>
      <c r="AL64" s="20">
        <f t="shared" ref="AL64:AL97" si="17">1.589103382*AD64-0.017181019*AE64+1646.156036</f>
        <v>5238.8495156259996</v>
      </c>
      <c r="AM64" s="20">
        <f t="shared" ref="AM64:AM95" si="18">AL64-AG64</f>
        <v>-356.15048437400037</v>
      </c>
    </row>
    <row r="65" spans="6:39" x14ac:dyDescent="0.45">
      <c r="F65" s="4">
        <v>7</v>
      </c>
      <c r="G65" s="7">
        <v>1120</v>
      </c>
      <c r="H65" s="4">
        <v>1840</v>
      </c>
      <c r="I65" s="4">
        <v>2000</v>
      </c>
      <c r="J65" s="11">
        <v>3425</v>
      </c>
      <c r="K65" s="4">
        <v>1</v>
      </c>
      <c r="L65" s="8">
        <v>3425</v>
      </c>
      <c r="M65" s="5">
        <v>45552</v>
      </c>
      <c r="N65" s="20">
        <f>1.509678112*H65+0.005749062*I65+1415.126117</f>
        <v>4204.4319670800005</v>
      </c>
      <c r="O65" s="20">
        <f>N65-J65</f>
        <v>779.4319670800005</v>
      </c>
      <c r="Q65" s="4">
        <v>60</v>
      </c>
      <c r="R65" s="7">
        <v>9600</v>
      </c>
      <c r="S65" s="4">
        <v>2289</v>
      </c>
      <c r="T65" s="4">
        <v>9600</v>
      </c>
      <c r="U65" s="11">
        <v>5295</v>
      </c>
      <c r="V65" s="4">
        <v>1</v>
      </c>
      <c r="W65" s="8">
        <v>5295</v>
      </c>
      <c r="X65" s="5">
        <v>45636</v>
      </c>
      <c r="Y65" s="20">
        <f t="shared" si="14"/>
        <v>5251.2012002599995</v>
      </c>
      <c r="Z65" s="20">
        <f t="shared" si="16"/>
        <v>-43.798799740000504</v>
      </c>
      <c r="AB65" s="4">
        <v>100</v>
      </c>
      <c r="AC65" s="7">
        <v>16000</v>
      </c>
      <c r="AD65" s="12">
        <v>2082</v>
      </c>
      <c r="AE65" s="4">
        <v>8000</v>
      </c>
      <c r="AG65" s="11">
        <v>4695</v>
      </c>
      <c r="AH65" s="4">
        <v>2</v>
      </c>
      <c r="AI65" s="8">
        <v>9390</v>
      </c>
      <c r="AJ65" s="5">
        <v>45706</v>
      </c>
      <c r="AL65" s="20">
        <f t="shared" si="17"/>
        <v>4817.2211253240002</v>
      </c>
      <c r="AM65" s="20">
        <f t="shared" si="18"/>
        <v>122.22112532400024</v>
      </c>
    </row>
    <row r="66" spans="6:39" x14ac:dyDescent="0.45">
      <c r="F66" s="4">
        <v>8</v>
      </c>
      <c r="G66" s="7">
        <v>1280</v>
      </c>
      <c r="H66" s="4">
        <v>629</v>
      </c>
      <c r="I66" s="4">
        <v>2000</v>
      </c>
      <c r="J66" s="11">
        <v>2695</v>
      </c>
      <c r="K66" s="4">
        <v>1</v>
      </c>
      <c r="L66" s="8">
        <v>2695</v>
      </c>
      <c r="M66" s="5">
        <v>45435</v>
      </c>
      <c r="N66" s="20">
        <f t="shared" ref="N66:N119" si="19">1.509678112*H66+0.005749062*I66+1415.126117</f>
        <v>2376.2117734479998</v>
      </c>
      <c r="O66" s="20">
        <f t="shared" ref="O66:O119" si="20">N66-J66</f>
        <v>-318.7882265520002</v>
      </c>
      <c r="Q66" s="4">
        <v>60</v>
      </c>
      <c r="R66" s="7">
        <v>9600</v>
      </c>
      <c r="S66" s="4">
        <v>605</v>
      </c>
      <c r="T66" s="4">
        <v>9600</v>
      </c>
      <c r="U66" s="11">
        <v>2595</v>
      </c>
      <c r="V66" s="4">
        <v>1</v>
      </c>
      <c r="W66" s="8">
        <v>2595</v>
      </c>
      <c r="X66" s="5">
        <v>45649</v>
      </c>
      <c r="Y66" s="20">
        <f t="shared" si="14"/>
        <v>2534.4266668999999</v>
      </c>
      <c r="Z66" s="20">
        <f t="shared" si="16"/>
        <v>-60.573333100000127</v>
      </c>
      <c r="AB66" s="4">
        <v>100</v>
      </c>
      <c r="AC66" s="7">
        <v>16000</v>
      </c>
      <c r="AD66" s="4">
        <v>166</v>
      </c>
      <c r="AE66" s="4">
        <v>8000</v>
      </c>
      <c r="AG66" s="11">
        <v>1685</v>
      </c>
      <c r="AH66" s="4">
        <v>2</v>
      </c>
      <c r="AI66" s="8">
        <v>3370</v>
      </c>
      <c r="AJ66" s="15">
        <v>45516</v>
      </c>
      <c r="AL66" s="20">
        <f t="shared" si="17"/>
        <v>1772.4990454120002</v>
      </c>
      <c r="AM66" s="20">
        <f t="shared" si="18"/>
        <v>87.499045412000214</v>
      </c>
    </row>
    <row r="67" spans="6:39" x14ac:dyDescent="0.45">
      <c r="F67" s="4">
        <v>17</v>
      </c>
      <c r="G67" s="7">
        <v>2720</v>
      </c>
      <c r="H67" s="4">
        <v>1110</v>
      </c>
      <c r="I67" s="4">
        <v>3000</v>
      </c>
      <c r="J67" s="11">
        <v>3695</v>
      </c>
      <c r="K67" s="4">
        <v>1</v>
      </c>
      <c r="L67" s="8">
        <v>3695</v>
      </c>
      <c r="M67" s="5">
        <v>45559</v>
      </c>
      <c r="N67" s="20">
        <f t="shared" si="19"/>
        <v>3108.1160073199999</v>
      </c>
      <c r="O67" s="20">
        <f t="shared" si="20"/>
        <v>-586.88399268000012</v>
      </c>
      <c r="Q67" s="4">
        <v>60</v>
      </c>
      <c r="R67" s="7">
        <v>9600</v>
      </c>
      <c r="S67" s="4">
        <v>625</v>
      </c>
      <c r="T67" s="4">
        <v>9600</v>
      </c>
      <c r="U67" s="11">
        <v>2485</v>
      </c>
      <c r="V67" s="4">
        <v>1</v>
      </c>
      <c r="W67" s="8">
        <v>2485</v>
      </c>
      <c r="X67" s="5">
        <v>45657</v>
      </c>
      <c r="Y67" s="20">
        <f t="shared" si="14"/>
        <v>2566.6923976999997</v>
      </c>
      <c r="Z67" s="20">
        <f t="shared" si="16"/>
        <v>81.692397699999674</v>
      </c>
      <c r="AB67" s="4">
        <v>106</v>
      </c>
      <c r="AC67" s="7">
        <v>16960</v>
      </c>
      <c r="AD67" s="4">
        <v>617</v>
      </c>
      <c r="AE67" s="4">
        <v>9000</v>
      </c>
      <c r="AG67" s="11">
        <v>2825</v>
      </c>
      <c r="AH67" s="12">
        <v>2</v>
      </c>
      <c r="AI67" s="8">
        <v>5650</v>
      </c>
      <c r="AJ67" s="15">
        <v>45541</v>
      </c>
      <c r="AL67" s="20">
        <f t="shared" si="17"/>
        <v>2472.0036516939999</v>
      </c>
      <c r="AM67" s="20">
        <f t="shared" si="18"/>
        <v>-352.99634830600007</v>
      </c>
    </row>
    <row r="68" spans="6:39" x14ac:dyDescent="0.45">
      <c r="F68" s="4">
        <v>17</v>
      </c>
      <c r="G68" s="7">
        <v>2720</v>
      </c>
      <c r="H68" s="4">
        <v>1061</v>
      </c>
      <c r="I68" s="4">
        <v>3000</v>
      </c>
      <c r="J68" s="11">
        <v>3295</v>
      </c>
      <c r="K68" s="4">
        <v>1</v>
      </c>
      <c r="L68" s="8">
        <v>3295</v>
      </c>
      <c r="M68" s="5">
        <v>45632</v>
      </c>
      <c r="N68" s="20">
        <f t="shared" si="19"/>
        <v>3034.1417798319999</v>
      </c>
      <c r="O68" s="20">
        <f t="shared" si="20"/>
        <v>-260.85822016800012</v>
      </c>
      <c r="Q68" s="4">
        <v>63</v>
      </c>
      <c r="R68" s="7">
        <v>10080</v>
      </c>
      <c r="S68" s="4">
        <v>1218</v>
      </c>
      <c r="T68" s="4">
        <v>10080</v>
      </c>
      <c r="U68" s="11">
        <v>4155</v>
      </c>
      <c r="V68" s="4">
        <v>1</v>
      </c>
      <c r="W68" s="8">
        <v>4155</v>
      </c>
      <c r="X68" s="5">
        <v>45713</v>
      </c>
      <c r="Y68" s="20">
        <f t="shared" si="14"/>
        <v>3525.9326712800002</v>
      </c>
      <c r="Z68" s="20">
        <f t="shared" si="16"/>
        <v>-629.06732871999975</v>
      </c>
      <c r="AB68" s="4">
        <v>112</v>
      </c>
      <c r="AC68" s="7">
        <v>17920</v>
      </c>
      <c r="AD68" s="4">
        <v>2428</v>
      </c>
      <c r="AE68" s="4">
        <v>6400</v>
      </c>
      <c r="AG68" s="11">
        <v>5895</v>
      </c>
      <c r="AH68" s="4">
        <v>2</v>
      </c>
      <c r="AI68" s="8">
        <v>11790</v>
      </c>
      <c r="AJ68" s="15">
        <v>45683</v>
      </c>
      <c r="AL68" s="20">
        <f t="shared" si="17"/>
        <v>5394.540525896</v>
      </c>
      <c r="AM68" s="20">
        <f t="shared" si="18"/>
        <v>-500.45947410400004</v>
      </c>
    </row>
    <row r="69" spans="6:39" x14ac:dyDescent="0.45">
      <c r="F69" s="4">
        <v>17</v>
      </c>
      <c r="G69" s="7">
        <v>2720</v>
      </c>
      <c r="H69" s="4">
        <v>686</v>
      </c>
      <c r="I69" s="4">
        <v>3000</v>
      </c>
      <c r="J69" s="11">
        <v>2425</v>
      </c>
      <c r="K69" s="4">
        <v>1</v>
      </c>
      <c r="L69" s="8">
        <v>2425</v>
      </c>
      <c r="M69" s="5">
        <v>45623</v>
      </c>
      <c r="N69" s="20">
        <f t="shared" si="19"/>
        <v>2468.0124878320003</v>
      </c>
      <c r="O69" s="20">
        <f t="shared" si="20"/>
        <v>43.012487832000261</v>
      </c>
      <c r="Q69" s="4">
        <v>66</v>
      </c>
      <c r="R69" s="7">
        <v>10560</v>
      </c>
      <c r="S69" s="4">
        <v>2110</v>
      </c>
      <c r="T69" s="4">
        <v>10560</v>
      </c>
      <c r="U69" s="11">
        <v>4745</v>
      </c>
      <c r="V69" s="4">
        <v>1</v>
      </c>
      <c r="W69" s="8">
        <v>4745</v>
      </c>
      <c r="X69" s="5">
        <v>45664</v>
      </c>
      <c r="Y69" s="20">
        <f t="shared" si="14"/>
        <v>4967.5456203200001</v>
      </c>
      <c r="Z69" s="20">
        <f t="shared" si="16"/>
        <v>222.54562032000013</v>
      </c>
      <c r="AB69" s="4">
        <v>112</v>
      </c>
      <c r="AC69" s="7">
        <v>17920</v>
      </c>
      <c r="AD69" s="4">
        <v>691</v>
      </c>
      <c r="AE69" s="4">
        <v>9000</v>
      </c>
      <c r="AG69" s="11">
        <v>3095</v>
      </c>
      <c r="AH69" s="4">
        <v>2</v>
      </c>
      <c r="AI69" s="8">
        <v>6190</v>
      </c>
      <c r="AJ69" s="15">
        <v>45548</v>
      </c>
      <c r="AL69" s="20">
        <f t="shared" si="17"/>
        <v>2589.5973019620001</v>
      </c>
      <c r="AM69" s="20">
        <f t="shared" si="18"/>
        <v>-505.40269803799993</v>
      </c>
    </row>
    <row r="70" spans="6:39" x14ac:dyDescent="0.45">
      <c r="F70" s="4">
        <v>27</v>
      </c>
      <c r="G70" s="7">
        <v>4320</v>
      </c>
      <c r="H70" s="4">
        <v>617</v>
      </c>
      <c r="I70" s="4">
        <v>5000</v>
      </c>
      <c r="J70" s="11">
        <v>2495</v>
      </c>
      <c r="K70" s="4">
        <v>1</v>
      </c>
      <c r="L70" s="8">
        <v>2495</v>
      </c>
      <c r="M70" s="5">
        <v>45615</v>
      </c>
      <c r="N70" s="20">
        <f t="shared" si="19"/>
        <v>2375.3428221040003</v>
      </c>
      <c r="O70" s="20">
        <f t="shared" si="20"/>
        <v>-119.65717789599967</v>
      </c>
      <c r="Q70" s="4">
        <v>82</v>
      </c>
      <c r="R70" s="7">
        <v>13120</v>
      </c>
      <c r="S70" s="4">
        <v>464</v>
      </c>
      <c r="T70" s="4">
        <v>13120</v>
      </c>
      <c r="U70" s="11">
        <v>1800</v>
      </c>
      <c r="V70" s="4">
        <v>1</v>
      </c>
      <c r="W70" s="8">
        <v>1800</v>
      </c>
      <c r="X70" s="5">
        <v>45581</v>
      </c>
      <c r="Y70" s="20">
        <f t="shared" si="14"/>
        <v>2325.7365374000001</v>
      </c>
      <c r="Z70" s="20">
        <f t="shared" si="16"/>
        <v>525.73653740000009</v>
      </c>
      <c r="AB70" s="4">
        <v>116</v>
      </c>
      <c r="AC70" s="7">
        <v>18560</v>
      </c>
      <c r="AD70" s="4">
        <v>1795</v>
      </c>
      <c r="AE70" s="4">
        <v>9300</v>
      </c>
      <c r="AG70" s="11">
        <v>4595</v>
      </c>
      <c r="AH70" s="4">
        <v>2</v>
      </c>
      <c r="AI70" s="8">
        <v>9190</v>
      </c>
      <c r="AJ70" s="15">
        <v>45541</v>
      </c>
      <c r="AL70" s="20">
        <f t="shared" si="17"/>
        <v>4338.8131299900006</v>
      </c>
      <c r="AM70" s="20">
        <f t="shared" si="18"/>
        <v>-256.18687000999944</v>
      </c>
    </row>
    <row r="71" spans="6:39" x14ac:dyDescent="0.45">
      <c r="F71" s="4">
        <v>29</v>
      </c>
      <c r="G71" s="7">
        <v>4640</v>
      </c>
      <c r="H71" s="4">
        <v>1783</v>
      </c>
      <c r="I71" s="4">
        <v>5000</v>
      </c>
      <c r="J71" s="11">
        <v>3845</v>
      </c>
      <c r="K71" s="4">
        <v>1</v>
      </c>
      <c r="L71" s="8">
        <v>3845</v>
      </c>
      <c r="M71" s="5">
        <v>45590</v>
      </c>
      <c r="N71" s="20">
        <f t="shared" si="19"/>
        <v>4135.6275006959995</v>
      </c>
      <c r="O71" s="20">
        <f t="shared" si="20"/>
        <v>290.62750069599952</v>
      </c>
      <c r="Q71" s="4">
        <v>84</v>
      </c>
      <c r="R71" s="7">
        <v>13440</v>
      </c>
      <c r="S71" s="4">
        <v>627</v>
      </c>
      <c r="T71" s="4">
        <v>13440</v>
      </c>
      <c r="U71" s="11">
        <v>2645</v>
      </c>
      <c r="V71" s="4">
        <v>1</v>
      </c>
      <c r="W71" s="8">
        <v>2645</v>
      </c>
      <c r="X71" s="5">
        <v>45698</v>
      </c>
      <c r="Y71" s="20">
        <f t="shared" si="14"/>
        <v>2590.4098136599996</v>
      </c>
      <c r="Z71" s="20">
        <f t="shared" si="16"/>
        <v>-54.5901863400004</v>
      </c>
      <c r="AB71" s="4">
        <v>122</v>
      </c>
      <c r="AC71" s="7">
        <v>19520</v>
      </c>
      <c r="AD71" s="4">
        <v>1486</v>
      </c>
      <c r="AE71" s="4">
        <v>9800</v>
      </c>
      <c r="AG71" s="11">
        <v>3815</v>
      </c>
      <c r="AH71" s="4">
        <v>2</v>
      </c>
      <c r="AI71" s="8">
        <v>7630</v>
      </c>
      <c r="AJ71" s="15">
        <v>45545</v>
      </c>
      <c r="AL71" s="20">
        <f t="shared" si="17"/>
        <v>3839.1896754520003</v>
      </c>
      <c r="AM71" s="20">
        <f t="shared" si="18"/>
        <v>24.189675452000301</v>
      </c>
    </row>
    <row r="72" spans="6:39" x14ac:dyDescent="0.45">
      <c r="F72" s="4">
        <v>29</v>
      </c>
      <c r="G72" s="7">
        <v>4640</v>
      </c>
      <c r="H72" s="4">
        <v>485</v>
      </c>
      <c r="I72" s="4">
        <v>5000</v>
      </c>
      <c r="J72" s="11">
        <v>1875</v>
      </c>
      <c r="K72" s="4">
        <v>1</v>
      </c>
      <c r="L72" s="8">
        <v>1875</v>
      </c>
      <c r="M72" s="5">
        <v>45554</v>
      </c>
      <c r="N72" s="20">
        <f t="shared" si="19"/>
        <v>2176.0653113200001</v>
      </c>
      <c r="O72" s="20">
        <f t="shared" si="20"/>
        <v>301.06531132000009</v>
      </c>
      <c r="Q72" s="4">
        <v>95</v>
      </c>
      <c r="R72" s="7">
        <v>15200</v>
      </c>
      <c r="S72" s="4">
        <v>2343</v>
      </c>
      <c r="T72" s="4">
        <v>7600</v>
      </c>
      <c r="U72" s="11">
        <v>5595</v>
      </c>
      <c r="V72" s="4">
        <v>2</v>
      </c>
      <c r="W72" s="8">
        <v>11190</v>
      </c>
      <c r="X72" s="5">
        <v>45615</v>
      </c>
      <c r="Y72" s="20">
        <f t="shared" si="14"/>
        <v>5327.6463594199995</v>
      </c>
      <c r="Z72" s="20">
        <f t="shared" si="16"/>
        <v>-267.3536405800005</v>
      </c>
      <c r="AB72" s="4">
        <v>124</v>
      </c>
      <c r="AC72" s="7">
        <v>19840</v>
      </c>
      <c r="AD72" s="4">
        <v>1503</v>
      </c>
      <c r="AE72" s="4">
        <v>10000</v>
      </c>
      <c r="AG72" s="11">
        <v>3595</v>
      </c>
      <c r="AH72" s="4">
        <v>2</v>
      </c>
      <c r="AI72" s="8">
        <v>7190</v>
      </c>
      <c r="AJ72" s="15">
        <v>45622</v>
      </c>
      <c r="AL72" s="20">
        <f t="shared" si="17"/>
        <v>3862.7682291459996</v>
      </c>
      <c r="AM72" s="20">
        <f t="shared" si="18"/>
        <v>267.76822914599961</v>
      </c>
    </row>
    <row r="73" spans="6:39" x14ac:dyDescent="0.45">
      <c r="F73" s="4">
        <v>32</v>
      </c>
      <c r="G73" s="7">
        <v>5120</v>
      </c>
      <c r="H73" s="4">
        <v>756</v>
      </c>
      <c r="I73" s="4">
        <v>6000</v>
      </c>
      <c r="J73" s="11">
        <v>2225</v>
      </c>
      <c r="K73" s="4">
        <v>1</v>
      </c>
      <c r="L73" s="8">
        <v>2225</v>
      </c>
      <c r="M73" s="5">
        <v>45558</v>
      </c>
      <c r="N73" s="20">
        <f t="shared" si="19"/>
        <v>2590.9371416719996</v>
      </c>
      <c r="O73" s="20">
        <f t="shared" si="20"/>
        <v>365.9371416719996</v>
      </c>
      <c r="Q73" s="4">
        <v>100</v>
      </c>
      <c r="R73" s="7">
        <v>16000</v>
      </c>
      <c r="S73" s="12">
        <v>2082</v>
      </c>
      <c r="T73" s="4">
        <v>8000</v>
      </c>
      <c r="U73" s="11">
        <v>4695</v>
      </c>
      <c r="V73" s="4">
        <v>2</v>
      </c>
      <c r="W73" s="8">
        <v>9390</v>
      </c>
      <c r="X73" s="5">
        <v>45706</v>
      </c>
      <c r="Y73" s="20">
        <f t="shared" si="14"/>
        <v>4908.7130352800004</v>
      </c>
      <c r="Z73" s="20">
        <f t="shared" si="16"/>
        <v>213.71303528000044</v>
      </c>
      <c r="AB73" s="4">
        <v>125</v>
      </c>
      <c r="AC73" s="7">
        <v>20000</v>
      </c>
      <c r="AD73" s="4">
        <v>618</v>
      </c>
      <c r="AE73" s="4">
        <v>6000</v>
      </c>
      <c r="AG73" s="11">
        <v>2195</v>
      </c>
      <c r="AH73" s="4">
        <v>2</v>
      </c>
      <c r="AI73" s="8">
        <v>4390</v>
      </c>
      <c r="AJ73" s="5">
        <v>45615</v>
      </c>
      <c r="AL73" s="20">
        <f t="shared" si="17"/>
        <v>2525.1358120760001</v>
      </c>
      <c r="AM73" s="20">
        <f t="shared" si="18"/>
        <v>330.13581207600009</v>
      </c>
    </row>
    <row r="74" spans="6:39" x14ac:dyDescent="0.45">
      <c r="F74" s="4">
        <v>34</v>
      </c>
      <c r="G74" s="7">
        <v>5440</v>
      </c>
      <c r="H74" s="4">
        <v>1837</v>
      </c>
      <c r="I74" s="4">
        <v>6000</v>
      </c>
      <c r="J74" s="11">
        <v>3595</v>
      </c>
      <c r="K74" s="4">
        <v>1</v>
      </c>
      <c r="L74" s="8">
        <v>3595</v>
      </c>
      <c r="M74" s="5">
        <v>45685</v>
      </c>
      <c r="N74" s="20">
        <f t="shared" si="19"/>
        <v>4222.8991807439998</v>
      </c>
      <c r="O74" s="20">
        <f t="shared" si="20"/>
        <v>627.89918074399975</v>
      </c>
      <c r="Q74" s="4">
        <v>100</v>
      </c>
      <c r="R74" s="7">
        <v>16000</v>
      </c>
      <c r="S74" s="4">
        <v>166</v>
      </c>
      <c r="T74" s="4">
        <v>8000</v>
      </c>
      <c r="U74" s="11">
        <v>1685</v>
      </c>
      <c r="V74" s="4">
        <v>2</v>
      </c>
      <c r="W74" s="8">
        <v>3370</v>
      </c>
      <c r="X74" s="15">
        <v>45516</v>
      </c>
      <c r="Y74" s="20">
        <f t="shared" si="14"/>
        <v>1817.6560246399999</v>
      </c>
      <c r="Z74" s="20">
        <f t="shared" si="16"/>
        <v>132.65602463999994</v>
      </c>
      <c r="AB74" s="4">
        <v>130</v>
      </c>
      <c r="AC74" s="7">
        <v>20800</v>
      </c>
      <c r="AD74" s="4">
        <v>2029</v>
      </c>
      <c r="AE74" s="4">
        <v>10400</v>
      </c>
      <c r="AG74" s="11">
        <v>4695</v>
      </c>
      <c r="AH74" s="4">
        <v>2</v>
      </c>
      <c r="AI74" s="8">
        <v>9390</v>
      </c>
      <c r="AJ74" s="5">
        <v>45698</v>
      </c>
      <c r="AL74" s="20">
        <f t="shared" si="17"/>
        <v>4691.764200478</v>
      </c>
      <c r="AM74" s="20">
        <f t="shared" si="18"/>
        <v>-3.2357995219999793</v>
      </c>
    </row>
    <row r="75" spans="6:39" x14ac:dyDescent="0.45">
      <c r="F75" s="4">
        <v>34</v>
      </c>
      <c r="G75" s="7">
        <v>5440</v>
      </c>
      <c r="H75" s="4">
        <v>779</v>
      </c>
      <c r="I75" s="4">
        <v>5500</v>
      </c>
      <c r="J75" s="11">
        <v>2545</v>
      </c>
      <c r="K75" s="4">
        <v>1</v>
      </c>
      <c r="L75" s="8">
        <v>2545</v>
      </c>
      <c r="M75" s="5">
        <v>45638</v>
      </c>
      <c r="N75" s="20">
        <f t="shared" si="19"/>
        <v>2622.785207248</v>
      </c>
      <c r="O75" s="20">
        <f t="shared" si="20"/>
        <v>77.785207248000006</v>
      </c>
      <c r="Q75" s="4">
        <v>130</v>
      </c>
      <c r="R75" s="7">
        <v>20800</v>
      </c>
      <c r="S75" s="4">
        <v>2029</v>
      </c>
      <c r="T75" s="4">
        <v>10400</v>
      </c>
      <c r="U75" s="11">
        <v>4695</v>
      </c>
      <c r="V75" s="4">
        <v>2</v>
      </c>
      <c r="W75" s="8">
        <v>9390</v>
      </c>
      <c r="X75" s="5">
        <v>45698</v>
      </c>
      <c r="Y75" s="20">
        <f t="shared" si="14"/>
        <v>4836.0156254600006</v>
      </c>
      <c r="Z75" s="20">
        <f t="shared" si="16"/>
        <v>141.01562546000059</v>
      </c>
      <c r="AB75" s="4">
        <v>142</v>
      </c>
      <c r="AC75" s="7">
        <v>22720</v>
      </c>
      <c r="AD75" s="4">
        <v>1822</v>
      </c>
      <c r="AE75" s="4">
        <v>11500</v>
      </c>
      <c r="AG75" s="11">
        <v>3795</v>
      </c>
      <c r="AH75" s="4">
        <v>2</v>
      </c>
      <c r="AI75" s="8">
        <v>7590</v>
      </c>
      <c r="AJ75" s="5">
        <v>45594</v>
      </c>
      <c r="AL75" s="20">
        <f t="shared" si="17"/>
        <v>4343.920679504</v>
      </c>
      <c r="AM75" s="20">
        <f t="shared" si="18"/>
        <v>548.92067950399996</v>
      </c>
    </row>
    <row r="76" spans="6:39" x14ac:dyDescent="0.45">
      <c r="F76" s="4">
        <v>37</v>
      </c>
      <c r="G76" s="7">
        <v>5920</v>
      </c>
      <c r="H76" s="4">
        <v>2429</v>
      </c>
      <c r="I76" s="4">
        <v>6000</v>
      </c>
      <c r="J76" s="11">
        <v>4815</v>
      </c>
      <c r="K76" s="4">
        <v>1</v>
      </c>
      <c r="L76" s="8">
        <v>4815</v>
      </c>
      <c r="M76" s="5">
        <v>45573</v>
      </c>
      <c r="N76" s="20">
        <f t="shared" si="19"/>
        <v>5116.628623048</v>
      </c>
      <c r="O76" s="20">
        <f t="shared" si="20"/>
        <v>301.62862304800001</v>
      </c>
      <c r="Q76" s="4">
        <v>152</v>
      </c>
      <c r="R76" s="7">
        <v>24320</v>
      </c>
      <c r="S76" s="4">
        <v>1615</v>
      </c>
      <c r="T76" s="4">
        <v>12160</v>
      </c>
      <c r="U76" s="11">
        <v>4495</v>
      </c>
      <c r="V76" s="4">
        <v>2</v>
      </c>
      <c r="W76" s="8">
        <v>8990</v>
      </c>
      <c r="X76" s="5">
        <v>45684</v>
      </c>
      <c r="Y76" s="20">
        <f t="shared" si="14"/>
        <v>4177.5066342199998</v>
      </c>
      <c r="Z76" s="20">
        <f t="shared" si="16"/>
        <v>-317.4933657800002</v>
      </c>
      <c r="AB76" s="4">
        <v>144</v>
      </c>
      <c r="AC76" s="7">
        <v>23040</v>
      </c>
      <c r="AD76" s="4">
        <v>1645</v>
      </c>
      <c r="AE76" s="4">
        <v>11150</v>
      </c>
      <c r="AG76" s="11">
        <v>4755</v>
      </c>
      <c r="AH76" s="4">
        <v>2</v>
      </c>
      <c r="AI76" s="8">
        <v>9510</v>
      </c>
      <c r="AJ76" s="5">
        <v>45684</v>
      </c>
      <c r="AL76" s="20">
        <f t="shared" si="17"/>
        <v>4068.6627375400003</v>
      </c>
      <c r="AM76" s="20">
        <f t="shared" si="18"/>
        <v>-686.33726245999969</v>
      </c>
    </row>
    <row r="77" spans="6:39" x14ac:dyDescent="0.45">
      <c r="F77" s="4">
        <v>39</v>
      </c>
      <c r="G77" s="7">
        <v>6240</v>
      </c>
      <c r="H77" s="4">
        <v>1825</v>
      </c>
      <c r="I77" s="4">
        <v>7000</v>
      </c>
      <c r="J77" s="11">
        <v>3595</v>
      </c>
      <c r="K77" s="4">
        <v>1</v>
      </c>
      <c r="L77" s="8">
        <v>3595</v>
      </c>
      <c r="M77" s="5">
        <v>45615</v>
      </c>
      <c r="N77" s="20">
        <f t="shared" si="19"/>
        <v>4210.5321053999996</v>
      </c>
      <c r="O77" s="20">
        <f t="shared" si="20"/>
        <v>615.53210539999964</v>
      </c>
      <c r="Q77" s="4">
        <v>155</v>
      </c>
      <c r="R77" s="7">
        <v>24800</v>
      </c>
      <c r="S77" s="4">
        <v>1122</v>
      </c>
      <c r="T77" s="4">
        <v>12400</v>
      </c>
      <c r="U77" s="11">
        <v>3995</v>
      </c>
      <c r="V77" s="4">
        <v>2</v>
      </c>
      <c r="W77" s="8">
        <v>7990</v>
      </c>
      <c r="X77" s="5">
        <v>45636</v>
      </c>
      <c r="Y77" s="20">
        <f t="shared" si="14"/>
        <v>3383.43704768</v>
      </c>
      <c r="Z77" s="20">
        <f t="shared" si="16"/>
        <v>-611.56295232000002</v>
      </c>
      <c r="AB77" s="4">
        <v>147</v>
      </c>
      <c r="AC77" s="7">
        <v>23520</v>
      </c>
      <c r="AD77" s="4">
        <v>652</v>
      </c>
      <c r="AE77" s="4">
        <v>11800</v>
      </c>
      <c r="AG77" s="11">
        <v>2495</v>
      </c>
      <c r="AH77" s="4">
        <v>2</v>
      </c>
      <c r="AI77" s="8">
        <v>4990</v>
      </c>
      <c r="AJ77" s="5">
        <v>45628</v>
      </c>
      <c r="AL77" s="20">
        <f t="shared" si="17"/>
        <v>2479.5154168640001</v>
      </c>
      <c r="AM77" s="20">
        <f t="shared" si="18"/>
        <v>-15.484583135999856</v>
      </c>
    </row>
    <row r="78" spans="6:39" x14ac:dyDescent="0.45">
      <c r="F78" s="4">
        <v>40</v>
      </c>
      <c r="G78" s="7">
        <v>6400</v>
      </c>
      <c r="H78" s="4">
        <v>617</v>
      </c>
      <c r="I78" s="4">
        <v>10000</v>
      </c>
      <c r="J78" s="11">
        <v>2595</v>
      </c>
      <c r="K78" s="4">
        <v>1</v>
      </c>
      <c r="L78" s="8">
        <v>2595</v>
      </c>
      <c r="M78" s="5">
        <v>45615</v>
      </c>
      <c r="N78" s="20">
        <f t="shared" si="19"/>
        <v>2404.0881321040001</v>
      </c>
      <c r="O78" s="20">
        <f t="shared" si="20"/>
        <v>-190.91186789599988</v>
      </c>
      <c r="Q78" s="4">
        <v>155</v>
      </c>
      <c r="R78" s="7">
        <v>24800</v>
      </c>
      <c r="S78" s="4">
        <v>1122</v>
      </c>
      <c r="T78" s="4">
        <v>12400</v>
      </c>
      <c r="U78" s="11">
        <v>3795</v>
      </c>
      <c r="V78" s="4">
        <v>2</v>
      </c>
      <c r="W78" s="8">
        <v>7590</v>
      </c>
      <c r="X78" s="5">
        <v>45615</v>
      </c>
      <c r="Y78" s="20">
        <f t="shared" si="14"/>
        <v>3383.43704768</v>
      </c>
      <c r="Z78" s="20">
        <f t="shared" si="16"/>
        <v>-411.56295232000002</v>
      </c>
      <c r="AB78" s="4">
        <v>152</v>
      </c>
      <c r="AC78" s="7">
        <v>24320</v>
      </c>
      <c r="AD78" s="4">
        <v>1615</v>
      </c>
      <c r="AE78" s="4">
        <v>12160</v>
      </c>
      <c r="AG78" s="11">
        <v>4495</v>
      </c>
      <c r="AH78" s="4">
        <v>2</v>
      </c>
      <c r="AI78" s="8">
        <v>8990</v>
      </c>
      <c r="AJ78" s="5">
        <v>45684</v>
      </c>
      <c r="AL78" s="20">
        <f t="shared" si="17"/>
        <v>4003.6368068900001</v>
      </c>
      <c r="AM78" s="20">
        <f t="shared" si="18"/>
        <v>-491.36319310999988</v>
      </c>
    </row>
    <row r="79" spans="6:39" x14ac:dyDescent="0.45">
      <c r="F79" s="4">
        <v>42</v>
      </c>
      <c r="G79" s="7">
        <v>6720</v>
      </c>
      <c r="H79" s="4">
        <v>941</v>
      </c>
      <c r="I79" s="4">
        <v>7000</v>
      </c>
      <c r="J79" s="11">
        <v>3295</v>
      </c>
      <c r="K79" s="4">
        <v>1</v>
      </c>
      <c r="L79" s="8">
        <v>3295</v>
      </c>
      <c r="M79" s="5">
        <v>45556</v>
      </c>
      <c r="N79" s="20">
        <f t="shared" si="19"/>
        <v>2875.976654392</v>
      </c>
      <c r="O79" s="20">
        <f t="shared" si="20"/>
        <v>-419.023345608</v>
      </c>
      <c r="Q79" s="4">
        <v>204</v>
      </c>
      <c r="R79" s="7">
        <v>32640</v>
      </c>
      <c r="S79" s="4">
        <v>770</v>
      </c>
      <c r="T79" s="4">
        <v>10880</v>
      </c>
      <c r="U79" s="11">
        <v>2725</v>
      </c>
      <c r="V79" s="4">
        <v>3</v>
      </c>
      <c r="W79" s="8">
        <v>8175</v>
      </c>
      <c r="X79" s="5">
        <v>45677</v>
      </c>
      <c r="Y79" s="20">
        <f t="shared" si="14"/>
        <v>2807.44922696</v>
      </c>
      <c r="Z79" s="20">
        <f t="shared" si="16"/>
        <v>82.449226960000033</v>
      </c>
      <c r="AB79" s="4">
        <v>155</v>
      </c>
      <c r="AC79" s="7">
        <v>24800</v>
      </c>
      <c r="AD79" s="4">
        <v>1122</v>
      </c>
      <c r="AE79" s="4">
        <v>12400</v>
      </c>
      <c r="AG79" s="11">
        <v>3995</v>
      </c>
      <c r="AH79" s="4">
        <v>2</v>
      </c>
      <c r="AI79" s="8">
        <v>7990</v>
      </c>
      <c r="AJ79" s="5">
        <v>45636</v>
      </c>
      <c r="AL79" s="20">
        <f t="shared" si="17"/>
        <v>3216.085395004</v>
      </c>
      <c r="AM79" s="20">
        <f t="shared" si="18"/>
        <v>-778.91460499599998</v>
      </c>
    </row>
    <row r="80" spans="6:39" x14ac:dyDescent="0.45">
      <c r="F80" s="4">
        <v>43</v>
      </c>
      <c r="G80" s="7">
        <v>6880</v>
      </c>
      <c r="H80" s="4">
        <v>742</v>
      </c>
      <c r="I80" s="4">
        <v>6000</v>
      </c>
      <c r="J80" s="11">
        <v>2645</v>
      </c>
      <c r="K80" s="4">
        <v>1</v>
      </c>
      <c r="L80" s="8">
        <v>2645</v>
      </c>
      <c r="M80" s="5">
        <v>45590</v>
      </c>
      <c r="N80" s="20">
        <f t="shared" si="19"/>
        <v>2569.8016481040004</v>
      </c>
      <c r="O80" s="20">
        <f t="shared" si="20"/>
        <v>-75.198351895999622</v>
      </c>
      <c r="Q80" s="4">
        <v>210</v>
      </c>
      <c r="R80" s="7">
        <v>33600</v>
      </c>
      <c r="S80" s="4">
        <v>1111</v>
      </c>
      <c r="T80" s="4">
        <v>11200</v>
      </c>
      <c r="U80" s="11">
        <v>4325</v>
      </c>
      <c r="V80" s="4">
        <v>3</v>
      </c>
      <c r="W80" s="8">
        <v>12975</v>
      </c>
      <c r="X80" s="5">
        <v>45673</v>
      </c>
      <c r="Y80" s="20">
        <f t="shared" si="14"/>
        <v>3359.28750734</v>
      </c>
      <c r="Z80" s="20">
        <f t="shared" si="16"/>
        <v>-965.71249265999995</v>
      </c>
      <c r="AB80" s="4">
        <v>155</v>
      </c>
      <c r="AC80" s="7">
        <v>24800</v>
      </c>
      <c r="AD80" s="4">
        <v>1122</v>
      </c>
      <c r="AE80" s="4">
        <v>12400</v>
      </c>
      <c r="AG80" s="11">
        <v>3795</v>
      </c>
      <c r="AH80" s="4">
        <v>2</v>
      </c>
      <c r="AI80" s="8">
        <v>7590</v>
      </c>
      <c r="AJ80" s="5">
        <v>45615</v>
      </c>
      <c r="AL80" s="20">
        <f t="shared" si="17"/>
        <v>3216.085395004</v>
      </c>
      <c r="AM80" s="20">
        <f t="shared" si="18"/>
        <v>-578.91460499599998</v>
      </c>
    </row>
    <row r="81" spans="6:39" x14ac:dyDescent="0.45">
      <c r="F81" s="4">
        <v>43</v>
      </c>
      <c r="G81" s="7">
        <v>6880</v>
      </c>
      <c r="H81" s="4">
        <v>617</v>
      </c>
      <c r="I81" s="4">
        <v>6000</v>
      </c>
      <c r="J81" s="11">
        <v>2349</v>
      </c>
      <c r="K81" s="4">
        <v>1</v>
      </c>
      <c r="L81" s="8">
        <v>2349</v>
      </c>
      <c r="M81" s="5">
        <v>45590</v>
      </c>
      <c r="N81" s="20">
        <f t="shared" si="19"/>
        <v>2381.0918841040002</v>
      </c>
      <c r="O81" s="20">
        <f t="shared" si="20"/>
        <v>32.091884104000201</v>
      </c>
      <c r="Q81" s="4">
        <v>225</v>
      </c>
      <c r="R81" s="7">
        <v>36000</v>
      </c>
      <c r="S81" s="4">
        <v>1739</v>
      </c>
      <c r="T81" s="4">
        <v>12000</v>
      </c>
      <c r="U81" s="11">
        <v>3695</v>
      </c>
      <c r="V81" s="4">
        <v>3</v>
      </c>
      <c r="W81" s="8">
        <v>11085</v>
      </c>
      <c r="X81" s="5">
        <v>45698</v>
      </c>
      <c r="Y81" s="20">
        <f t="shared" si="14"/>
        <v>4376.7003800599996</v>
      </c>
      <c r="Z81" s="20">
        <f t="shared" si="16"/>
        <v>681.70038005999959</v>
      </c>
      <c r="AB81" s="4">
        <v>157</v>
      </c>
      <c r="AC81" s="7">
        <v>25120</v>
      </c>
      <c r="AD81" s="9">
        <v>2123</v>
      </c>
      <c r="AE81" s="4">
        <v>10000</v>
      </c>
      <c r="AG81" s="11">
        <v>4715</v>
      </c>
      <c r="AH81" s="4">
        <v>3</v>
      </c>
      <c r="AI81" s="8">
        <v>14145</v>
      </c>
      <c r="AJ81" s="5">
        <v>45573</v>
      </c>
      <c r="AL81" s="20">
        <f t="shared" si="17"/>
        <v>4848.0123259860002</v>
      </c>
      <c r="AM81" s="20">
        <f t="shared" si="18"/>
        <v>133.01232598600018</v>
      </c>
    </row>
    <row r="82" spans="6:39" x14ac:dyDescent="0.45">
      <c r="F82" s="4">
        <v>43</v>
      </c>
      <c r="G82" s="7">
        <v>6880</v>
      </c>
      <c r="H82" s="4">
        <v>532</v>
      </c>
      <c r="I82" s="4">
        <v>7000</v>
      </c>
      <c r="J82" s="11">
        <v>2250</v>
      </c>
      <c r="K82" s="4">
        <v>1</v>
      </c>
      <c r="L82" s="8">
        <v>2250</v>
      </c>
      <c r="M82" s="5">
        <v>45573</v>
      </c>
      <c r="N82" s="20">
        <f t="shared" si="19"/>
        <v>2258.5183065840001</v>
      </c>
      <c r="O82" s="20">
        <f t="shared" si="20"/>
        <v>8.5183065840001291</v>
      </c>
      <c r="Q82" s="4">
        <v>300</v>
      </c>
      <c r="R82" s="7">
        <v>48000</v>
      </c>
      <c r="S82" s="4">
        <v>2479</v>
      </c>
      <c r="T82" s="4">
        <v>12000</v>
      </c>
      <c r="U82" s="11">
        <v>5895</v>
      </c>
      <c r="V82" s="4">
        <v>4</v>
      </c>
      <c r="W82" s="8">
        <v>23580</v>
      </c>
      <c r="X82" s="5">
        <v>45556</v>
      </c>
      <c r="Y82" s="20">
        <f t="shared" si="14"/>
        <v>5570.5324196599995</v>
      </c>
      <c r="Z82" s="20">
        <f t="shared" si="16"/>
        <v>-324.4675803400005</v>
      </c>
      <c r="AB82" s="4">
        <v>170</v>
      </c>
      <c r="AC82" s="7">
        <v>27200</v>
      </c>
      <c r="AD82" s="4">
        <v>2053</v>
      </c>
      <c r="AE82" s="4">
        <v>9100</v>
      </c>
      <c r="AG82" s="11">
        <v>4695</v>
      </c>
      <c r="AH82" s="4">
        <v>3</v>
      </c>
      <c r="AI82" s="8">
        <v>14085</v>
      </c>
      <c r="AJ82" s="5">
        <v>45677</v>
      </c>
      <c r="AL82" s="20">
        <f t="shared" si="17"/>
        <v>4752.2380063460005</v>
      </c>
      <c r="AM82" s="20">
        <f t="shared" si="18"/>
        <v>57.238006346000475</v>
      </c>
    </row>
    <row r="83" spans="6:39" x14ac:dyDescent="0.45">
      <c r="F83" s="4">
        <v>48</v>
      </c>
      <c r="G83" s="7">
        <v>7680</v>
      </c>
      <c r="H83" s="4">
        <v>1825</v>
      </c>
      <c r="I83" s="4">
        <v>8000</v>
      </c>
      <c r="J83" s="11">
        <v>3725</v>
      </c>
      <c r="K83" s="4">
        <v>1</v>
      </c>
      <c r="L83" s="8">
        <v>3725</v>
      </c>
      <c r="M83" s="5">
        <v>45677</v>
      </c>
      <c r="N83" s="20">
        <f t="shared" si="19"/>
        <v>4216.2811673999995</v>
      </c>
      <c r="O83" s="20">
        <f t="shared" si="20"/>
        <v>491.2811673999995</v>
      </c>
      <c r="Q83" s="4">
        <v>310</v>
      </c>
      <c r="R83" s="7">
        <v>49600</v>
      </c>
      <c r="S83" s="4">
        <v>1794</v>
      </c>
      <c r="T83" s="4">
        <v>12400</v>
      </c>
      <c r="U83" s="11">
        <v>3340</v>
      </c>
      <c r="V83" s="4">
        <v>4</v>
      </c>
      <c r="W83" s="8">
        <v>13360</v>
      </c>
      <c r="X83" s="5">
        <v>45692</v>
      </c>
      <c r="Y83" s="20">
        <f t="shared" si="14"/>
        <v>4467.5656025600001</v>
      </c>
      <c r="Z83" s="20">
        <f t="shared" si="16"/>
        <v>1127.5656025600001</v>
      </c>
      <c r="AB83" s="4">
        <v>175</v>
      </c>
      <c r="AC83" s="7">
        <v>28000</v>
      </c>
      <c r="AD83" s="4">
        <v>2428</v>
      </c>
      <c r="AE83" s="4">
        <v>9400</v>
      </c>
      <c r="AG83" s="11">
        <v>6115</v>
      </c>
      <c r="AH83" s="4">
        <v>3</v>
      </c>
      <c r="AI83" s="8">
        <v>18345</v>
      </c>
      <c r="AJ83" s="5">
        <v>45539</v>
      </c>
      <c r="AL83" s="20">
        <f t="shared" si="17"/>
        <v>5342.9974688960001</v>
      </c>
      <c r="AM83" s="20">
        <f t="shared" si="18"/>
        <v>-772.0025311039999</v>
      </c>
    </row>
    <row r="84" spans="6:39" x14ac:dyDescent="0.45">
      <c r="F84" s="4">
        <v>52</v>
      </c>
      <c r="G84" s="7">
        <v>8320</v>
      </c>
      <c r="H84" s="4">
        <v>1840</v>
      </c>
      <c r="I84" s="4">
        <v>9000</v>
      </c>
      <c r="J84" s="11">
        <v>4325</v>
      </c>
      <c r="K84" s="4">
        <v>1</v>
      </c>
      <c r="L84" s="8">
        <v>4325</v>
      </c>
      <c r="M84" s="5">
        <v>45567</v>
      </c>
      <c r="N84" s="20">
        <f t="shared" si="19"/>
        <v>4244.6754010800005</v>
      </c>
      <c r="O84" s="20">
        <f t="shared" si="20"/>
        <v>-80.324598919999517</v>
      </c>
      <c r="AB84" s="4">
        <v>184</v>
      </c>
      <c r="AC84" s="7">
        <v>29440</v>
      </c>
      <c r="AD84" s="4">
        <v>644</v>
      </c>
      <c r="AE84" s="4">
        <v>10000</v>
      </c>
      <c r="AG84" s="11">
        <v>2250</v>
      </c>
      <c r="AH84" s="4">
        <v>3</v>
      </c>
      <c r="AI84" s="8">
        <v>6750</v>
      </c>
      <c r="AJ84" s="5">
        <v>45524</v>
      </c>
      <c r="AL84" s="20">
        <f t="shared" si="17"/>
        <v>2497.7284240079998</v>
      </c>
      <c r="AM84" s="20">
        <f t="shared" si="18"/>
        <v>247.72842400799982</v>
      </c>
    </row>
    <row r="85" spans="6:39" x14ac:dyDescent="0.45">
      <c r="F85" s="4">
        <v>52</v>
      </c>
      <c r="G85" s="7">
        <v>8320</v>
      </c>
      <c r="H85" s="4">
        <v>1812</v>
      </c>
      <c r="I85" s="4">
        <v>9000</v>
      </c>
      <c r="J85" s="13">
        <v>3675</v>
      </c>
      <c r="K85" s="4">
        <v>1</v>
      </c>
      <c r="L85" s="8">
        <v>3675</v>
      </c>
      <c r="M85" s="5">
        <v>45523</v>
      </c>
      <c r="N85" s="20">
        <f t="shared" si="19"/>
        <v>4202.4044139440002</v>
      </c>
      <c r="O85" s="20">
        <f t="shared" si="20"/>
        <v>527.40441394400023</v>
      </c>
      <c r="AB85" s="4">
        <v>184</v>
      </c>
      <c r="AC85" s="7">
        <v>29440</v>
      </c>
      <c r="AD85" s="4">
        <v>411</v>
      </c>
      <c r="AE85" s="4">
        <v>10000</v>
      </c>
      <c r="AG85" s="11">
        <v>1875</v>
      </c>
      <c r="AH85" s="4">
        <v>3</v>
      </c>
      <c r="AI85" s="8">
        <v>5625</v>
      </c>
      <c r="AJ85" s="5">
        <v>45573</v>
      </c>
      <c r="AL85" s="20">
        <f t="shared" si="17"/>
        <v>2127.4673360020001</v>
      </c>
      <c r="AM85" s="20">
        <f t="shared" si="18"/>
        <v>252.46733600200014</v>
      </c>
    </row>
    <row r="86" spans="6:39" x14ac:dyDescent="0.45">
      <c r="F86" s="4">
        <v>55</v>
      </c>
      <c r="G86" s="7">
        <v>8800</v>
      </c>
      <c r="H86" s="4">
        <v>2418</v>
      </c>
      <c r="I86" s="4">
        <v>9000</v>
      </c>
      <c r="J86" s="11">
        <v>5425</v>
      </c>
      <c r="K86" s="12">
        <v>1</v>
      </c>
      <c r="L86" s="8">
        <v>5425</v>
      </c>
      <c r="M86" s="15">
        <v>45545</v>
      </c>
      <c r="N86" s="20">
        <f t="shared" si="19"/>
        <v>5117.2693498160006</v>
      </c>
      <c r="O86" s="20">
        <f t="shared" si="20"/>
        <v>-307.73065018399939</v>
      </c>
      <c r="AB86" s="4">
        <v>190</v>
      </c>
      <c r="AC86" s="7">
        <v>30400</v>
      </c>
      <c r="AD86" s="4">
        <v>488</v>
      </c>
      <c r="AE86" s="4">
        <v>11000</v>
      </c>
      <c r="AG86" s="11">
        <v>1950</v>
      </c>
      <c r="AH86" s="4">
        <v>3</v>
      </c>
      <c r="AI86" s="8">
        <v>5850</v>
      </c>
      <c r="AJ86" s="5">
        <v>45590</v>
      </c>
      <c r="AL86" s="20">
        <f t="shared" si="17"/>
        <v>2232.6472774160002</v>
      </c>
      <c r="AM86" s="20">
        <f t="shared" si="18"/>
        <v>282.64727741600018</v>
      </c>
    </row>
    <row r="87" spans="6:39" x14ac:dyDescent="0.45">
      <c r="F87" s="4">
        <v>55</v>
      </c>
      <c r="G87" s="7">
        <v>8800</v>
      </c>
      <c r="H87" s="4">
        <v>1620</v>
      </c>
      <c r="I87" s="4">
        <v>9000</v>
      </c>
      <c r="J87" s="11">
        <v>4725</v>
      </c>
      <c r="K87" s="4">
        <v>1</v>
      </c>
      <c r="L87" s="14">
        <v>4725</v>
      </c>
      <c r="M87" s="15">
        <v>45683</v>
      </c>
      <c r="N87" s="20">
        <f t="shared" si="19"/>
        <v>3912.5462164400005</v>
      </c>
      <c r="O87" s="20">
        <f t="shared" si="20"/>
        <v>-812.45378355999947</v>
      </c>
      <c r="AB87" s="4">
        <v>204</v>
      </c>
      <c r="AC87" s="7">
        <v>32640</v>
      </c>
      <c r="AD87" s="4">
        <v>770</v>
      </c>
      <c r="AE87" s="4">
        <v>10880</v>
      </c>
      <c r="AG87" s="11">
        <v>2725</v>
      </c>
      <c r="AH87" s="4">
        <v>3</v>
      </c>
      <c r="AI87" s="8">
        <v>8175</v>
      </c>
      <c r="AJ87" s="5">
        <v>45677</v>
      </c>
      <c r="AL87" s="20">
        <f t="shared" si="17"/>
        <v>2682.8361534200003</v>
      </c>
      <c r="AM87" s="20">
        <f t="shared" si="18"/>
        <v>-42.163846579999699</v>
      </c>
    </row>
    <row r="88" spans="6:39" x14ac:dyDescent="0.45">
      <c r="F88" s="4">
        <v>56</v>
      </c>
      <c r="G88" s="7">
        <v>8960</v>
      </c>
      <c r="H88" s="4">
        <v>752</v>
      </c>
      <c r="I88" s="4">
        <v>9000</v>
      </c>
      <c r="J88" s="11">
        <v>2995</v>
      </c>
      <c r="K88" s="4">
        <v>1</v>
      </c>
      <c r="L88" s="8">
        <v>2995</v>
      </c>
      <c r="M88" s="5">
        <v>45683</v>
      </c>
      <c r="N88" s="20">
        <f t="shared" si="19"/>
        <v>2602.1456152239998</v>
      </c>
      <c r="O88" s="20">
        <f t="shared" si="20"/>
        <v>-392.85438477600019</v>
      </c>
      <c r="AB88" s="4">
        <v>209</v>
      </c>
      <c r="AC88" s="7">
        <v>33440</v>
      </c>
      <c r="AD88" s="4">
        <v>1645</v>
      </c>
      <c r="AE88" s="4">
        <v>11150</v>
      </c>
      <c r="AG88" s="11">
        <v>4755</v>
      </c>
      <c r="AH88" s="4">
        <v>3</v>
      </c>
      <c r="AI88" s="8">
        <v>14265</v>
      </c>
      <c r="AJ88" s="5">
        <v>45679</v>
      </c>
      <c r="AL88" s="20">
        <f t="shared" si="17"/>
        <v>4068.6627375400003</v>
      </c>
      <c r="AM88" s="20">
        <f t="shared" si="18"/>
        <v>-686.33726245999969</v>
      </c>
    </row>
    <row r="89" spans="6:39" x14ac:dyDescent="0.45">
      <c r="F89" s="4">
        <v>56</v>
      </c>
      <c r="G89" s="7">
        <v>8960</v>
      </c>
      <c r="H89" s="4">
        <v>548</v>
      </c>
      <c r="I89" s="4">
        <v>9000</v>
      </c>
      <c r="J89" s="11">
        <v>1895</v>
      </c>
      <c r="K89" s="4">
        <v>1</v>
      </c>
      <c r="L89" s="8">
        <v>1895</v>
      </c>
      <c r="M89" s="5">
        <v>45556</v>
      </c>
      <c r="N89" s="20">
        <f t="shared" si="19"/>
        <v>2294.1712803760001</v>
      </c>
      <c r="O89" s="20">
        <f t="shared" si="20"/>
        <v>399.17128037600014</v>
      </c>
      <c r="AB89" s="4">
        <v>210</v>
      </c>
      <c r="AC89" s="7">
        <v>33600</v>
      </c>
      <c r="AD89" s="4">
        <v>1111</v>
      </c>
      <c r="AE89" s="4">
        <v>11200</v>
      </c>
      <c r="AG89" s="11">
        <v>4325</v>
      </c>
      <c r="AH89" s="4">
        <v>3</v>
      </c>
      <c r="AI89" s="8">
        <v>12975</v>
      </c>
      <c r="AJ89" s="5">
        <v>45673</v>
      </c>
      <c r="AL89" s="20">
        <f t="shared" si="17"/>
        <v>3219.2224806020004</v>
      </c>
      <c r="AM89" s="20">
        <f t="shared" si="18"/>
        <v>-1105.7775193979996</v>
      </c>
    </row>
    <row r="90" spans="6:39" x14ac:dyDescent="0.45">
      <c r="F90" s="4">
        <v>57</v>
      </c>
      <c r="G90" s="7">
        <v>9120</v>
      </c>
      <c r="H90" s="4">
        <v>2040</v>
      </c>
      <c r="I90" s="4">
        <v>10000</v>
      </c>
      <c r="J90" s="11">
        <v>4645</v>
      </c>
      <c r="K90" s="4">
        <v>1</v>
      </c>
      <c r="L90" s="8">
        <v>4645</v>
      </c>
      <c r="M90" s="5">
        <v>45590</v>
      </c>
      <c r="N90" s="20">
        <f t="shared" si="19"/>
        <v>4552.3600854799997</v>
      </c>
      <c r="O90" s="20">
        <f t="shared" si="20"/>
        <v>-92.639914520000275</v>
      </c>
      <c r="AB90" s="4">
        <v>219</v>
      </c>
      <c r="AC90" s="7">
        <v>35040</v>
      </c>
      <c r="AD90" s="4">
        <v>301</v>
      </c>
      <c r="AE90" s="4">
        <v>12000</v>
      </c>
      <c r="AG90" s="11">
        <v>1875</v>
      </c>
      <c r="AH90" s="4">
        <v>3</v>
      </c>
      <c r="AI90" s="8">
        <v>5625</v>
      </c>
      <c r="AJ90" s="5">
        <v>45541</v>
      </c>
      <c r="AL90" s="20">
        <f t="shared" si="17"/>
        <v>1918.3039259820002</v>
      </c>
      <c r="AM90" s="20">
        <f t="shared" si="18"/>
        <v>43.303925982000237</v>
      </c>
    </row>
    <row r="91" spans="6:39" x14ac:dyDescent="0.45">
      <c r="F91" s="4">
        <v>58</v>
      </c>
      <c r="G91" s="7">
        <v>9280</v>
      </c>
      <c r="H91" s="4">
        <v>1822</v>
      </c>
      <c r="I91" s="4">
        <v>10000</v>
      </c>
      <c r="J91" s="11">
        <v>2595</v>
      </c>
      <c r="K91" s="4">
        <v>2</v>
      </c>
      <c r="L91" s="8">
        <v>5190</v>
      </c>
      <c r="M91" s="5">
        <v>45616</v>
      </c>
      <c r="N91" s="20">
        <f t="shared" si="19"/>
        <v>4223.2502570639999</v>
      </c>
      <c r="O91" s="20">
        <f t="shared" si="20"/>
        <v>1628.2502570639999</v>
      </c>
      <c r="AB91" s="4">
        <v>223</v>
      </c>
      <c r="AC91" s="7">
        <v>35680</v>
      </c>
      <c r="AD91" s="4">
        <v>1837</v>
      </c>
      <c r="AE91" s="4">
        <v>11900</v>
      </c>
      <c r="AG91" s="11">
        <v>3945</v>
      </c>
      <c r="AH91" s="4">
        <v>3</v>
      </c>
      <c r="AI91" s="8">
        <v>11835</v>
      </c>
      <c r="AJ91" s="5">
        <v>45685</v>
      </c>
      <c r="AL91" s="20">
        <f t="shared" si="17"/>
        <v>4360.8848226340006</v>
      </c>
      <c r="AM91" s="20">
        <f t="shared" si="18"/>
        <v>415.88482263400056</v>
      </c>
    </row>
    <row r="92" spans="6:39" x14ac:dyDescent="0.45">
      <c r="F92" s="4">
        <v>59</v>
      </c>
      <c r="G92" s="7">
        <v>9440</v>
      </c>
      <c r="H92" s="4">
        <v>1620</v>
      </c>
      <c r="I92" s="4">
        <v>9500</v>
      </c>
      <c r="J92" s="11">
        <v>4595</v>
      </c>
      <c r="K92" s="4">
        <v>1</v>
      </c>
      <c r="L92" s="8">
        <v>4595</v>
      </c>
      <c r="M92" s="5">
        <v>45629</v>
      </c>
      <c r="N92" s="20">
        <f t="shared" si="19"/>
        <v>3915.42074744</v>
      </c>
      <c r="O92" s="20">
        <f t="shared" si="20"/>
        <v>-679.57925255999999</v>
      </c>
      <c r="AB92" s="4">
        <v>225</v>
      </c>
      <c r="AC92" s="7">
        <v>36000</v>
      </c>
      <c r="AD92" s="4">
        <v>1739</v>
      </c>
      <c r="AE92" s="4">
        <v>12000</v>
      </c>
      <c r="AG92" s="11">
        <v>3695</v>
      </c>
      <c r="AH92" s="4">
        <v>3</v>
      </c>
      <c r="AI92" s="8">
        <v>11085</v>
      </c>
      <c r="AJ92" s="5">
        <v>45698</v>
      </c>
      <c r="AL92" s="20">
        <f t="shared" si="17"/>
        <v>4203.434589298</v>
      </c>
      <c r="AM92" s="20">
        <f t="shared" si="18"/>
        <v>508.43458929799999</v>
      </c>
    </row>
    <row r="93" spans="6:39" x14ac:dyDescent="0.45">
      <c r="F93" s="4">
        <v>63</v>
      </c>
      <c r="G93" s="7">
        <v>10080</v>
      </c>
      <c r="H93" s="4">
        <v>2362</v>
      </c>
      <c r="I93" s="4">
        <v>10100</v>
      </c>
      <c r="J93" s="11">
        <v>4895</v>
      </c>
      <c r="K93" s="4">
        <v>1</v>
      </c>
      <c r="L93" s="8">
        <v>4895</v>
      </c>
      <c r="M93" s="5">
        <v>45643</v>
      </c>
      <c r="N93" s="20">
        <f t="shared" si="19"/>
        <v>5039.0513437440004</v>
      </c>
      <c r="O93" s="20">
        <f t="shared" si="20"/>
        <v>144.05134374400041</v>
      </c>
      <c r="AB93" s="4">
        <v>299</v>
      </c>
      <c r="AC93" s="7">
        <v>47840</v>
      </c>
      <c r="AD93" s="4">
        <v>304</v>
      </c>
      <c r="AE93" s="4">
        <v>12000</v>
      </c>
      <c r="AG93" s="11">
        <v>1650</v>
      </c>
      <c r="AH93" s="4">
        <v>4</v>
      </c>
      <c r="AI93" s="8">
        <v>6600</v>
      </c>
      <c r="AJ93" s="5">
        <v>45629</v>
      </c>
      <c r="AL93" s="20">
        <f t="shared" si="17"/>
        <v>1923.0712361280002</v>
      </c>
      <c r="AM93" s="20">
        <f t="shared" si="18"/>
        <v>273.07123612800024</v>
      </c>
    </row>
    <row r="94" spans="6:39" x14ac:dyDescent="0.45">
      <c r="F94" s="4">
        <v>67</v>
      </c>
      <c r="G94" s="7">
        <v>10720</v>
      </c>
      <c r="H94" s="4">
        <v>1831</v>
      </c>
      <c r="I94" s="4">
        <v>11000</v>
      </c>
      <c r="J94" s="11">
        <v>3495</v>
      </c>
      <c r="K94" s="4">
        <v>1</v>
      </c>
      <c r="L94" s="8">
        <v>3495</v>
      </c>
      <c r="M94" s="5">
        <v>45615</v>
      </c>
      <c r="N94" s="20">
        <f t="shared" si="19"/>
        <v>4242.5864220719996</v>
      </c>
      <c r="O94" s="20">
        <f t="shared" si="20"/>
        <v>747.58642207199955</v>
      </c>
      <c r="AB94" s="4">
        <v>300</v>
      </c>
      <c r="AC94" s="7">
        <v>48000</v>
      </c>
      <c r="AD94" s="4">
        <v>2479</v>
      </c>
      <c r="AE94" s="4">
        <v>12000</v>
      </c>
      <c r="AG94" s="11">
        <v>5895</v>
      </c>
      <c r="AH94" s="4">
        <v>4</v>
      </c>
      <c r="AI94" s="8">
        <v>23580</v>
      </c>
      <c r="AJ94" s="5">
        <v>45556</v>
      </c>
      <c r="AL94" s="20">
        <f t="shared" si="17"/>
        <v>5379.3710919780005</v>
      </c>
      <c r="AM94" s="20">
        <f t="shared" si="18"/>
        <v>-515.62890802199945</v>
      </c>
    </row>
    <row r="95" spans="6:39" x14ac:dyDescent="0.45">
      <c r="F95" s="4">
        <v>78</v>
      </c>
      <c r="G95" s="7">
        <v>12480</v>
      </c>
      <c r="H95" s="4">
        <v>1503</v>
      </c>
      <c r="I95" s="4">
        <v>13000</v>
      </c>
      <c r="J95" s="11">
        <v>3595</v>
      </c>
      <c r="K95" s="4">
        <v>1</v>
      </c>
      <c r="L95" s="8">
        <v>3595</v>
      </c>
      <c r="M95" s="5">
        <v>45590</v>
      </c>
      <c r="N95" s="20">
        <f t="shared" si="19"/>
        <v>3758.9101253360004</v>
      </c>
      <c r="O95" s="20">
        <f t="shared" si="20"/>
        <v>163.91012533600042</v>
      </c>
      <c r="AB95" s="4">
        <v>310</v>
      </c>
      <c r="AC95" s="7">
        <v>49600</v>
      </c>
      <c r="AD95" s="4">
        <v>1794</v>
      </c>
      <c r="AE95" s="4">
        <v>12400</v>
      </c>
      <c r="AG95" s="11">
        <v>3340</v>
      </c>
      <c r="AH95" s="4">
        <v>4</v>
      </c>
      <c r="AI95" s="8">
        <v>13360</v>
      </c>
      <c r="AJ95" s="5">
        <v>45692</v>
      </c>
      <c r="AL95" s="20">
        <f t="shared" si="17"/>
        <v>4283.962867708</v>
      </c>
      <c r="AM95" s="20">
        <f t="shared" si="18"/>
        <v>943.96286770799998</v>
      </c>
    </row>
    <row r="96" spans="6:39" x14ac:dyDescent="0.45">
      <c r="F96" s="4">
        <v>86</v>
      </c>
      <c r="G96" s="7">
        <v>13760</v>
      </c>
      <c r="H96" s="4">
        <v>874</v>
      </c>
      <c r="I96" s="4">
        <v>7000</v>
      </c>
      <c r="J96" s="11">
        <v>3120</v>
      </c>
      <c r="K96" s="4">
        <v>2</v>
      </c>
      <c r="L96" s="8">
        <v>6240</v>
      </c>
      <c r="M96" s="5">
        <v>45505</v>
      </c>
      <c r="N96" s="20">
        <f t="shared" si="19"/>
        <v>2774.828220888</v>
      </c>
      <c r="O96" s="20">
        <f t="shared" si="20"/>
        <v>-345.17177911199997</v>
      </c>
      <c r="AB96" s="4">
        <v>531</v>
      </c>
      <c r="AC96" s="7">
        <v>84960</v>
      </c>
      <c r="AD96" s="4">
        <v>301</v>
      </c>
      <c r="AE96" s="4">
        <v>12140</v>
      </c>
      <c r="AG96" s="11">
        <v>1875</v>
      </c>
      <c r="AH96" s="4">
        <v>7</v>
      </c>
      <c r="AI96" s="8">
        <v>13125</v>
      </c>
      <c r="AJ96" s="5">
        <v>45541</v>
      </c>
      <c r="AL96" s="20">
        <f t="shared" si="17"/>
        <v>1915.8985833220001</v>
      </c>
      <c r="AM96" s="20">
        <f t="shared" ref="AM96:AM97" si="21">AL96-AG96</f>
        <v>40.89858332200015</v>
      </c>
    </row>
    <row r="97" spans="6:39" x14ac:dyDescent="0.45">
      <c r="F97" s="4">
        <v>87</v>
      </c>
      <c r="G97" s="7">
        <v>13920</v>
      </c>
      <c r="H97" s="4">
        <v>564</v>
      </c>
      <c r="I97" s="4">
        <v>7000</v>
      </c>
      <c r="J97" s="11">
        <v>2215</v>
      </c>
      <c r="K97" s="4">
        <v>2</v>
      </c>
      <c r="L97" s="8">
        <v>4430</v>
      </c>
      <c r="M97" s="5">
        <v>45505</v>
      </c>
      <c r="N97" s="20">
        <f t="shared" si="19"/>
        <v>2306.8280061679998</v>
      </c>
      <c r="O97" s="20">
        <f t="shared" si="20"/>
        <v>91.828006167999774</v>
      </c>
      <c r="AB97" s="4">
        <v>545</v>
      </c>
      <c r="AC97" s="7">
        <v>87200</v>
      </c>
      <c r="AD97" s="4">
        <v>770</v>
      </c>
      <c r="AE97" s="4">
        <v>13000</v>
      </c>
      <c r="AG97" s="11">
        <v>2725</v>
      </c>
      <c r="AH97" s="4">
        <v>7</v>
      </c>
      <c r="AI97" s="8">
        <v>19075</v>
      </c>
      <c r="AJ97" s="5">
        <v>45562</v>
      </c>
      <c r="AL97" s="20">
        <f t="shared" si="17"/>
        <v>2646.4123931399999</v>
      </c>
      <c r="AM97" s="20">
        <f t="shared" si="21"/>
        <v>-78.587606860000051</v>
      </c>
    </row>
    <row r="98" spans="6:39" x14ac:dyDescent="0.45">
      <c r="F98" s="4">
        <v>106</v>
      </c>
      <c r="G98" s="7">
        <v>16960</v>
      </c>
      <c r="H98" s="4">
        <v>617</v>
      </c>
      <c r="I98" s="4">
        <v>9000</v>
      </c>
      <c r="J98" s="11">
        <v>2825</v>
      </c>
      <c r="K98" s="12">
        <v>2</v>
      </c>
      <c r="L98" s="8">
        <v>5650</v>
      </c>
      <c r="M98" s="15">
        <v>45541</v>
      </c>
      <c r="N98" s="20">
        <f t="shared" si="19"/>
        <v>2398.3390701039998</v>
      </c>
      <c r="O98" s="20">
        <f t="shared" si="20"/>
        <v>-426.6609298960002</v>
      </c>
    </row>
    <row r="99" spans="6:39" x14ac:dyDescent="0.45">
      <c r="F99" s="4">
        <v>112</v>
      </c>
      <c r="G99" s="7">
        <v>17920</v>
      </c>
      <c r="H99" s="4">
        <v>2428</v>
      </c>
      <c r="I99" s="4">
        <v>6400</v>
      </c>
      <c r="J99" s="11">
        <v>5895</v>
      </c>
      <c r="K99" s="4">
        <v>2</v>
      </c>
      <c r="L99" s="8">
        <v>11790</v>
      </c>
      <c r="M99" s="15">
        <v>45683</v>
      </c>
      <c r="N99" s="20">
        <f t="shared" si="19"/>
        <v>5117.4185697359999</v>
      </c>
      <c r="O99" s="20">
        <f t="shared" si="20"/>
        <v>-777.58143026400012</v>
      </c>
    </row>
    <row r="100" spans="6:39" x14ac:dyDescent="0.45">
      <c r="F100" s="4">
        <v>112</v>
      </c>
      <c r="G100" s="7">
        <v>17920</v>
      </c>
      <c r="H100" s="4">
        <v>691</v>
      </c>
      <c r="I100" s="4">
        <v>9000</v>
      </c>
      <c r="J100" s="11">
        <v>3095</v>
      </c>
      <c r="K100" s="4">
        <v>2</v>
      </c>
      <c r="L100" s="8">
        <v>6190</v>
      </c>
      <c r="M100" s="15">
        <v>45548</v>
      </c>
      <c r="N100" s="20">
        <f t="shared" si="19"/>
        <v>2510.0552503919998</v>
      </c>
      <c r="O100" s="20">
        <f t="shared" si="20"/>
        <v>-584.94474960800017</v>
      </c>
    </row>
    <row r="101" spans="6:39" x14ac:dyDescent="0.45">
      <c r="F101" s="4">
        <v>116</v>
      </c>
      <c r="G101" s="7">
        <v>18560</v>
      </c>
      <c r="H101" s="4">
        <v>1795</v>
      </c>
      <c r="I101" s="4">
        <v>9300</v>
      </c>
      <c r="J101" s="11">
        <v>4595</v>
      </c>
      <c r="K101" s="4">
        <v>2</v>
      </c>
      <c r="L101" s="8">
        <v>9190</v>
      </c>
      <c r="M101" s="15">
        <v>45541</v>
      </c>
      <c r="N101" s="20">
        <f t="shared" si="19"/>
        <v>4178.4646046400003</v>
      </c>
      <c r="O101" s="20">
        <f t="shared" si="20"/>
        <v>-416.53539535999971</v>
      </c>
      <c r="AB101" s="3" t="s">
        <v>0</v>
      </c>
      <c r="AC101" s="6" t="s">
        <v>1</v>
      </c>
      <c r="AD101" s="3" t="s">
        <v>2</v>
      </c>
      <c r="AE101" s="3" t="s">
        <v>3</v>
      </c>
      <c r="AF101" s="27" t="s">
        <v>51</v>
      </c>
      <c r="AG101" s="10" t="s">
        <v>4</v>
      </c>
      <c r="AH101" s="3" t="s">
        <v>5</v>
      </c>
      <c r="AI101" s="6" t="s">
        <v>6</v>
      </c>
      <c r="AJ101" s="3" t="s">
        <v>7</v>
      </c>
      <c r="AL101" s="16" t="s">
        <v>45</v>
      </c>
      <c r="AM101" s="16" t="s">
        <v>46</v>
      </c>
    </row>
    <row r="102" spans="6:39" x14ac:dyDescent="0.45">
      <c r="F102" s="4">
        <v>122</v>
      </c>
      <c r="G102" s="7">
        <v>19520</v>
      </c>
      <c r="H102" s="4">
        <v>1486</v>
      </c>
      <c r="I102" s="4">
        <v>9800</v>
      </c>
      <c r="J102" s="11">
        <v>3815</v>
      </c>
      <c r="K102" s="4">
        <v>2</v>
      </c>
      <c r="L102" s="8">
        <v>7630</v>
      </c>
      <c r="M102" s="15">
        <v>45545</v>
      </c>
      <c r="N102" s="20">
        <f t="shared" si="19"/>
        <v>3714.8485990320005</v>
      </c>
      <c r="O102" s="20">
        <f t="shared" si="20"/>
        <v>-100.15140096799951</v>
      </c>
      <c r="AB102" s="4">
        <v>5</v>
      </c>
      <c r="AC102" s="7">
        <f t="shared" ref="AC102:AC165" si="22">160*AB102</f>
        <v>800</v>
      </c>
      <c r="AD102" s="4">
        <v>758</v>
      </c>
      <c r="AE102" s="4">
        <v>800</v>
      </c>
      <c r="AF102" s="2">
        <v>3.706</v>
      </c>
      <c r="AG102" s="11">
        <v>1995</v>
      </c>
      <c r="AH102" s="4">
        <v>1</v>
      </c>
      <c r="AI102" s="8">
        <f t="shared" ref="AI102:AI165" si="23">AG102*AH102</f>
        <v>1995</v>
      </c>
      <c r="AJ102" s="5">
        <v>45554</v>
      </c>
      <c r="AL102" s="20">
        <f t="shared" ref="AL102:AL133" si="24">1.553809802*AD102+0.004965415*AE102+1454.539594</f>
        <v>2636.2997559160003</v>
      </c>
      <c r="AM102" s="20">
        <f t="shared" ref="AM102:AM133" si="25">AL102-AG102</f>
        <v>641.29975591600032</v>
      </c>
    </row>
    <row r="103" spans="6:39" x14ac:dyDescent="0.45">
      <c r="F103" s="4">
        <v>124</v>
      </c>
      <c r="G103" s="7">
        <v>19840</v>
      </c>
      <c r="H103" s="4">
        <v>1503</v>
      </c>
      <c r="I103" s="4">
        <v>10000</v>
      </c>
      <c r="J103" s="11">
        <v>3595</v>
      </c>
      <c r="K103" s="4">
        <v>2</v>
      </c>
      <c r="L103" s="8">
        <v>7190</v>
      </c>
      <c r="M103" s="15">
        <v>45622</v>
      </c>
      <c r="N103" s="20">
        <f t="shared" si="19"/>
        <v>3741.6629393359999</v>
      </c>
      <c r="O103" s="20">
        <f t="shared" si="20"/>
        <v>146.66293933599991</v>
      </c>
      <c r="AB103" s="4">
        <v>7</v>
      </c>
      <c r="AC103" s="7">
        <f t="shared" si="22"/>
        <v>1120</v>
      </c>
      <c r="AD103" s="4">
        <v>1840</v>
      </c>
      <c r="AE103" s="4">
        <v>2000</v>
      </c>
      <c r="AF103" s="1">
        <v>3.5979999999999999</v>
      </c>
      <c r="AG103" s="11">
        <v>3425</v>
      </c>
      <c r="AH103" s="4">
        <v>1</v>
      </c>
      <c r="AI103" s="8">
        <f t="shared" si="23"/>
        <v>3425</v>
      </c>
      <c r="AJ103" s="5">
        <v>45552</v>
      </c>
      <c r="AL103" s="20">
        <f t="shared" si="24"/>
        <v>4323.4804596799995</v>
      </c>
      <c r="AM103" s="20">
        <f t="shared" si="25"/>
        <v>898.48045967999951</v>
      </c>
    </row>
    <row r="104" spans="6:39" x14ac:dyDescent="0.45">
      <c r="F104" s="4">
        <v>125</v>
      </c>
      <c r="G104" s="7">
        <v>20000</v>
      </c>
      <c r="H104" s="4">
        <v>618</v>
      </c>
      <c r="I104" s="4">
        <v>6000</v>
      </c>
      <c r="J104" s="11">
        <v>2195</v>
      </c>
      <c r="K104" s="4">
        <v>2</v>
      </c>
      <c r="L104" s="8">
        <v>4390</v>
      </c>
      <c r="M104" s="5">
        <v>45615</v>
      </c>
      <c r="N104" s="20">
        <f t="shared" si="19"/>
        <v>2382.6015622160003</v>
      </c>
      <c r="O104" s="20">
        <f t="shared" si="20"/>
        <v>187.60156221600027</v>
      </c>
      <c r="AB104" s="4">
        <v>7</v>
      </c>
      <c r="AC104" s="7">
        <f t="shared" si="22"/>
        <v>1120</v>
      </c>
      <c r="AD104" s="4">
        <v>917</v>
      </c>
      <c r="AE104" s="4">
        <v>1120</v>
      </c>
      <c r="AF104" s="1">
        <v>3.5979999999999999</v>
      </c>
      <c r="AG104" s="11">
        <v>3295</v>
      </c>
      <c r="AH104" s="4">
        <v>1</v>
      </c>
      <c r="AI104" s="8">
        <f t="shared" si="23"/>
        <v>3295</v>
      </c>
      <c r="AJ104" s="5">
        <v>45698</v>
      </c>
      <c r="AL104" s="20">
        <f t="shared" si="24"/>
        <v>2884.9444472340001</v>
      </c>
      <c r="AM104" s="20">
        <f t="shared" si="25"/>
        <v>-410.05555276599989</v>
      </c>
    </row>
    <row r="105" spans="6:39" x14ac:dyDescent="0.45">
      <c r="F105" s="4">
        <v>142</v>
      </c>
      <c r="G105" s="7">
        <v>22720</v>
      </c>
      <c r="H105" s="4">
        <v>1822</v>
      </c>
      <c r="I105" s="4">
        <v>11500</v>
      </c>
      <c r="J105" s="11">
        <v>3795</v>
      </c>
      <c r="K105" s="4">
        <v>2</v>
      </c>
      <c r="L105" s="8">
        <v>7590</v>
      </c>
      <c r="M105" s="5">
        <v>45594</v>
      </c>
      <c r="N105" s="20">
        <f t="shared" si="19"/>
        <v>4231.8738500640002</v>
      </c>
      <c r="O105" s="20">
        <f t="shared" si="20"/>
        <v>436.87385006400018</v>
      </c>
      <c r="AB105" s="4">
        <v>8</v>
      </c>
      <c r="AC105" s="7">
        <f t="shared" si="22"/>
        <v>1280</v>
      </c>
      <c r="AD105" s="4">
        <v>629</v>
      </c>
      <c r="AE105" s="4">
        <v>2000</v>
      </c>
      <c r="AF105" s="1">
        <v>3.5979999999999999</v>
      </c>
      <c r="AG105" s="11">
        <v>2695</v>
      </c>
      <c r="AH105" s="4">
        <v>1</v>
      </c>
      <c r="AI105" s="8">
        <f t="shared" si="23"/>
        <v>2695</v>
      </c>
      <c r="AJ105" s="5">
        <v>45435</v>
      </c>
      <c r="AL105" s="20">
        <f t="shared" si="24"/>
        <v>2441.8167894580001</v>
      </c>
      <c r="AM105" s="20">
        <f t="shared" si="25"/>
        <v>-253.18321054199987</v>
      </c>
    </row>
    <row r="106" spans="6:39" x14ac:dyDescent="0.45">
      <c r="F106" s="4">
        <v>144</v>
      </c>
      <c r="G106" s="7">
        <v>23040</v>
      </c>
      <c r="H106" s="4">
        <v>1645</v>
      </c>
      <c r="I106" s="4">
        <v>11150</v>
      </c>
      <c r="J106" s="11">
        <v>4755</v>
      </c>
      <c r="K106" s="4">
        <v>2</v>
      </c>
      <c r="L106" s="8">
        <v>9510</v>
      </c>
      <c r="M106" s="5">
        <v>45684</v>
      </c>
      <c r="N106" s="20">
        <f t="shared" si="19"/>
        <v>3962.6486525400005</v>
      </c>
      <c r="O106" s="20">
        <f t="shared" si="20"/>
        <v>-792.35134745999949</v>
      </c>
      <c r="AB106" s="4">
        <v>17</v>
      </c>
      <c r="AC106" s="7">
        <f t="shared" si="22"/>
        <v>2720</v>
      </c>
      <c r="AD106" s="4">
        <v>1110</v>
      </c>
      <c r="AE106" s="4">
        <v>3000</v>
      </c>
      <c r="AF106" s="1">
        <v>3.53</v>
      </c>
      <c r="AG106" s="11">
        <v>3695</v>
      </c>
      <c r="AH106" s="4">
        <v>1</v>
      </c>
      <c r="AI106" s="8">
        <f t="shared" si="23"/>
        <v>3695</v>
      </c>
      <c r="AJ106" s="5">
        <v>45559</v>
      </c>
      <c r="AL106" s="20">
        <f t="shared" si="24"/>
        <v>3194.1647192199998</v>
      </c>
      <c r="AM106" s="20">
        <f t="shared" si="25"/>
        <v>-500.83528078000018</v>
      </c>
    </row>
    <row r="107" spans="6:39" x14ac:dyDescent="0.45">
      <c r="F107" s="4">
        <v>147</v>
      </c>
      <c r="G107" s="7">
        <v>23520</v>
      </c>
      <c r="H107" s="4">
        <v>652</v>
      </c>
      <c r="I107" s="4">
        <v>11800</v>
      </c>
      <c r="J107" s="11">
        <v>2495</v>
      </c>
      <c r="K107" s="4">
        <v>2</v>
      </c>
      <c r="L107" s="8">
        <v>4990</v>
      </c>
      <c r="M107" s="5">
        <v>45628</v>
      </c>
      <c r="N107" s="20">
        <f t="shared" si="19"/>
        <v>2467.2751776240002</v>
      </c>
      <c r="O107" s="20">
        <f t="shared" si="20"/>
        <v>-27.724822375999793</v>
      </c>
      <c r="AB107" s="4">
        <v>17</v>
      </c>
      <c r="AC107" s="7">
        <f t="shared" si="22"/>
        <v>2720</v>
      </c>
      <c r="AD107" s="4">
        <v>1061</v>
      </c>
      <c r="AE107" s="4">
        <v>3000</v>
      </c>
      <c r="AF107" s="1">
        <v>3.5</v>
      </c>
      <c r="AG107" s="11">
        <v>3295</v>
      </c>
      <c r="AH107" s="4">
        <v>1</v>
      </c>
      <c r="AI107" s="8">
        <f t="shared" si="23"/>
        <v>3295</v>
      </c>
      <c r="AJ107" s="5">
        <v>45632</v>
      </c>
      <c r="AL107" s="20">
        <f t="shared" si="24"/>
        <v>3118.0280389219997</v>
      </c>
      <c r="AM107" s="20">
        <f t="shared" si="25"/>
        <v>-176.97196107800028</v>
      </c>
    </row>
    <row r="108" spans="6:39" x14ac:dyDescent="0.45">
      <c r="F108" s="4">
        <v>157</v>
      </c>
      <c r="G108" s="7">
        <v>25120</v>
      </c>
      <c r="H108" s="9">
        <v>2123</v>
      </c>
      <c r="I108" s="4">
        <v>10000</v>
      </c>
      <c r="J108" s="11">
        <v>4715</v>
      </c>
      <c r="K108" s="4">
        <v>3</v>
      </c>
      <c r="L108" s="8">
        <v>14145</v>
      </c>
      <c r="M108" s="5">
        <v>45573</v>
      </c>
      <c r="N108" s="20">
        <f t="shared" si="19"/>
        <v>4677.6633687760004</v>
      </c>
      <c r="O108" s="20">
        <f t="shared" si="20"/>
        <v>-37.336631223999575</v>
      </c>
      <c r="AB108" s="4">
        <v>17</v>
      </c>
      <c r="AC108" s="7">
        <f t="shared" si="22"/>
        <v>2720</v>
      </c>
      <c r="AD108" s="4">
        <v>686</v>
      </c>
      <c r="AE108" s="4">
        <v>3000</v>
      </c>
      <c r="AF108" s="1">
        <v>3.5</v>
      </c>
      <c r="AG108" s="11">
        <v>2425</v>
      </c>
      <c r="AH108" s="4">
        <v>1</v>
      </c>
      <c r="AI108" s="8">
        <f t="shared" si="23"/>
        <v>2425</v>
      </c>
      <c r="AJ108" s="5">
        <v>45623</v>
      </c>
      <c r="AL108" s="20">
        <f t="shared" si="24"/>
        <v>2535.3493631720003</v>
      </c>
      <c r="AM108" s="20">
        <f t="shared" si="25"/>
        <v>110.34936317200027</v>
      </c>
    </row>
    <row r="109" spans="6:39" x14ac:dyDescent="0.45">
      <c r="F109" s="4">
        <v>170</v>
      </c>
      <c r="G109" s="7">
        <v>27200</v>
      </c>
      <c r="H109" s="4">
        <v>2053</v>
      </c>
      <c r="I109" s="4">
        <v>9100</v>
      </c>
      <c r="J109" s="11">
        <v>4695</v>
      </c>
      <c r="K109" s="4">
        <v>3</v>
      </c>
      <c r="L109" s="8">
        <v>14085</v>
      </c>
      <c r="M109" s="5">
        <v>45677</v>
      </c>
      <c r="N109" s="20">
        <f t="shared" si="19"/>
        <v>4566.8117451360004</v>
      </c>
      <c r="O109" s="20">
        <f t="shared" si="20"/>
        <v>-128.18825486399965</v>
      </c>
      <c r="AB109" s="4">
        <v>18</v>
      </c>
      <c r="AC109" s="7">
        <f t="shared" si="22"/>
        <v>2880</v>
      </c>
      <c r="AD109" s="4">
        <v>767</v>
      </c>
      <c r="AE109" s="4">
        <v>2880</v>
      </c>
      <c r="AF109" s="1">
        <v>3.411</v>
      </c>
      <c r="AG109" s="11">
        <v>2785</v>
      </c>
      <c r="AH109" s="4">
        <v>1</v>
      </c>
      <c r="AI109" s="8">
        <f t="shared" si="23"/>
        <v>2785</v>
      </c>
      <c r="AJ109" s="5">
        <v>45660</v>
      </c>
      <c r="AL109" s="20">
        <f t="shared" si="24"/>
        <v>2660.612107334</v>
      </c>
      <c r="AM109" s="20">
        <f t="shared" si="25"/>
        <v>-124.38789266599997</v>
      </c>
    </row>
    <row r="110" spans="6:39" x14ac:dyDescent="0.45">
      <c r="F110" s="4">
        <v>175</v>
      </c>
      <c r="G110" s="7">
        <v>28000</v>
      </c>
      <c r="H110" s="4">
        <v>2428</v>
      </c>
      <c r="I110" s="4">
        <v>9400</v>
      </c>
      <c r="J110" s="11">
        <v>6115</v>
      </c>
      <c r="K110" s="4">
        <v>3</v>
      </c>
      <c r="L110" s="8">
        <v>18345</v>
      </c>
      <c r="M110" s="5">
        <v>45539</v>
      </c>
      <c r="N110" s="20">
        <f t="shared" si="19"/>
        <v>5134.6657557360004</v>
      </c>
      <c r="O110" s="20">
        <f t="shared" si="20"/>
        <v>-980.33424426399961</v>
      </c>
      <c r="AB110" s="4">
        <v>20</v>
      </c>
      <c r="AC110" s="7">
        <f t="shared" si="22"/>
        <v>3200</v>
      </c>
      <c r="AD110" s="4">
        <v>799</v>
      </c>
      <c r="AE110" s="4">
        <v>3200</v>
      </c>
      <c r="AF110" s="1">
        <v>3.411</v>
      </c>
      <c r="AG110" s="11">
        <v>3295</v>
      </c>
      <c r="AH110" s="4">
        <v>1</v>
      </c>
      <c r="AI110" s="8">
        <f t="shared" si="23"/>
        <v>3295</v>
      </c>
      <c r="AJ110" s="5">
        <v>45673</v>
      </c>
      <c r="AL110" s="20">
        <f t="shared" si="24"/>
        <v>2711.922953798</v>
      </c>
      <c r="AM110" s="20">
        <f t="shared" si="25"/>
        <v>-583.07704620200002</v>
      </c>
    </row>
    <row r="111" spans="6:39" x14ac:dyDescent="0.45">
      <c r="F111" s="4">
        <v>184</v>
      </c>
      <c r="G111" s="7">
        <v>29440</v>
      </c>
      <c r="H111" s="4">
        <v>644</v>
      </c>
      <c r="I111" s="4">
        <v>10000</v>
      </c>
      <c r="J111" s="11">
        <v>2250</v>
      </c>
      <c r="K111" s="4">
        <v>3</v>
      </c>
      <c r="L111" s="8">
        <v>6750</v>
      </c>
      <c r="M111" s="5">
        <v>45524</v>
      </c>
      <c r="N111" s="20">
        <f t="shared" si="19"/>
        <v>2444.8494411279999</v>
      </c>
      <c r="O111" s="20">
        <f t="shared" si="20"/>
        <v>194.84944112799985</v>
      </c>
      <c r="AB111" s="4">
        <v>22</v>
      </c>
      <c r="AC111" s="7">
        <f t="shared" si="22"/>
        <v>3520</v>
      </c>
      <c r="AD111" s="4">
        <v>617</v>
      </c>
      <c r="AE111" s="4">
        <v>3520</v>
      </c>
      <c r="AF111" s="1">
        <v>3.411</v>
      </c>
      <c r="AG111" s="11">
        <v>2195</v>
      </c>
      <c r="AH111" s="4">
        <v>1</v>
      </c>
      <c r="AI111" s="8">
        <f t="shared" si="23"/>
        <v>2195</v>
      </c>
      <c r="AJ111" s="5">
        <v>45643</v>
      </c>
      <c r="AL111" s="20">
        <f t="shared" si="24"/>
        <v>2430.7185026340003</v>
      </c>
      <c r="AM111" s="20">
        <f t="shared" si="25"/>
        <v>235.71850263400029</v>
      </c>
    </row>
    <row r="112" spans="6:39" x14ac:dyDescent="0.45">
      <c r="F112" s="4">
        <v>184</v>
      </c>
      <c r="G112" s="7">
        <v>29440</v>
      </c>
      <c r="H112" s="4">
        <v>411</v>
      </c>
      <c r="I112" s="4">
        <v>10000</v>
      </c>
      <c r="J112" s="11">
        <v>1875</v>
      </c>
      <c r="K112" s="4">
        <v>3</v>
      </c>
      <c r="L112" s="8">
        <v>5625</v>
      </c>
      <c r="M112" s="5">
        <v>45573</v>
      </c>
      <c r="N112" s="20">
        <f t="shared" si="19"/>
        <v>2093.0944410319998</v>
      </c>
      <c r="O112" s="20">
        <f t="shared" si="20"/>
        <v>218.09444103199985</v>
      </c>
      <c r="AB112" s="4">
        <v>25</v>
      </c>
      <c r="AC112" s="7">
        <f t="shared" si="22"/>
        <v>4000</v>
      </c>
      <c r="AD112" s="4">
        <v>2409</v>
      </c>
      <c r="AE112" s="4">
        <v>4000</v>
      </c>
      <c r="AF112" s="1">
        <v>3.411</v>
      </c>
      <c r="AG112" s="11">
        <v>5595</v>
      </c>
      <c r="AH112" s="4">
        <v>1</v>
      </c>
      <c r="AI112" s="8">
        <f t="shared" si="23"/>
        <v>5595</v>
      </c>
      <c r="AJ112" s="5">
        <v>45649</v>
      </c>
      <c r="AL112" s="20">
        <f t="shared" si="24"/>
        <v>5217.5290670180002</v>
      </c>
      <c r="AM112" s="20">
        <f t="shared" si="25"/>
        <v>-377.47093298199979</v>
      </c>
    </row>
    <row r="113" spans="6:39" x14ac:dyDescent="0.45">
      <c r="F113" s="4">
        <v>190</v>
      </c>
      <c r="G113" s="7">
        <v>30400</v>
      </c>
      <c r="H113" s="4">
        <v>488</v>
      </c>
      <c r="I113" s="4">
        <v>11000</v>
      </c>
      <c r="J113" s="11">
        <v>1950</v>
      </c>
      <c r="K113" s="4">
        <v>3</v>
      </c>
      <c r="L113" s="8">
        <v>5850</v>
      </c>
      <c r="M113" s="5">
        <v>45590</v>
      </c>
      <c r="N113" s="20">
        <f t="shared" si="19"/>
        <v>2215.088717656</v>
      </c>
      <c r="O113" s="20">
        <f t="shared" si="20"/>
        <v>265.08871765599997</v>
      </c>
      <c r="AB113" s="4">
        <v>27</v>
      </c>
      <c r="AC113" s="7">
        <f t="shared" si="22"/>
        <v>4320</v>
      </c>
      <c r="AD113" s="4">
        <v>617</v>
      </c>
      <c r="AE113" s="4">
        <v>5000</v>
      </c>
      <c r="AF113" s="1">
        <v>3.411</v>
      </c>
      <c r="AG113" s="11">
        <v>2495</v>
      </c>
      <c r="AH113" s="4">
        <v>1</v>
      </c>
      <c r="AI113" s="8">
        <f t="shared" si="23"/>
        <v>2495</v>
      </c>
      <c r="AJ113" s="5">
        <v>45615</v>
      </c>
      <c r="AL113" s="20">
        <f t="shared" si="24"/>
        <v>2438.0673168339999</v>
      </c>
      <c r="AM113" s="20">
        <f t="shared" si="25"/>
        <v>-56.932683166000061</v>
      </c>
    </row>
    <row r="114" spans="6:39" x14ac:dyDescent="0.45">
      <c r="F114" s="4">
        <v>209</v>
      </c>
      <c r="G114" s="7">
        <v>33440</v>
      </c>
      <c r="H114" s="4">
        <v>1645</v>
      </c>
      <c r="I114" s="4">
        <v>11150</v>
      </c>
      <c r="J114" s="11">
        <v>4755</v>
      </c>
      <c r="K114" s="4">
        <v>3</v>
      </c>
      <c r="L114" s="8">
        <v>14265</v>
      </c>
      <c r="M114" s="5">
        <v>45679</v>
      </c>
      <c r="N114" s="20">
        <f t="shared" si="19"/>
        <v>3962.6486525400005</v>
      </c>
      <c r="O114" s="20">
        <f t="shared" si="20"/>
        <v>-792.35134745999949</v>
      </c>
      <c r="AB114" s="4">
        <v>29</v>
      </c>
      <c r="AC114" s="7">
        <f t="shared" si="22"/>
        <v>4640</v>
      </c>
      <c r="AD114" s="4">
        <v>1783</v>
      </c>
      <c r="AE114" s="4">
        <v>5000</v>
      </c>
      <c r="AF114" s="1">
        <v>3.36</v>
      </c>
      <c r="AG114" s="11">
        <v>3845</v>
      </c>
      <c r="AH114" s="4">
        <v>1</v>
      </c>
      <c r="AI114" s="8">
        <f t="shared" si="23"/>
        <v>3845</v>
      </c>
      <c r="AJ114" s="5">
        <v>45590</v>
      </c>
      <c r="AL114" s="20">
        <f t="shared" si="24"/>
        <v>4249.8095459659999</v>
      </c>
      <c r="AM114" s="20">
        <f t="shared" si="25"/>
        <v>404.80954596599986</v>
      </c>
    </row>
    <row r="115" spans="6:39" x14ac:dyDescent="0.45">
      <c r="F115" s="4">
        <v>219</v>
      </c>
      <c r="G115" s="7">
        <v>35040</v>
      </c>
      <c r="H115" s="4">
        <v>301</v>
      </c>
      <c r="I115" s="4">
        <v>12000</v>
      </c>
      <c r="J115" s="11">
        <v>1875</v>
      </c>
      <c r="K115" s="4">
        <v>3</v>
      </c>
      <c r="L115" s="8">
        <v>5625</v>
      </c>
      <c r="M115" s="5">
        <v>45541</v>
      </c>
      <c r="N115" s="20">
        <f t="shared" si="19"/>
        <v>1938.5279727120001</v>
      </c>
      <c r="O115" s="20">
        <f t="shared" si="20"/>
        <v>63.527972712000064</v>
      </c>
      <c r="AB115" s="4">
        <v>29</v>
      </c>
      <c r="AC115" s="7">
        <f t="shared" si="22"/>
        <v>4640</v>
      </c>
      <c r="AD115" s="4">
        <v>485</v>
      </c>
      <c r="AE115" s="4">
        <v>5000</v>
      </c>
      <c r="AF115" s="1">
        <v>3.36</v>
      </c>
      <c r="AG115" s="11">
        <v>1875</v>
      </c>
      <c r="AH115" s="4">
        <v>1</v>
      </c>
      <c r="AI115" s="8">
        <f t="shared" si="23"/>
        <v>1875</v>
      </c>
      <c r="AJ115" s="5">
        <v>45554</v>
      </c>
      <c r="AL115" s="20">
        <f t="shared" si="24"/>
        <v>2232.9644229700002</v>
      </c>
      <c r="AM115" s="20">
        <f t="shared" si="25"/>
        <v>357.96442297000021</v>
      </c>
    </row>
    <row r="116" spans="6:39" x14ac:dyDescent="0.45">
      <c r="F116" s="4">
        <v>223</v>
      </c>
      <c r="G116" s="7">
        <v>35680</v>
      </c>
      <c r="H116" s="4">
        <v>1837</v>
      </c>
      <c r="I116" s="4">
        <v>11900</v>
      </c>
      <c r="J116" s="11">
        <v>3945</v>
      </c>
      <c r="K116" s="4">
        <v>3</v>
      </c>
      <c r="L116" s="8">
        <v>11835</v>
      </c>
      <c r="M116" s="5">
        <v>45685</v>
      </c>
      <c r="N116" s="20">
        <f t="shared" si="19"/>
        <v>4256.8186465439994</v>
      </c>
      <c r="O116" s="20">
        <f t="shared" si="20"/>
        <v>311.81864654399942</v>
      </c>
      <c r="AB116" s="4">
        <v>30</v>
      </c>
      <c r="AC116" s="7">
        <f t="shared" si="22"/>
        <v>4800</v>
      </c>
      <c r="AD116" s="4">
        <v>381</v>
      </c>
      <c r="AE116" s="4">
        <v>4800</v>
      </c>
      <c r="AF116" s="1">
        <v>3.36</v>
      </c>
      <c r="AG116" s="11">
        <v>1625</v>
      </c>
      <c r="AH116" s="4">
        <v>1</v>
      </c>
      <c r="AI116" s="8">
        <f t="shared" si="23"/>
        <v>1625</v>
      </c>
      <c r="AJ116" s="5">
        <v>45505</v>
      </c>
      <c r="AL116" s="20">
        <f t="shared" si="24"/>
        <v>2070.3751205620001</v>
      </c>
      <c r="AM116" s="20">
        <f t="shared" si="25"/>
        <v>445.37512056200012</v>
      </c>
    </row>
    <row r="117" spans="6:39" x14ac:dyDescent="0.45">
      <c r="F117" s="4">
        <v>299</v>
      </c>
      <c r="G117" s="7">
        <v>47840</v>
      </c>
      <c r="H117" s="4">
        <v>304</v>
      </c>
      <c r="I117" s="4">
        <v>12000</v>
      </c>
      <c r="J117" s="11">
        <v>1650</v>
      </c>
      <c r="K117" s="4">
        <v>4</v>
      </c>
      <c r="L117" s="8">
        <v>6600</v>
      </c>
      <c r="M117" s="5">
        <v>45629</v>
      </c>
      <c r="N117" s="20">
        <f t="shared" si="19"/>
        <v>1943.0570070480001</v>
      </c>
      <c r="O117" s="20">
        <f t="shared" si="20"/>
        <v>293.05700704800006</v>
      </c>
      <c r="AB117" s="4">
        <v>32</v>
      </c>
      <c r="AC117" s="7">
        <f t="shared" si="22"/>
        <v>5120</v>
      </c>
      <c r="AD117" s="4">
        <v>756</v>
      </c>
      <c r="AE117" s="4">
        <v>6000</v>
      </c>
      <c r="AF117" s="1">
        <v>3.3069999999999999</v>
      </c>
      <c r="AG117" s="11">
        <v>2225</v>
      </c>
      <c r="AH117" s="4">
        <v>1</v>
      </c>
      <c r="AI117" s="8">
        <f t="shared" si="23"/>
        <v>2225</v>
      </c>
      <c r="AJ117" s="5">
        <v>45558</v>
      </c>
      <c r="AL117" s="20">
        <f t="shared" si="24"/>
        <v>2659.012294312</v>
      </c>
      <c r="AM117" s="20">
        <f t="shared" si="25"/>
        <v>434.01229431199999</v>
      </c>
    </row>
    <row r="118" spans="6:39" x14ac:dyDescent="0.45">
      <c r="F118" s="4">
        <v>531</v>
      </c>
      <c r="G118" s="7">
        <v>84960</v>
      </c>
      <c r="H118" s="4">
        <v>301</v>
      </c>
      <c r="I118" s="4">
        <v>12140</v>
      </c>
      <c r="J118" s="11">
        <v>1875</v>
      </c>
      <c r="K118" s="4">
        <v>7</v>
      </c>
      <c r="L118" s="8">
        <v>13125</v>
      </c>
      <c r="M118" s="5">
        <v>45541</v>
      </c>
      <c r="N118" s="20">
        <f t="shared" si="19"/>
        <v>1939.3328413919999</v>
      </c>
      <c r="O118" s="20">
        <f t="shared" si="20"/>
        <v>64.332841391999864</v>
      </c>
      <c r="AB118" s="4">
        <v>34</v>
      </c>
      <c r="AC118" s="7">
        <f t="shared" si="22"/>
        <v>5440</v>
      </c>
      <c r="AD118" s="4">
        <v>1599</v>
      </c>
      <c r="AE118" s="4">
        <v>5440</v>
      </c>
      <c r="AF118" s="1">
        <v>3.3069999999999999</v>
      </c>
      <c r="AG118" s="11">
        <v>4495</v>
      </c>
      <c r="AH118" s="4">
        <v>1</v>
      </c>
      <c r="AI118" s="8">
        <f t="shared" si="23"/>
        <v>4495</v>
      </c>
      <c r="AJ118" s="5">
        <v>45659</v>
      </c>
      <c r="AL118" s="20">
        <f t="shared" si="24"/>
        <v>3966.0933249979998</v>
      </c>
      <c r="AM118" s="20">
        <f t="shared" si="25"/>
        <v>-528.90667500200016</v>
      </c>
    </row>
    <row r="119" spans="6:39" x14ac:dyDescent="0.45">
      <c r="F119" s="4">
        <v>545</v>
      </c>
      <c r="G119" s="7">
        <v>87200</v>
      </c>
      <c r="H119" s="4">
        <v>770</v>
      </c>
      <c r="I119" s="4">
        <v>13000</v>
      </c>
      <c r="J119" s="11">
        <v>2725</v>
      </c>
      <c r="K119" s="4">
        <v>7</v>
      </c>
      <c r="L119" s="8">
        <v>19075</v>
      </c>
      <c r="M119" s="5">
        <v>45562</v>
      </c>
      <c r="N119" s="20">
        <f t="shared" si="19"/>
        <v>2652.3160692400002</v>
      </c>
      <c r="O119" s="20">
        <f t="shared" si="20"/>
        <v>-72.683930759999839</v>
      </c>
      <c r="AB119" s="4">
        <v>34</v>
      </c>
      <c r="AC119" s="7">
        <f t="shared" si="22"/>
        <v>5440</v>
      </c>
      <c r="AD119" s="4">
        <v>1665</v>
      </c>
      <c r="AE119" s="4">
        <v>5440</v>
      </c>
      <c r="AF119" s="1">
        <v>3.3069999999999999</v>
      </c>
      <c r="AG119" s="11">
        <v>4350</v>
      </c>
      <c r="AH119" s="4">
        <v>1</v>
      </c>
      <c r="AI119" s="8">
        <f t="shared" si="23"/>
        <v>4350</v>
      </c>
      <c r="AJ119" s="5">
        <v>45660</v>
      </c>
      <c r="AL119" s="20">
        <f t="shared" si="24"/>
        <v>4068.6447719300004</v>
      </c>
      <c r="AM119" s="20">
        <f t="shared" si="25"/>
        <v>-281.35522806999961</v>
      </c>
    </row>
    <row r="120" spans="6:39" x14ac:dyDescent="0.45">
      <c r="AB120" s="4">
        <v>34</v>
      </c>
      <c r="AC120" s="7">
        <f t="shared" si="22"/>
        <v>5440</v>
      </c>
      <c r="AD120" s="4">
        <v>1780</v>
      </c>
      <c r="AE120" s="4">
        <v>5440</v>
      </c>
      <c r="AF120" s="1">
        <v>3.3069999999999999</v>
      </c>
      <c r="AG120" s="11">
        <v>3985</v>
      </c>
      <c r="AH120" s="4">
        <v>1</v>
      </c>
      <c r="AI120" s="8">
        <f t="shared" si="23"/>
        <v>3985</v>
      </c>
      <c r="AJ120" s="5">
        <v>45659</v>
      </c>
      <c r="AL120" s="20">
        <f t="shared" si="24"/>
        <v>4247.3328991600001</v>
      </c>
      <c r="AM120" s="20">
        <f t="shared" si="25"/>
        <v>262.33289916000012</v>
      </c>
    </row>
    <row r="121" spans="6:39" x14ac:dyDescent="0.45">
      <c r="AB121" s="4">
        <v>34</v>
      </c>
      <c r="AC121" s="7">
        <f t="shared" si="22"/>
        <v>5440</v>
      </c>
      <c r="AD121" s="4">
        <v>998</v>
      </c>
      <c r="AE121" s="4">
        <v>5440</v>
      </c>
      <c r="AF121" s="1">
        <v>3.3069999999999999</v>
      </c>
      <c r="AG121" s="11">
        <v>3765</v>
      </c>
      <c r="AH121" s="4">
        <v>1</v>
      </c>
      <c r="AI121" s="8">
        <f t="shared" si="23"/>
        <v>3765</v>
      </c>
      <c r="AJ121" s="5">
        <v>45659</v>
      </c>
      <c r="AL121" s="20">
        <f t="shared" si="24"/>
        <v>3032.2536339959997</v>
      </c>
      <c r="AM121" s="20">
        <f t="shared" si="25"/>
        <v>-732.74636600400027</v>
      </c>
    </row>
    <row r="122" spans="6:39" x14ac:dyDescent="0.45">
      <c r="AB122" s="4">
        <v>34</v>
      </c>
      <c r="AC122" s="7">
        <f t="shared" si="22"/>
        <v>5440</v>
      </c>
      <c r="AD122" s="4">
        <v>1837</v>
      </c>
      <c r="AE122" s="4">
        <v>6000</v>
      </c>
      <c r="AF122" s="1">
        <v>3.3069999999999999</v>
      </c>
      <c r="AG122" s="11">
        <v>3595</v>
      </c>
      <c r="AH122" s="4">
        <v>1</v>
      </c>
      <c r="AI122" s="8">
        <f t="shared" si="23"/>
        <v>3595</v>
      </c>
      <c r="AJ122" s="5">
        <v>45685</v>
      </c>
      <c r="AL122" s="20">
        <f t="shared" si="24"/>
        <v>4338.680690274</v>
      </c>
      <c r="AM122" s="20">
        <f t="shared" si="25"/>
        <v>743.68069027399997</v>
      </c>
    </row>
    <row r="123" spans="6:39" x14ac:dyDescent="0.45">
      <c r="AB123" s="4">
        <v>34</v>
      </c>
      <c r="AC123" s="7">
        <f t="shared" si="22"/>
        <v>5440</v>
      </c>
      <c r="AD123" s="4">
        <v>1271</v>
      </c>
      <c r="AE123" s="4">
        <v>5440</v>
      </c>
      <c r="AF123" s="1">
        <v>3.3109999999999999</v>
      </c>
      <c r="AG123" s="11">
        <v>3250</v>
      </c>
      <c r="AH123" s="4">
        <v>1</v>
      </c>
      <c r="AI123" s="8">
        <f t="shared" si="23"/>
        <v>3250</v>
      </c>
      <c r="AJ123" s="5">
        <v>45660</v>
      </c>
      <c r="AL123" s="20">
        <f t="shared" si="24"/>
        <v>3456.4437099420002</v>
      </c>
      <c r="AM123" s="20">
        <f t="shared" si="25"/>
        <v>206.44370994200017</v>
      </c>
    </row>
    <row r="124" spans="6:39" x14ac:dyDescent="0.45">
      <c r="AB124" s="4">
        <v>34</v>
      </c>
      <c r="AC124" s="7">
        <f t="shared" si="22"/>
        <v>5440</v>
      </c>
      <c r="AD124" s="4">
        <v>779</v>
      </c>
      <c r="AE124" s="4">
        <v>5500</v>
      </c>
      <c r="AF124" s="1">
        <v>3.3109999999999999</v>
      </c>
      <c r="AG124" s="11">
        <v>2545</v>
      </c>
      <c r="AH124" s="4">
        <v>1</v>
      </c>
      <c r="AI124" s="8">
        <f t="shared" si="23"/>
        <v>2545</v>
      </c>
      <c r="AJ124" s="5">
        <v>45638</v>
      </c>
      <c r="AL124" s="20">
        <f t="shared" si="24"/>
        <v>2692.2672122579997</v>
      </c>
      <c r="AM124" s="20">
        <f t="shared" si="25"/>
        <v>147.26721225799974</v>
      </c>
    </row>
    <row r="125" spans="6:39" x14ac:dyDescent="0.45">
      <c r="AB125" s="4">
        <v>37</v>
      </c>
      <c r="AC125" s="7">
        <f t="shared" si="22"/>
        <v>5920</v>
      </c>
      <c r="AD125" s="4">
        <v>2429</v>
      </c>
      <c r="AE125" s="4">
        <v>6000</v>
      </c>
      <c r="AF125" s="1">
        <v>3.3109999999999999</v>
      </c>
      <c r="AG125" s="11">
        <v>4815</v>
      </c>
      <c r="AH125" s="4">
        <v>1</v>
      </c>
      <c r="AI125" s="8">
        <f t="shared" si="23"/>
        <v>4815</v>
      </c>
      <c r="AJ125" s="5">
        <v>45573</v>
      </c>
      <c r="AL125" s="20">
        <f t="shared" si="24"/>
        <v>5258.536093058</v>
      </c>
      <c r="AM125" s="20">
        <f t="shared" si="25"/>
        <v>443.53609305800001</v>
      </c>
    </row>
    <row r="126" spans="6:39" x14ac:dyDescent="0.45">
      <c r="AB126" s="4">
        <v>39</v>
      </c>
      <c r="AC126" s="7">
        <f t="shared" si="22"/>
        <v>6240</v>
      </c>
      <c r="AD126" s="4">
        <v>1825</v>
      </c>
      <c r="AE126" s="4">
        <v>7000</v>
      </c>
      <c r="AF126" s="1">
        <v>3.3029999999999999</v>
      </c>
      <c r="AG126" s="11">
        <v>3595</v>
      </c>
      <c r="AH126" s="4">
        <v>1</v>
      </c>
      <c r="AI126" s="8">
        <f t="shared" si="23"/>
        <v>3595</v>
      </c>
      <c r="AJ126" s="5">
        <v>45615</v>
      </c>
      <c r="AL126" s="20">
        <f t="shared" si="24"/>
        <v>4325.0003876499995</v>
      </c>
      <c r="AM126" s="20">
        <f t="shared" si="25"/>
        <v>730.00038764999954</v>
      </c>
    </row>
    <row r="127" spans="6:39" x14ac:dyDescent="0.45">
      <c r="AB127" s="4">
        <v>40</v>
      </c>
      <c r="AC127" s="7">
        <f t="shared" si="22"/>
        <v>6400</v>
      </c>
      <c r="AD127" s="4">
        <v>926</v>
      </c>
      <c r="AE127" s="4">
        <v>6400</v>
      </c>
      <c r="AF127" s="1">
        <v>3.26</v>
      </c>
      <c r="AG127" s="11">
        <v>3695</v>
      </c>
      <c r="AH127" s="4">
        <v>1</v>
      </c>
      <c r="AI127" s="8">
        <f t="shared" si="23"/>
        <v>3695</v>
      </c>
      <c r="AJ127" s="5">
        <v>45615</v>
      </c>
      <c r="AL127" s="20">
        <f t="shared" si="24"/>
        <v>2925.146126652</v>
      </c>
      <c r="AM127" s="20">
        <f t="shared" si="25"/>
        <v>-769.85387334799998</v>
      </c>
    </row>
    <row r="128" spans="6:39" x14ac:dyDescent="0.45">
      <c r="AB128" s="4">
        <v>40</v>
      </c>
      <c r="AC128" s="7">
        <f t="shared" si="22"/>
        <v>6400</v>
      </c>
      <c r="AD128" s="4">
        <v>617</v>
      </c>
      <c r="AE128" s="4">
        <v>10000</v>
      </c>
      <c r="AF128" s="1">
        <v>3.26</v>
      </c>
      <c r="AG128" s="11">
        <v>2595</v>
      </c>
      <c r="AH128" s="4">
        <v>1</v>
      </c>
      <c r="AI128" s="8">
        <f t="shared" si="23"/>
        <v>2595</v>
      </c>
      <c r="AJ128" s="5">
        <v>45615</v>
      </c>
      <c r="AL128" s="20">
        <f t="shared" si="24"/>
        <v>2462.8943918340001</v>
      </c>
      <c r="AM128" s="20">
        <f t="shared" si="25"/>
        <v>-132.10560816599991</v>
      </c>
    </row>
    <row r="129" spans="28:39" x14ac:dyDescent="0.45">
      <c r="AB129" s="4">
        <v>42</v>
      </c>
      <c r="AC129" s="7">
        <f t="shared" si="22"/>
        <v>6720</v>
      </c>
      <c r="AD129" s="4">
        <v>941</v>
      </c>
      <c r="AE129" s="4">
        <v>7000</v>
      </c>
      <c r="AF129" s="1">
        <v>3.26</v>
      </c>
      <c r="AG129" s="11">
        <v>3295</v>
      </c>
      <c r="AH129" s="4">
        <v>1</v>
      </c>
      <c r="AI129" s="8">
        <f t="shared" si="23"/>
        <v>3295</v>
      </c>
      <c r="AJ129" s="5">
        <v>45556</v>
      </c>
      <c r="AL129" s="20">
        <f t="shared" si="24"/>
        <v>2951.4325226820001</v>
      </c>
      <c r="AM129" s="20">
        <f t="shared" si="25"/>
        <v>-343.56747731799987</v>
      </c>
    </row>
    <row r="130" spans="28:39" x14ac:dyDescent="0.45">
      <c r="AB130" s="4">
        <v>43</v>
      </c>
      <c r="AC130" s="7">
        <f t="shared" si="22"/>
        <v>6880</v>
      </c>
      <c r="AD130" s="4">
        <v>742</v>
      </c>
      <c r="AE130" s="4">
        <v>6000</v>
      </c>
      <c r="AF130" s="1">
        <v>3.26</v>
      </c>
      <c r="AG130" s="11">
        <v>2645</v>
      </c>
      <c r="AH130" s="4">
        <v>1</v>
      </c>
      <c r="AI130" s="8">
        <f t="shared" si="23"/>
        <v>2645</v>
      </c>
      <c r="AJ130" s="5">
        <v>45590</v>
      </c>
      <c r="AL130" s="20">
        <f t="shared" si="24"/>
        <v>2637.258957084</v>
      </c>
      <c r="AM130" s="20">
        <f t="shared" si="25"/>
        <v>-7.7410429159999694</v>
      </c>
    </row>
    <row r="131" spans="28:39" x14ac:dyDescent="0.45">
      <c r="AB131" s="4">
        <v>43</v>
      </c>
      <c r="AC131" s="7">
        <f t="shared" si="22"/>
        <v>6880</v>
      </c>
      <c r="AD131" s="4">
        <v>617</v>
      </c>
      <c r="AE131" s="4">
        <v>6000</v>
      </c>
      <c r="AF131" s="1">
        <v>3.26</v>
      </c>
      <c r="AG131" s="11">
        <v>2349</v>
      </c>
      <c r="AH131" s="4">
        <v>1</v>
      </c>
      <c r="AI131" s="8">
        <f t="shared" si="23"/>
        <v>2349</v>
      </c>
      <c r="AJ131" s="5">
        <v>45590</v>
      </c>
      <c r="AL131" s="20">
        <f t="shared" si="24"/>
        <v>2443.0327318340001</v>
      </c>
      <c r="AM131" s="20">
        <f t="shared" si="25"/>
        <v>94.03273183400006</v>
      </c>
    </row>
    <row r="132" spans="28:39" x14ac:dyDescent="0.45">
      <c r="AB132" s="4">
        <v>43</v>
      </c>
      <c r="AC132" s="7">
        <f t="shared" si="22"/>
        <v>6880</v>
      </c>
      <c r="AD132" s="4">
        <v>532</v>
      </c>
      <c r="AE132" s="4">
        <v>7000</v>
      </c>
      <c r="AF132" s="1">
        <v>3.294</v>
      </c>
      <c r="AG132" s="11">
        <v>2250</v>
      </c>
      <c r="AH132" s="4">
        <v>1</v>
      </c>
      <c r="AI132" s="8">
        <f t="shared" si="23"/>
        <v>2250</v>
      </c>
      <c r="AJ132" s="5">
        <v>45573</v>
      </c>
      <c r="AL132" s="20">
        <f t="shared" si="24"/>
        <v>2315.9243136640002</v>
      </c>
      <c r="AM132" s="20">
        <f t="shared" si="25"/>
        <v>65.924313664000238</v>
      </c>
    </row>
    <row r="133" spans="28:39" x14ac:dyDescent="0.45">
      <c r="AB133" s="4">
        <v>48</v>
      </c>
      <c r="AC133" s="7">
        <f t="shared" si="22"/>
        <v>7680</v>
      </c>
      <c r="AD133" s="4">
        <v>1825</v>
      </c>
      <c r="AE133" s="4">
        <v>8000</v>
      </c>
      <c r="AF133" s="1">
        <v>3.2679999999999998</v>
      </c>
      <c r="AG133" s="11">
        <v>3725</v>
      </c>
      <c r="AH133" s="4">
        <v>1</v>
      </c>
      <c r="AI133" s="8">
        <f t="shared" si="23"/>
        <v>3725</v>
      </c>
      <c r="AJ133" s="5">
        <v>45677</v>
      </c>
      <c r="AL133" s="20">
        <f t="shared" si="24"/>
        <v>4329.9658026500001</v>
      </c>
      <c r="AM133" s="20">
        <f t="shared" si="25"/>
        <v>604.96580265000011</v>
      </c>
    </row>
    <row r="134" spans="28:39" x14ac:dyDescent="0.45">
      <c r="AB134" s="4">
        <v>50</v>
      </c>
      <c r="AC134" s="7">
        <f t="shared" si="22"/>
        <v>8000</v>
      </c>
      <c r="AD134" s="4">
        <v>2117</v>
      </c>
      <c r="AE134" s="4">
        <v>8000</v>
      </c>
      <c r="AF134" s="1">
        <v>3.2679999999999998</v>
      </c>
      <c r="AG134" s="11">
        <v>4615</v>
      </c>
      <c r="AH134" s="4">
        <v>1</v>
      </c>
      <c r="AI134" s="8">
        <f t="shared" si="23"/>
        <v>4615</v>
      </c>
      <c r="AJ134" s="5">
        <v>45573</v>
      </c>
      <c r="AL134" s="20">
        <f t="shared" ref="AL134:AL165" si="26">1.553809802*AD134+0.004965415*AE134+1454.539594</f>
        <v>4783.6782648340004</v>
      </c>
      <c r="AM134" s="20">
        <f t="shared" ref="AM134:AM165" si="27">AL134-AG134</f>
        <v>168.6782648340004</v>
      </c>
    </row>
    <row r="135" spans="28:39" x14ac:dyDescent="0.45">
      <c r="AB135" s="4">
        <v>50</v>
      </c>
      <c r="AC135" s="7">
        <f t="shared" si="22"/>
        <v>8000</v>
      </c>
      <c r="AD135" s="4">
        <v>1131</v>
      </c>
      <c r="AE135" s="4">
        <v>8000</v>
      </c>
      <c r="AF135" s="1">
        <v>3.2679999999999998</v>
      </c>
      <c r="AG135" s="11">
        <v>3995</v>
      </c>
      <c r="AH135" s="4">
        <v>1</v>
      </c>
      <c r="AI135" s="8">
        <f t="shared" si="23"/>
        <v>3995</v>
      </c>
      <c r="AJ135" s="5">
        <v>45713</v>
      </c>
      <c r="AL135" s="20">
        <f t="shared" si="26"/>
        <v>3251.6218000620001</v>
      </c>
      <c r="AM135" s="20">
        <f t="shared" si="27"/>
        <v>-743.37819993799985</v>
      </c>
    </row>
    <row r="136" spans="28:39" x14ac:dyDescent="0.45">
      <c r="AB136" s="4">
        <v>52</v>
      </c>
      <c r="AC136" s="7">
        <f t="shared" si="22"/>
        <v>8320</v>
      </c>
      <c r="AD136" s="4">
        <v>1840</v>
      </c>
      <c r="AE136" s="4">
        <v>9000</v>
      </c>
      <c r="AF136" s="1">
        <v>3.2679999999999998</v>
      </c>
      <c r="AG136" s="11">
        <v>4325</v>
      </c>
      <c r="AH136" s="4">
        <v>1</v>
      </c>
      <c r="AI136" s="8">
        <f t="shared" si="23"/>
        <v>4325</v>
      </c>
      <c r="AJ136" s="5">
        <v>45567</v>
      </c>
      <c r="AL136" s="20">
        <f t="shared" si="26"/>
        <v>4358.2383646799999</v>
      </c>
      <c r="AM136" s="20">
        <f t="shared" si="27"/>
        <v>33.238364679999904</v>
      </c>
    </row>
    <row r="137" spans="28:39" x14ac:dyDescent="0.45">
      <c r="AB137" s="4">
        <v>52</v>
      </c>
      <c r="AC137" s="7">
        <f t="shared" si="22"/>
        <v>8320</v>
      </c>
      <c r="AD137" s="4">
        <v>1812</v>
      </c>
      <c r="AE137" s="4">
        <v>9000</v>
      </c>
      <c r="AF137" s="1">
        <v>3.2679999999999998</v>
      </c>
      <c r="AG137" s="13">
        <v>3675</v>
      </c>
      <c r="AH137" s="4">
        <v>1</v>
      </c>
      <c r="AI137" s="8">
        <f t="shared" si="23"/>
        <v>3675</v>
      </c>
      <c r="AJ137" s="5">
        <v>45523</v>
      </c>
      <c r="AL137" s="20">
        <f t="shared" si="26"/>
        <v>4314.731690224</v>
      </c>
      <c r="AM137" s="20">
        <f t="shared" si="27"/>
        <v>639.73169022399998</v>
      </c>
    </row>
    <row r="138" spans="28:39" x14ac:dyDescent="0.45">
      <c r="AB138" s="4">
        <v>55</v>
      </c>
      <c r="AC138" s="7">
        <f t="shared" si="22"/>
        <v>8800</v>
      </c>
      <c r="AD138" s="4">
        <v>2418</v>
      </c>
      <c r="AE138" s="4">
        <v>9000</v>
      </c>
      <c r="AF138" s="1">
        <v>3.2679999999999998</v>
      </c>
      <c r="AG138" s="11">
        <v>5425</v>
      </c>
      <c r="AH138" s="12">
        <v>1</v>
      </c>
      <c r="AI138" s="8">
        <f t="shared" si="23"/>
        <v>5425</v>
      </c>
      <c r="AJ138" s="15">
        <v>45545</v>
      </c>
      <c r="AL138" s="20">
        <f t="shared" si="26"/>
        <v>5256.3404302360004</v>
      </c>
      <c r="AM138" s="20">
        <f t="shared" si="27"/>
        <v>-168.65956976399957</v>
      </c>
    </row>
    <row r="139" spans="28:39" x14ac:dyDescent="0.45">
      <c r="AB139" s="4">
        <v>55</v>
      </c>
      <c r="AC139" s="7">
        <f t="shared" si="22"/>
        <v>8800</v>
      </c>
      <c r="AD139" s="4">
        <v>1620</v>
      </c>
      <c r="AE139" s="4">
        <v>9000</v>
      </c>
      <c r="AF139" s="1">
        <v>3.22</v>
      </c>
      <c r="AG139" s="11">
        <v>4725</v>
      </c>
      <c r="AH139" s="4">
        <v>1</v>
      </c>
      <c r="AI139" s="14">
        <f t="shared" si="23"/>
        <v>4725</v>
      </c>
      <c r="AJ139" s="15">
        <v>45683</v>
      </c>
      <c r="AL139" s="20">
        <f t="shared" si="26"/>
        <v>4016.4002082400002</v>
      </c>
      <c r="AM139" s="20">
        <f t="shared" si="27"/>
        <v>-708.59979175999979</v>
      </c>
    </row>
    <row r="140" spans="28:39" x14ac:dyDescent="0.45">
      <c r="AB140" s="4">
        <v>56</v>
      </c>
      <c r="AC140" s="7">
        <f t="shared" si="22"/>
        <v>8960</v>
      </c>
      <c r="AD140" s="4">
        <v>2086</v>
      </c>
      <c r="AE140" s="4">
        <v>8960</v>
      </c>
      <c r="AF140" s="1">
        <v>3.1680000000000001</v>
      </c>
      <c r="AG140" s="11">
        <v>4400</v>
      </c>
      <c r="AH140" s="4">
        <v>1</v>
      </c>
      <c r="AI140" s="8">
        <f t="shared" si="23"/>
        <v>4400</v>
      </c>
      <c r="AJ140" s="15">
        <v>45691</v>
      </c>
      <c r="AL140" s="20">
        <f t="shared" si="26"/>
        <v>4740.2769593720004</v>
      </c>
      <c r="AM140" s="20">
        <f t="shared" si="27"/>
        <v>340.27695937200042</v>
      </c>
    </row>
    <row r="141" spans="28:39" x14ac:dyDescent="0.45">
      <c r="AB141" s="4">
        <v>56</v>
      </c>
      <c r="AC141" s="7">
        <f t="shared" si="22"/>
        <v>8960</v>
      </c>
      <c r="AD141" s="4">
        <v>752</v>
      </c>
      <c r="AE141" s="4">
        <v>9000</v>
      </c>
      <c r="AF141" s="1">
        <v>3.1680000000000001</v>
      </c>
      <c r="AG141" s="11">
        <v>2995</v>
      </c>
      <c r="AH141" s="4">
        <v>1</v>
      </c>
      <c r="AI141" s="8">
        <f t="shared" si="23"/>
        <v>2995</v>
      </c>
      <c r="AJ141" s="5">
        <v>45683</v>
      </c>
      <c r="AL141" s="20">
        <f t="shared" si="26"/>
        <v>2667.6933001039997</v>
      </c>
      <c r="AM141" s="20">
        <f t="shared" si="27"/>
        <v>-327.30669989600028</v>
      </c>
    </row>
    <row r="142" spans="28:39" x14ac:dyDescent="0.45">
      <c r="AB142" s="4">
        <v>56</v>
      </c>
      <c r="AC142" s="7">
        <f t="shared" si="22"/>
        <v>8960</v>
      </c>
      <c r="AD142" s="4">
        <v>548</v>
      </c>
      <c r="AE142" s="4">
        <v>9000</v>
      </c>
      <c r="AF142" s="1">
        <v>3.1680000000000001</v>
      </c>
      <c r="AG142" s="11">
        <v>1895</v>
      </c>
      <c r="AH142" s="4">
        <v>1</v>
      </c>
      <c r="AI142" s="8">
        <f t="shared" si="23"/>
        <v>1895</v>
      </c>
      <c r="AJ142" s="5">
        <v>45556</v>
      </c>
      <c r="AL142" s="20">
        <f t="shared" si="26"/>
        <v>2350.7161004959999</v>
      </c>
      <c r="AM142" s="20">
        <f t="shared" si="27"/>
        <v>455.71610049599985</v>
      </c>
    </row>
    <row r="143" spans="28:39" x14ac:dyDescent="0.45">
      <c r="AB143" s="4">
        <v>57</v>
      </c>
      <c r="AC143" s="7">
        <f t="shared" si="22"/>
        <v>9120</v>
      </c>
      <c r="AD143" s="4">
        <v>2040</v>
      </c>
      <c r="AE143" s="4">
        <v>10000</v>
      </c>
      <c r="AF143" s="1">
        <v>3.1680000000000001</v>
      </c>
      <c r="AG143" s="11">
        <v>4645</v>
      </c>
      <c r="AH143" s="4">
        <v>1</v>
      </c>
      <c r="AI143" s="8">
        <f t="shared" si="23"/>
        <v>4645</v>
      </c>
      <c r="AJ143" s="5">
        <v>45590</v>
      </c>
      <c r="AL143" s="20">
        <f t="shared" si="26"/>
        <v>4673.9657400799997</v>
      </c>
      <c r="AM143" s="20">
        <f t="shared" si="27"/>
        <v>28.965740079999705</v>
      </c>
    </row>
    <row r="144" spans="28:39" x14ac:dyDescent="0.45">
      <c r="AB144" s="4">
        <v>58</v>
      </c>
      <c r="AC144" s="7">
        <f t="shared" si="22"/>
        <v>9280</v>
      </c>
      <c r="AD144" s="4">
        <v>1822</v>
      </c>
      <c r="AE144" s="4">
        <v>10000</v>
      </c>
      <c r="AF144" s="1">
        <v>3.1680000000000001</v>
      </c>
      <c r="AG144" s="11">
        <v>2595</v>
      </c>
      <c r="AH144" s="4">
        <v>2</v>
      </c>
      <c r="AI144" s="8">
        <f t="shared" si="23"/>
        <v>5190</v>
      </c>
      <c r="AJ144" s="5">
        <v>45616</v>
      </c>
      <c r="AL144" s="20">
        <f t="shared" si="26"/>
        <v>4335.2352032439994</v>
      </c>
      <c r="AM144" s="20">
        <f t="shared" si="27"/>
        <v>1740.2352032439994</v>
      </c>
    </row>
    <row r="145" spans="28:39" x14ac:dyDescent="0.45">
      <c r="AB145" s="4">
        <v>59</v>
      </c>
      <c r="AC145" s="7">
        <f t="shared" si="22"/>
        <v>9440</v>
      </c>
      <c r="AD145" s="4">
        <v>1620</v>
      </c>
      <c r="AE145" s="4">
        <v>9500</v>
      </c>
      <c r="AF145" s="1">
        <v>3.1680000000000001</v>
      </c>
      <c r="AG145" s="11">
        <v>4595</v>
      </c>
      <c r="AH145" s="4">
        <v>1</v>
      </c>
      <c r="AI145" s="8">
        <f t="shared" si="23"/>
        <v>4595</v>
      </c>
      <c r="AJ145" s="5">
        <v>45629</v>
      </c>
      <c r="AL145" s="20">
        <f t="shared" si="26"/>
        <v>4018.8829157399996</v>
      </c>
      <c r="AM145" s="20">
        <f t="shared" si="27"/>
        <v>-576.11708426000041</v>
      </c>
    </row>
    <row r="146" spans="28:39" x14ac:dyDescent="0.45">
      <c r="AB146" s="4">
        <v>59</v>
      </c>
      <c r="AC146" s="7">
        <f t="shared" si="22"/>
        <v>9440</v>
      </c>
      <c r="AD146" s="4">
        <v>319</v>
      </c>
      <c r="AE146" s="4">
        <v>9440</v>
      </c>
      <c r="AF146" s="1">
        <v>3.1680000000000001</v>
      </c>
      <c r="AG146" s="11">
        <v>1745</v>
      </c>
      <c r="AH146" s="4">
        <v>1</v>
      </c>
      <c r="AI146" s="8">
        <f t="shared" si="23"/>
        <v>1745</v>
      </c>
      <c r="AJ146" s="5">
        <v>45673</v>
      </c>
      <c r="AL146" s="20">
        <f t="shared" si="26"/>
        <v>1997.0784384379999</v>
      </c>
      <c r="AM146" s="20">
        <f t="shared" si="27"/>
        <v>252.07843843799992</v>
      </c>
    </row>
    <row r="147" spans="28:39" x14ac:dyDescent="0.45">
      <c r="AB147" s="4">
        <v>59</v>
      </c>
      <c r="AC147" s="7">
        <f t="shared" si="22"/>
        <v>9440</v>
      </c>
      <c r="AD147" s="4">
        <v>319</v>
      </c>
      <c r="AE147" s="4">
        <v>9440</v>
      </c>
      <c r="AF147" s="1">
        <v>3.1680000000000001</v>
      </c>
      <c r="AG147" s="11">
        <v>1745</v>
      </c>
      <c r="AH147" s="4">
        <v>1</v>
      </c>
      <c r="AI147" s="8">
        <f t="shared" si="23"/>
        <v>1745</v>
      </c>
      <c r="AJ147" s="5">
        <v>45657</v>
      </c>
      <c r="AL147" s="20">
        <f t="shared" si="26"/>
        <v>1997.0784384379999</v>
      </c>
      <c r="AM147" s="20">
        <f t="shared" si="27"/>
        <v>252.07843843799992</v>
      </c>
    </row>
    <row r="148" spans="28:39" x14ac:dyDescent="0.45">
      <c r="AB148" s="4">
        <v>60</v>
      </c>
      <c r="AC148" s="7">
        <f t="shared" si="22"/>
        <v>9600</v>
      </c>
      <c r="AD148" s="4">
        <v>2289</v>
      </c>
      <c r="AE148" s="4">
        <v>9600</v>
      </c>
      <c r="AF148" s="1">
        <v>3.1680000000000001</v>
      </c>
      <c r="AG148" s="11">
        <v>5295</v>
      </c>
      <c r="AH148" s="4">
        <v>1</v>
      </c>
      <c r="AI148" s="8">
        <f t="shared" si="23"/>
        <v>5295</v>
      </c>
      <c r="AJ148" s="5">
        <v>45636</v>
      </c>
      <c r="AL148" s="20">
        <f t="shared" si="26"/>
        <v>5058.8782147780003</v>
      </c>
      <c r="AM148" s="20">
        <f t="shared" si="27"/>
        <v>-236.12178522199974</v>
      </c>
    </row>
    <row r="149" spans="28:39" x14ac:dyDescent="0.45">
      <c r="AB149" s="4">
        <v>60</v>
      </c>
      <c r="AC149" s="7">
        <f t="shared" si="22"/>
        <v>9600</v>
      </c>
      <c r="AD149" s="4">
        <v>605</v>
      </c>
      <c r="AE149" s="4">
        <v>9600</v>
      </c>
      <c r="AF149" s="1">
        <v>3.1680000000000001</v>
      </c>
      <c r="AG149" s="11">
        <v>2595</v>
      </c>
      <c r="AH149" s="4">
        <v>1</v>
      </c>
      <c r="AI149" s="8">
        <f t="shared" si="23"/>
        <v>2595</v>
      </c>
      <c r="AJ149" s="5">
        <v>45649</v>
      </c>
      <c r="AL149" s="20">
        <f t="shared" si="26"/>
        <v>2442.2625082100003</v>
      </c>
      <c r="AM149" s="20">
        <f t="shared" si="27"/>
        <v>-152.73749178999969</v>
      </c>
    </row>
    <row r="150" spans="28:39" x14ac:dyDescent="0.45">
      <c r="AB150" s="4">
        <v>60</v>
      </c>
      <c r="AC150" s="7">
        <f t="shared" si="22"/>
        <v>9600</v>
      </c>
      <c r="AD150" s="4">
        <v>625</v>
      </c>
      <c r="AE150" s="4">
        <v>9600</v>
      </c>
      <c r="AF150" s="1">
        <v>3.1680000000000001</v>
      </c>
      <c r="AG150" s="11">
        <v>2485</v>
      </c>
      <c r="AH150" s="4">
        <v>1</v>
      </c>
      <c r="AI150" s="8">
        <f t="shared" si="23"/>
        <v>2485</v>
      </c>
      <c r="AJ150" s="5">
        <v>45657</v>
      </c>
      <c r="AL150" s="20">
        <f t="shared" si="26"/>
        <v>2473.3387042499999</v>
      </c>
      <c r="AM150" s="20">
        <f t="shared" si="27"/>
        <v>-11.661295750000136</v>
      </c>
    </row>
    <row r="151" spans="28:39" x14ac:dyDescent="0.45">
      <c r="AB151" s="4">
        <v>63</v>
      </c>
      <c r="AC151" s="7">
        <f t="shared" si="22"/>
        <v>10080</v>
      </c>
      <c r="AD151" s="4">
        <v>2362</v>
      </c>
      <c r="AE151" s="4">
        <v>10100</v>
      </c>
      <c r="AF151" s="1">
        <v>3.1560000000000001</v>
      </c>
      <c r="AG151" s="11">
        <v>4895</v>
      </c>
      <c r="AH151" s="4">
        <v>1</v>
      </c>
      <c r="AI151" s="8">
        <f t="shared" si="23"/>
        <v>4895</v>
      </c>
      <c r="AJ151" s="5">
        <v>45643</v>
      </c>
      <c r="AL151" s="20">
        <f t="shared" si="26"/>
        <v>5174.7890378239999</v>
      </c>
      <c r="AM151" s="20">
        <f t="shared" si="27"/>
        <v>279.78903782399993</v>
      </c>
    </row>
    <row r="152" spans="28:39" x14ac:dyDescent="0.45">
      <c r="AB152" s="4">
        <v>63</v>
      </c>
      <c r="AC152" s="7">
        <f t="shared" si="22"/>
        <v>10080</v>
      </c>
      <c r="AD152" s="4">
        <v>1218</v>
      </c>
      <c r="AE152" s="4">
        <v>10080</v>
      </c>
      <c r="AF152" s="1">
        <v>3.1560000000000001</v>
      </c>
      <c r="AG152" s="11">
        <v>4155</v>
      </c>
      <c r="AH152" s="4">
        <v>1</v>
      </c>
      <c r="AI152" s="8">
        <f t="shared" si="23"/>
        <v>4155</v>
      </c>
      <c r="AJ152" s="5">
        <v>45713</v>
      </c>
      <c r="AL152" s="20">
        <f t="shared" si="26"/>
        <v>3397.131316036</v>
      </c>
      <c r="AM152" s="20">
        <f t="shared" si="27"/>
        <v>-757.86868396399996</v>
      </c>
    </row>
    <row r="153" spans="28:39" x14ac:dyDescent="0.45">
      <c r="AB153" s="4">
        <v>66</v>
      </c>
      <c r="AC153" s="7">
        <f t="shared" si="22"/>
        <v>10560</v>
      </c>
      <c r="AD153" s="4">
        <v>2110</v>
      </c>
      <c r="AE153" s="4">
        <v>10560</v>
      </c>
      <c r="AF153" s="1">
        <v>3.1560000000000001</v>
      </c>
      <c r="AG153" s="11">
        <v>4745</v>
      </c>
      <c r="AH153" s="4">
        <v>1</v>
      </c>
      <c r="AI153" s="8">
        <f t="shared" si="23"/>
        <v>4745</v>
      </c>
      <c r="AJ153" s="5">
        <v>45664</v>
      </c>
      <c r="AL153" s="20">
        <f t="shared" si="26"/>
        <v>4785.5130586200003</v>
      </c>
      <c r="AM153" s="20">
        <f t="shared" si="27"/>
        <v>40.513058620000265</v>
      </c>
    </row>
    <row r="154" spans="28:39" x14ac:dyDescent="0.45">
      <c r="AB154" s="4">
        <v>67</v>
      </c>
      <c r="AC154" s="7">
        <f t="shared" si="22"/>
        <v>10720</v>
      </c>
      <c r="AD154" s="4">
        <v>1831</v>
      </c>
      <c r="AE154" s="4">
        <v>11000</v>
      </c>
      <c r="AF154" s="1">
        <v>3.1560000000000001</v>
      </c>
      <c r="AG154" s="11">
        <v>3495</v>
      </c>
      <c r="AH154" s="4">
        <v>1</v>
      </c>
      <c r="AI154" s="8">
        <f t="shared" si="23"/>
        <v>3495</v>
      </c>
      <c r="AJ154" s="5">
        <v>45615</v>
      </c>
      <c r="AL154" s="20">
        <f t="shared" si="26"/>
        <v>4354.1849064620001</v>
      </c>
      <c r="AM154" s="20">
        <f t="shared" si="27"/>
        <v>859.18490646200007</v>
      </c>
    </row>
    <row r="155" spans="28:39" x14ac:dyDescent="0.45">
      <c r="AB155" s="4">
        <v>78</v>
      </c>
      <c r="AC155" s="7">
        <f t="shared" si="22"/>
        <v>12480</v>
      </c>
      <c r="AD155" s="4">
        <v>1503</v>
      </c>
      <c r="AE155" s="4">
        <v>13000</v>
      </c>
      <c r="AF155" s="1">
        <v>3.1309999999999998</v>
      </c>
      <c r="AG155" s="11">
        <v>3595</v>
      </c>
      <c r="AH155" s="4">
        <v>1</v>
      </c>
      <c r="AI155" s="8">
        <f t="shared" si="23"/>
        <v>3595</v>
      </c>
      <c r="AJ155" s="5">
        <v>45590</v>
      </c>
      <c r="AL155" s="20">
        <f t="shared" si="26"/>
        <v>3854.4661214060006</v>
      </c>
      <c r="AM155" s="20">
        <f t="shared" si="27"/>
        <v>259.46612140600064</v>
      </c>
    </row>
    <row r="156" spans="28:39" x14ac:dyDescent="0.45">
      <c r="AB156" s="4">
        <v>82</v>
      </c>
      <c r="AC156" s="7">
        <f t="shared" si="22"/>
        <v>13120</v>
      </c>
      <c r="AD156" s="4">
        <v>464</v>
      </c>
      <c r="AE156" s="4">
        <v>13120</v>
      </c>
      <c r="AF156" s="1">
        <v>3.1309999999999998</v>
      </c>
      <c r="AG156" s="11">
        <v>1800</v>
      </c>
      <c r="AH156" s="4">
        <v>1</v>
      </c>
      <c r="AI156" s="8">
        <f t="shared" si="23"/>
        <v>1800</v>
      </c>
      <c r="AJ156" s="5">
        <v>45581</v>
      </c>
      <c r="AL156" s="20">
        <f t="shared" si="26"/>
        <v>2240.6535869280001</v>
      </c>
      <c r="AM156" s="20">
        <f t="shared" si="27"/>
        <v>440.6535869280001</v>
      </c>
    </row>
    <row r="157" spans="28:39" x14ac:dyDescent="0.45">
      <c r="AB157" s="4">
        <v>84</v>
      </c>
      <c r="AC157" s="7">
        <f t="shared" si="22"/>
        <v>13440</v>
      </c>
      <c r="AD157" s="4">
        <v>627</v>
      </c>
      <c r="AE157" s="4">
        <v>13440</v>
      </c>
      <c r="AF157" s="1">
        <v>3.1309999999999998</v>
      </c>
      <c r="AG157" s="11">
        <v>2645</v>
      </c>
      <c r="AH157" s="4">
        <v>1</v>
      </c>
      <c r="AI157" s="8">
        <f t="shared" si="23"/>
        <v>2645</v>
      </c>
      <c r="AJ157" s="5">
        <v>45698</v>
      </c>
      <c r="AL157" s="20">
        <f t="shared" si="26"/>
        <v>2495.5135174540001</v>
      </c>
      <c r="AM157" s="20">
        <f t="shared" si="27"/>
        <v>-149.48648254599993</v>
      </c>
    </row>
    <row r="158" spans="28:39" x14ac:dyDescent="0.45">
      <c r="AB158" s="4">
        <v>86</v>
      </c>
      <c r="AC158" s="7">
        <f t="shared" si="22"/>
        <v>13760</v>
      </c>
      <c r="AD158" s="4">
        <v>874</v>
      </c>
      <c r="AE158" s="4">
        <v>7000</v>
      </c>
      <c r="AF158" s="1">
        <v>3.137</v>
      </c>
      <c r="AG158" s="11">
        <v>3120</v>
      </c>
      <c r="AH158" s="4">
        <v>2</v>
      </c>
      <c r="AI158" s="8">
        <f t="shared" si="23"/>
        <v>6240</v>
      </c>
      <c r="AJ158" s="5">
        <v>45505</v>
      </c>
      <c r="AL158" s="20">
        <f t="shared" si="26"/>
        <v>2847.3272659479999</v>
      </c>
      <c r="AM158" s="20">
        <f t="shared" si="27"/>
        <v>-272.67273405200012</v>
      </c>
    </row>
    <row r="159" spans="28:39" x14ac:dyDescent="0.45">
      <c r="AB159" s="4">
        <v>87</v>
      </c>
      <c r="AC159" s="7">
        <f t="shared" si="22"/>
        <v>13920</v>
      </c>
      <c r="AD159" s="4">
        <v>564</v>
      </c>
      <c r="AE159" s="4">
        <v>7000</v>
      </c>
      <c r="AF159" s="1">
        <v>3.137</v>
      </c>
      <c r="AG159" s="11">
        <v>2215</v>
      </c>
      <c r="AH159" s="4">
        <v>2</v>
      </c>
      <c r="AI159" s="8">
        <f t="shared" si="23"/>
        <v>4430</v>
      </c>
      <c r="AJ159" s="5">
        <v>45505</v>
      </c>
      <c r="AL159" s="20">
        <f t="shared" si="26"/>
        <v>2365.6462273280004</v>
      </c>
      <c r="AM159" s="20">
        <f t="shared" si="27"/>
        <v>150.64622732800035</v>
      </c>
    </row>
    <row r="160" spans="28:39" x14ac:dyDescent="0.45">
      <c r="AB160" s="4">
        <v>95</v>
      </c>
      <c r="AC160" s="7">
        <f t="shared" si="22"/>
        <v>15200</v>
      </c>
      <c r="AD160" s="4">
        <v>2343</v>
      </c>
      <c r="AE160" s="4">
        <v>7600</v>
      </c>
      <c r="AF160" s="1">
        <v>3.145</v>
      </c>
      <c r="AG160" s="11">
        <v>5595</v>
      </c>
      <c r="AH160" s="4">
        <v>2</v>
      </c>
      <c r="AI160" s="8">
        <f t="shared" si="23"/>
        <v>11190</v>
      </c>
      <c r="AJ160" s="5">
        <v>45615</v>
      </c>
      <c r="AL160" s="20">
        <f t="shared" si="26"/>
        <v>5132.8531140859996</v>
      </c>
      <c r="AM160" s="20">
        <f t="shared" si="27"/>
        <v>-462.14688591400045</v>
      </c>
    </row>
    <row r="161" spans="28:39" x14ac:dyDescent="0.45">
      <c r="AB161" s="4">
        <v>100</v>
      </c>
      <c r="AC161" s="7">
        <f t="shared" si="22"/>
        <v>16000</v>
      </c>
      <c r="AD161" s="12">
        <v>2082</v>
      </c>
      <c r="AE161" s="4">
        <v>8000</v>
      </c>
      <c r="AF161" s="1">
        <v>3.145</v>
      </c>
      <c r="AG161" s="11">
        <v>4695</v>
      </c>
      <c r="AH161" s="4">
        <v>2</v>
      </c>
      <c r="AI161" s="8">
        <f t="shared" si="23"/>
        <v>9390</v>
      </c>
      <c r="AJ161" s="5">
        <v>45706</v>
      </c>
      <c r="AL161" s="20">
        <f t="shared" si="26"/>
        <v>4729.2949217639998</v>
      </c>
      <c r="AM161" s="20">
        <f t="shared" si="27"/>
        <v>34.29492176399981</v>
      </c>
    </row>
    <row r="162" spans="28:39" x14ac:dyDescent="0.45">
      <c r="AB162" s="4">
        <v>100</v>
      </c>
      <c r="AC162" s="7">
        <f t="shared" si="22"/>
        <v>16000</v>
      </c>
      <c r="AD162" s="4">
        <v>166</v>
      </c>
      <c r="AE162" s="4">
        <v>8000</v>
      </c>
      <c r="AF162" s="1">
        <v>3.1280000000000001</v>
      </c>
      <c r="AG162" s="11">
        <v>1685</v>
      </c>
      <c r="AH162" s="4">
        <v>2</v>
      </c>
      <c r="AI162" s="8">
        <f t="shared" si="23"/>
        <v>3370</v>
      </c>
      <c r="AJ162" s="15">
        <v>45516</v>
      </c>
      <c r="AL162" s="20">
        <f t="shared" si="26"/>
        <v>1752.1953411320001</v>
      </c>
      <c r="AM162" s="20">
        <f t="shared" si="27"/>
        <v>67.195341132000067</v>
      </c>
    </row>
    <row r="163" spans="28:39" x14ac:dyDescent="0.45">
      <c r="AB163" s="4">
        <v>106</v>
      </c>
      <c r="AC163" s="7">
        <f t="shared" si="22"/>
        <v>16960</v>
      </c>
      <c r="AD163" s="4">
        <v>617</v>
      </c>
      <c r="AE163" s="4">
        <v>9000</v>
      </c>
      <c r="AF163" s="1">
        <v>3.1280000000000001</v>
      </c>
      <c r="AG163" s="11">
        <v>2825</v>
      </c>
      <c r="AH163" s="12">
        <v>2</v>
      </c>
      <c r="AI163" s="8">
        <f t="shared" si="23"/>
        <v>5650</v>
      </c>
      <c r="AJ163" s="15">
        <v>45541</v>
      </c>
      <c r="AL163" s="20">
        <f t="shared" si="26"/>
        <v>2457.928976834</v>
      </c>
      <c r="AM163" s="20">
        <f t="shared" si="27"/>
        <v>-367.07102316600003</v>
      </c>
    </row>
    <row r="164" spans="28:39" x14ac:dyDescent="0.45">
      <c r="AB164" s="4">
        <v>112</v>
      </c>
      <c r="AC164" s="7">
        <f t="shared" si="22"/>
        <v>17920</v>
      </c>
      <c r="AD164" s="4">
        <v>2428</v>
      </c>
      <c r="AE164" s="4">
        <v>6400</v>
      </c>
      <c r="AF164" s="1">
        <v>3.1280000000000001</v>
      </c>
      <c r="AG164" s="11">
        <v>5895</v>
      </c>
      <c r="AH164" s="4">
        <v>2</v>
      </c>
      <c r="AI164" s="8">
        <f t="shared" si="23"/>
        <v>11790</v>
      </c>
      <c r="AJ164" s="15">
        <v>45683</v>
      </c>
      <c r="AL164" s="20">
        <f t="shared" si="26"/>
        <v>5258.968449256</v>
      </c>
      <c r="AM164" s="20">
        <f t="shared" si="27"/>
        <v>-636.03155074400001</v>
      </c>
    </row>
    <row r="165" spans="28:39" x14ac:dyDescent="0.45">
      <c r="AB165" s="4">
        <v>112</v>
      </c>
      <c r="AC165" s="7">
        <f t="shared" si="22"/>
        <v>17920</v>
      </c>
      <c r="AD165" s="4">
        <v>691</v>
      </c>
      <c r="AE165" s="4">
        <v>9000</v>
      </c>
      <c r="AF165" s="1">
        <v>3.1280000000000001</v>
      </c>
      <c r="AG165" s="11">
        <v>3095</v>
      </c>
      <c r="AH165" s="4">
        <v>2</v>
      </c>
      <c r="AI165" s="8">
        <f t="shared" si="23"/>
        <v>6190</v>
      </c>
      <c r="AJ165" s="15">
        <v>45548</v>
      </c>
      <c r="AL165" s="20">
        <f t="shared" si="26"/>
        <v>2572.910902182</v>
      </c>
      <c r="AM165" s="20">
        <f t="shared" si="27"/>
        <v>-522.08909781800003</v>
      </c>
    </row>
    <row r="166" spans="28:39" x14ac:dyDescent="0.45">
      <c r="AB166" s="4">
        <v>116</v>
      </c>
      <c r="AC166" s="7">
        <f t="shared" ref="AC166:AC193" si="28">160*AB166</f>
        <v>18560</v>
      </c>
      <c r="AD166" s="4">
        <v>1795</v>
      </c>
      <c r="AE166" s="4">
        <v>9300</v>
      </c>
      <c r="AF166" s="1">
        <v>3.1280000000000001</v>
      </c>
      <c r="AG166" s="11">
        <v>4595</v>
      </c>
      <c r="AH166" s="4">
        <v>2</v>
      </c>
      <c r="AI166" s="8">
        <f t="shared" ref="AI166:AI193" si="29">AG166*AH166</f>
        <v>9190</v>
      </c>
      <c r="AJ166" s="15">
        <v>45541</v>
      </c>
      <c r="AL166" s="20">
        <f t="shared" ref="AL166:AL193" si="30">1.553809802*AD166+0.004965415*AE166+1454.539594</f>
        <v>4289.8065480900004</v>
      </c>
      <c r="AM166" s="20">
        <f t="shared" ref="AM166:AM193" si="31">AL166-AG166</f>
        <v>-305.19345190999957</v>
      </c>
    </row>
    <row r="167" spans="28:39" x14ac:dyDescent="0.45">
      <c r="AB167" s="4">
        <v>122</v>
      </c>
      <c r="AC167" s="7">
        <f t="shared" si="28"/>
        <v>19520</v>
      </c>
      <c r="AD167" s="4">
        <v>1486</v>
      </c>
      <c r="AE167" s="4">
        <v>9800</v>
      </c>
      <c r="AF167" s="1">
        <v>3.1280000000000001</v>
      </c>
      <c r="AG167" s="11">
        <v>3815</v>
      </c>
      <c r="AH167" s="4">
        <v>2</v>
      </c>
      <c r="AI167" s="8">
        <f t="shared" si="29"/>
        <v>7630</v>
      </c>
      <c r="AJ167" s="15">
        <v>45545</v>
      </c>
      <c r="AL167" s="20">
        <f t="shared" si="30"/>
        <v>3812.162026772</v>
      </c>
      <c r="AM167" s="20">
        <f t="shared" si="31"/>
        <v>-2.8379732280000098</v>
      </c>
    </row>
    <row r="168" spans="28:39" x14ac:dyDescent="0.45">
      <c r="AB168" s="4">
        <v>124</v>
      </c>
      <c r="AC168" s="7">
        <f t="shared" si="28"/>
        <v>19840</v>
      </c>
      <c r="AD168" s="4">
        <v>1503</v>
      </c>
      <c r="AE168" s="4">
        <v>10000</v>
      </c>
      <c r="AF168" s="1">
        <v>3.1280000000000001</v>
      </c>
      <c r="AG168" s="11">
        <v>3595</v>
      </c>
      <c r="AH168" s="4">
        <v>2</v>
      </c>
      <c r="AI168" s="8">
        <f t="shared" si="29"/>
        <v>7190</v>
      </c>
      <c r="AJ168" s="15">
        <v>45622</v>
      </c>
      <c r="AL168" s="20">
        <f t="shared" si="30"/>
        <v>3839.5698764059998</v>
      </c>
      <c r="AM168" s="20">
        <f t="shared" si="31"/>
        <v>244.56987640599982</v>
      </c>
    </row>
    <row r="169" spans="28:39" x14ac:dyDescent="0.45">
      <c r="AB169" s="4">
        <v>125</v>
      </c>
      <c r="AC169" s="7">
        <f t="shared" si="28"/>
        <v>20000</v>
      </c>
      <c r="AD169" s="4">
        <v>618</v>
      </c>
      <c r="AE169" s="4">
        <v>6000</v>
      </c>
      <c r="AF169" s="1">
        <v>3.1280000000000001</v>
      </c>
      <c r="AG169" s="11">
        <v>2195</v>
      </c>
      <c r="AH169" s="4">
        <v>2</v>
      </c>
      <c r="AI169" s="8">
        <f t="shared" si="29"/>
        <v>4390</v>
      </c>
      <c r="AJ169" s="5">
        <v>45615</v>
      </c>
      <c r="AL169" s="20">
        <f t="shared" si="30"/>
        <v>2444.5865416360002</v>
      </c>
      <c r="AM169" s="20">
        <f t="shared" si="31"/>
        <v>249.58654163600022</v>
      </c>
    </row>
    <row r="170" spans="28:39" x14ac:dyDescent="0.45">
      <c r="AB170" s="4">
        <v>130</v>
      </c>
      <c r="AC170" s="7">
        <f t="shared" si="28"/>
        <v>20800</v>
      </c>
      <c r="AD170" s="4">
        <v>2029</v>
      </c>
      <c r="AE170" s="4">
        <v>10400</v>
      </c>
      <c r="AF170" s="1">
        <v>3.1680000000000001</v>
      </c>
      <c r="AG170" s="11">
        <v>4695</v>
      </c>
      <c r="AH170" s="4">
        <v>2</v>
      </c>
      <c r="AI170" s="8">
        <f t="shared" si="29"/>
        <v>9390</v>
      </c>
      <c r="AJ170" s="5">
        <v>45698</v>
      </c>
      <c r="AL170" s="20">
        <f t="shared" si="30"/>
        <v>4658.8599982579999</v>
      </c>
      <c r="AM170" s="20">
        <f t="shared" si="31"/>
        <v>-36.140001742000095</v>
      </c>
    </row>
    <row r="171" spans="28:39" x14ac:dyDescent="0.45">
      <c r="AB171" s="4">
        <v>142</v>
      </c>
      <c r="AC171" s="7">
        <f t="shared" si="28"/>
        <v>22720</v>
      </c>
      <c r="AD171" s="4">
        <v>1822</v>
      </c>
      <c r="AE171" s="4">
        <v>11500</v>
      </c>
      <c r="AF171" s="1">
        <v>3.1640000000000001</v>
      </c>
      <c r="AG171" s="11">
        <v>3795</v>
      </c>
      <c r="AH171" s="4">
        <v>2</v>
      </c>
      <c r="AI171" s="8">
        <f t="shared" si="29"/>
        <v>7590</v>
      </c>
      <c r="AJ171" s="5">
        <v>45594</v>
      </c>
      <c r="AL171" s="20">
        <f t="shared" si="30"/>
        <v>4342.6833257439994</v>
      </c>
      <c r="AM171" s="20">
        <f t="shared" si="31"/>
        <v>547.68332574399938</v>
      </c>
    </row>
    <row r="172" spans="28:39" x14ac:dyDescent="0.45">
      <c r="AB172" s="4">
        <v>144</v>
      </c>
      <c r="AC172" s="7">
        <f t="shared" si="28"/>
        <v>23040</v>
      </c>
      <c r="AD172" s="4">
        <v>1645</v>
      </c>
      <c r="AE172" s="4">
        <v>11150</v>
      </c>
      <c r="AF172" s="1">
        <v>3.1640000000000001</v>
      </c>
      <c r="AG172" s="11">
        <v>4755</v>
      </c>
      <c r="AH172" s="4">
        <v>2</v>
      </c>
      <c r="AI172" s="8">
        <f t="shared" si="29"/>
        <v>9510</v>
      </c>
      <c r="AJ172" s="5">
        <v>45684</v>
      </c>
      <c r="AL172" s="20">
        <f t="shared" si="30"/>
        <v>4065.9210955400004</v>
      </c>
      <c r="AM172" s="20">
        <f t="shared" si="31"/>
        <v>-689.07890445999965</v>
      </c>
    </row>
    <row r="173" spans="28:39" x14ac:dyDescent="0.45">
      <c r="AB173" s="4">
        <v>147</v>
      </c>
      <c r="AC173" s="7">
        <f t="shared" si="28"/>
        <v>23520</v>
      </c>
      <c r="AD173" s="4">
        <v>652</v>
      </c>
      <c r="AE173" s="4">
        <v>11800</v>
      </c>
      <c r="AF173" s="1">
        <v>3.1640000000000001</v>
      </c>
      <c r="AG173" s="11">
        <v>2495</v>
      </c>
      <c r="AH173" s="4">
        <v>2</v>
      </c>
      <c r="AI173" s="8">
        <f t="shared" si="29"/>
        <v>4990</v>
      </c>
      <c r="AJ173" s="5">
        <v>45628</v>
      </c>
      <c r="AL173" s="20">
        <f t="shared" si="30"/>
        <v>2526.2154819039997</v>
      </c>
      <c r="AM173" s="20">
        <f t="shared" si="31"/>
        <v>31.215481903999716</v>
      </c>
    </row>
    <row r="174" spans="28:39" x14ac:dyDescent="0.45">
      <c r="AB174" s="4">
        <v>152</v>
      </c>
      <c r="AC174" s="7">
        <f t="shared" si="28"/>
        <v>24320</v>
      </c>
      <c r="AD174" s="4">
        <v>1615</v>
      </c>
      <c r="AE174" s="4">
        <v>12160</v>
      </c>
      <c r="AF174" s="1">
        <v>3.2290000000000001</v>
      </c>
      <c r="AG174" s="11">
        <v>4495</v>
      </c>
      <c r="AH174" s="4">
        <v>2</v>
      </c>
      <c r="AI174" s="8">
        <f t="shared" si="29"/>
        <v>8990</v>
      </c>
      <c r="AJ174" s="5">
        <v>45684</v>
      </c>
      <c r="AL174" s="20">
        <f t="shared" si="30"/>
        <v>4024.3218706299995</v>
      </c>
      <c r="AM174" s="20">
        <f t="shared" si="31"/>
        <v>-470.67812937000053</v>
      </c>
    </row>
    <row r="175" spans="28:39" x14ac:dyDescent="0.45">
      <c r="AB175" s="4">
        <v>155</v>
      </c>
      <c r="AC175" s="7">
        <f t="shared" si="28"/>
        <v>24800</v>
      </c>
      <c r="AD175" s="4">
        <v>1122</v>
      </c>
      <c r="AE175" s="4">
        <v>12400</v>
      </c>
      <c r="AF175" s="1">
        <v>3.2290000000000001</v>
      </c>
      <c r="AG175" s="11">
        <v>3995</v>
      </c>
      <c r="AH175" s="4">
        <v>2</v>
      </c>
      <c r="AI175" s="8">
        <f t="shared" si="29"/>
        <v>7990</v>
      </c>
      <c r="AJ175" s="5">
        <v>45636</v>
      </c>
      <c r="AL175" s="20">
        <f t="shared" si="30"/>
        <v>3259.4853378440002</v>
      </c>
      <c r="AM175" s="20">
        <f t="shared" si="31"/>
        <v>-735.51466215599976</v>
      </c>
    </row>
    <row r="176" spans="28:39" x14ac:dyDescent="0.45">
      <c r="AB176" s="4">
        <v>155</v>
      </c>
      <c r="AC176" s="7">
        <f t="shared" si="28"/>
        <v>24800</v>
      </c>
      <c r="AD176" s="4">
        <v>1122</v>
      </c>
      <c r="AE176" s="4">
        <v>12400</v>
      </c>
      <c r="AF176" s="1">
        <v>3.2290000000000001</v>
      </c>
      <c r="AG176" s="11">
        <v>3795</v>
      </c>
      <c r="AH176" s="4">
        <v>2</v>
      </c>
      <c r="AI176" s="8">
        <f t="shared" si="29"/>
        <v>7590</v>
      </c>
      <c r="AJ176" s="5">
        <v>45615</v>
      </c>
      <c r="AL176" s="20">
        <f t="shared" si="30"/>
        <v>3259.4853378440002</v>
      </c>
      <c r="AM176" s="20">
        <f t="shared" si="31"/>
        <v>-535.51466215599976</v>
      </c>
    </row>
    <row r="177" spans="28:39" x14ac:dyDescent="0.45">
      <c r="AB177" s="4">
        <v>157</v>
      </c>
      <c r="AC177" s="7">
        <f t="shared" si="28"/>
        <v>25120</v>
      </c>
      <c r="AD177" s="9">
        <v>2123</v>
      </c>
      <c r="AE177" s="4">
        <v>10000</v>
      </c>
      <c r="AF177" s="1">
        <v>3.2290000000000001</v>
      </c>
      <c r="AG177" s="11">
        <v>4715</v>
      </c>
      <c r="AH177" s="4">
        <v>3</v>
      </c>
      <c r="AI177" s="8">
        <f t="shared" si="29"/>
        <v>14145</v>
      </c>
      <c r="AJ177" s="5">
        <v>45573</v>
      </c>
      <c r="AL177" s="20">
        <f t="shared" si="30"/>
        <v>4802.9319536459998</v>
      </c>
      <c r="AM177" s="20">
        <f t="shared" si="31"/>
        <v>87.931953645999783</v>
      </c>
    </row>
    <row r="178" spans="28:39" x14ac:dyDescent="0.45">
      <c r="AB178" s="4">
        <v>170</v>
      </c>
      <c r="AC178" s="7">
        <f t="shared" si="28"/>
        <v>27200</v>
      </c>
      <c r="AD178" s="4">
        <v>2053</v>
      </c>
      <c r="AE178" s="4">
        <v>9100</v>
      </c>
      <c r="AF178" s="1">
        <v>3.2290000000000001</v>
      </c>
      <c r="AG178" s="11">
        <v>4695</v>
      </c>
      <c r="AH178" s="4">
        <v>3</v>
      </c>
      <c r="AI178" s="8">
        <f t="shared" si="29"/>
        <v>14085</v>
      </c>
      <c r="AJ178" s="5">
        <v>45677</v>
      </c>
      <c r="AL178" s="20">
        <f t="shared" si="30"/>
        <v>4689.6963940059995</v>
      </c>
      <c r="AM178" s="20">
        <f t="shared" si="31"/>
        <v>-5.3036059940004634</v>
      </c>
    </row>
    <row r="179" spans="28:39" x14ac:dyDescent="0.45">
      <c r="AB179" s="4">
        <v>175</v>
      </c>
      <c r="AC179" s="7">
        <f t="shared" si="28"/>
        <v>28000</v>
      </c>
      <c r="AD179" s="4">
        <v>2428</v>
      </c>
      <c r="AE179" s="4">
        <v>9400</v>
      </c>
      <c r="AF179" s="1">
        <v>3.2290000000000001</v>
      </c>
      <c r="AG179" s="11">
        <v>6115</v>
      </c>
      <c r="AH179" s="4">
        <v>3</v>
      </c>
      <c r="AI179" s="8">
        <f t="shared" si="29"/>
        <v>18345</v>
      </c>
      <c r="AJ179" s="5">
        <v>45539</v>
      </c>
      <c r="AL179" s="20">
        <f t="shared" si="30"/>
        <v>5273.8646942559999</v>
      </c>
      <c r="AM179" s="20">
        <f t="shared" si="31"/>
        <v>-841.13530574400011</v>
      </c>
    </row>
    <row r="180" spans="28:39" x14ac:dyDescent="0.45">
      <c r="AB180" s="4">
        <v>184</v>
      </c>
      <c r="AC180" s="7">
        <f t="shared" si="28"/>
        <v>29440</v>
      </c>
      <c r="AD180" s="4">
        <v>644</v>
      </c>
      <c r="AE180" s="4">
        <v>10000</v>
      </c>
      <c r="AF180" s="1">
        <v>3.2290000000000001</v>
      </c>
      <c r="AG180" s="11">
        <v>2250</v>
      </c>
      <c r="AH180" s="4">
        <v>3</v>
      </c>
      <c r="AI180" s="8">
        <f t="shared" si="29"/>
        <v>6750</v>
      </c>
      <c r="AJ180" s="5">
        <v>45524</v>
      </c>
      <c r="AL180" s="20">
        <f t="shared" si="30"/>
        <v>2504.8472564880003</v>
      </c>
      <c r="AM180" s="20">
        <f t="shared" si="31"/>
        <v>254.84725648800031</v>
      </c>
    </row>
    <row r="181" spans="28:39" x14ac:dyDescent="0.45">
      <c r="AB181" s="4">
        <v>184</v>
      </c>
      <c r="AC181" s="7">
        <f t="shared" si="28"/>
        <v>29440</v>
      </c>
      <c r="AD181" s="4">
        <v>411</v>
      </c>
      <c r="AE181" s="4">
        <v>10000</v>
      </c>
      <c r="AF181" s="1">
        <v>3.2240000000000002</v>
      </c>
      <c r="AG181" s="11">
        <v>1875</v>
      </c>
      <c r="AH181" s="4">
        <v>3</v>
      </c>
      <c r="AI181" s="8">
        <f t="shared" si="29"/>
        <v>5625</v>
      </c>
      <c r="AJ181" s="5">
        <v>45573</v>
      </c>
      <c r="AL181" s="20">
        <f t="shared" si="30"/>
        <v>2142.8095726219999</v>
      </c>
      <c r="AM181" s="20">
        <f t="shared" si="31"/>
        <v>267.80957262199991</v>
      </c>
    </row>
    <row r="182" spans="28:39" x14ac:dyDescent="0.45">
      <c r="AB182" s="4">
        <v>190</v>
      </c>
      <c r="AC182" s="7">
        <f t="shared" si="28"/>
        <v>30400</v>
      </c>
      <c r="AD182" s="4">
        <v>488</v>
      </c>
      <c r="AE182" s="4">
        <v>11000</v>
      </c>
      <c r="AF182" s="1">
        <v>3.2240000000000002</v>
      </c>
      <c r="AG182" s="11">
        <v>1950</v>
      </c>
      <c r="AH182" s="4">
        <v>3</v>
      </c>
      <c r="AI182" s="8">
        <f t="shared" si="29"/>
        <v>5850</v>
      </c>
      <c r="AJ182" s="5">
        <v>45590</v>
      </c>
      <c r="AL182" s="20">
        <f t="shared" si="30"/>
        <v>2267.4183423760001</v>
      </c>
      <c r="AM182" s="20">
        <f t="shared" si="31"/>
        <v>317.41834237600006</v>
      </c>
    </row>
    <row r="183" spans="28:39" x14ac:dyDescent="0.45">
      <c r="AB183" s="4">
        <v>204</v>
      </c>
      <c r="AC183" s="7">
        <f t="shared" si="28"/>
        <v>32640</v>
      </c>
      <c r="AD183" s="4">
        <v>770</v>
      </c>
      <c r="AE183" s="4">
        <v>10880</v>
      </c>
      <c r="AF183" s="1">
        <v>3.2240000000000002</v>
      </c>
      <c r="AG183" s="11">
        <v>2725</v>
      </c>
      <c r="AH183" s="4">
        <v>3</v>
      </c>
      <c r="AI183" s="8">
        <f t="shared" si="29"/>
        <v>8175</v>
      </c>
      <c r="AJ183" s="5">
        <v>45677</v>
      </c>
      <c r="AL183" s="20">
        <f t="shared" si="30"/>
        <v>2704.9968567400001</v>
      </c>
      <c r="AM183" s="20">
        <f t="shared" si="31"/>
        <v>-20.003143259999888</v>
      </c>
    </row>
    <row r="184" spans="28:39" x14ac:dyDescent="0.45">
      <c r="AB184" s="4">
        <v>209</v>
      </c>
      <c r="AC184" s="7">
        <f t="shared" si="28"/>
        <v>33440</v>
      </c>
      <c r="AD184" s="4">
        <v>1645</v>
      </c>
      <c r="AE184" s="4">
        <v>11150</v>
      </c>
      <c r="AF184" s="1">
        <v>3.2240000000000002</v>
      </c>
      <c r="AG184" s="11">
        <v>4755</v>
      </c>
      <c r="AH184" s="4">
        <v>3</v>
      </c>
      <c r="AI184" s="8">
        <f t="shared" si="29"/>
        <v>14265</v>
      </c>
      <c r="AJ184" s="5">
        <v>45679</v>
      </c>
      <c r="AL184" s="20">
        <f t="shared" si="30"/>
        <v>4065.9210955400004</v>
      </c>
      <c r="AM184" s="20">
        <f t="shared" si="31"/>
        <v>-689.07890445999965</v>
      </c>
    </row>
    <row r="185" spans="28:39" x14ac:dyDescent="0.45">
      <c r="AB185" s="4">
        <v>210</v>
      </c>
      <c r="AC185" s="7">
        <f t="shared" si="28"/>
        <v>33600</v>
      </c>
      <c r="AD185" s="4">
        <v>1111</v>
      </c>
      <c r="AE185" s="4">
        <v>11200</v>
      </c>
      <c r="AF185" s="1">
        <v>3.2050000000000001</v>
      </c>
      <c r="AG185" s="11">
        <v>4325</v>
      </c>
      <c r="AH185" s="4">
        <v>3</v>
      </c>
      <c r="AI185" s="8">
        <f t="shared" si="29"/>
        <v>12975</v>
      </c>
      <c r="AJ185" s="5">
        <v>45673</v>
      </c>
      <c r="AL185" s="20">
        <f t="shared" si="30"/>
        <v>3236.4349320219999</v>
      </c>
      <c r="AM185" s="20">
        <f t="shared" si="31"/>
        <v>-1088.5650679780001</v>
      </c>
    </row>
    <row r="186" spans="28:39" x14ac:dyDescent="0.45">
      <c r="AB186" s="4">
        <v>219</v>
      </c>
      <c r="AC186" s="7">
        <f t="shared" si="28"/>
        <v>35040</v>
      </c>
      <c r="AD186" s="4">
        <v>301</v>
      </c>
      <c r="AE186" s="4">
        <v>12000</v>
      </c>
      <c r="AF186" s="1">
        <v>3.2050000000000001</v>
      </c>
      <c r="AG186" s="11">
        <v>1875</v>
      </c>
      <c r="AH186" s="4">
        <v>3</v>
      </c>
      <c r="AI186" s="8">
        <f t="shared" si="29"/>
        <v>5625</v>
      </c>
      <c r="AJ186" s="5">
        <v>45541</v>
      </c>
      <c r="AL186" s="20">
        <f t="shared" si="30"/>
        <v>1981.8213244020001</v>
      </c>
      <c r="AM186" s="20">
        <f t="shared" si="31"/>
        <v>106.82132440200007</v>
      </c>
    </row>
    <row r="187" spans="28:39" x14ac:dyDescent="0.45">
      <c r="AB187" s="4">
        <v>223</v>
      </c>
      <c r="AC187" s="7">
        <f t="shared" si="28"/>
        <v>35680</v>
      </c>
      <c r="AD187" s="4">
        <v>1837</v>
      </c>
      <c r="AE187" s="4">
        <v>11900</v>
      </c>
      <c r="AF187" s="1">
        <v>3.2530000000000001</v>
      </c>
      <c r="AG187" s="11">
        <v>3945</v>
      </c>
      <c r="AH187" s="4">
        <v>3</v>
      </c>
      <c r="AI187" s="8">
        <f t="shared" si="29"/>
        <v>11835</v>
      </c>
      <c r="AJ187" s="5">
        <v>45685</v>
      </c>
      <c r="AL187" s="20">
        <f t="shared" si="30"/>
        <v>4367.9766387740001</v>
      </c>
      <c r="AM187" s="20">
        <f t="shared" si="31"/>
        <v>422.97663877400009</v>
      </c>
    </row>
    <row r="188" spans="28:39" x14ac:dyDescent="0.45">
      <c r="AB188" s="4">
        <v>225</v>
      </c>
      <c r="AC188" s="7">
        <f t="shared" si="28"/>
        <v>36000</v>
      </c>
      <c r="AD188" s="4">
        <v>1739</v>
      </c>
      <c r="AE188" s="4">
        <v>12000</v>
      </c>
      <c r="AF188" s="1">
        <v>3.2530000000000001</v>
      </c>
      <c r="AG188" s="11">
        <v>3695</v>
      </c>
      <c r="AH188" s="4">
        <v>3</v>
      </c>
      <c r="AI188" s="8">
        <f t="shared" si="29"/>
        <v>11085</v>
      </c>
      <c r="AJ188" s="5">
        <v>45698</v>
      </c>
      <c r="AL188" s="20">
        <f t="shared" si="30"/>
        <v>4216.1998196780005</v>
      </c>
      <c r="AM188" s="20">
        <f t="shared" si="31"/>
        <v>521.19981967800049</v>
      </c>
    </row>
    <row r="189" spans="28:39" x14ac:dyDescent="0.45">
      <c r="AB189" s="4">
        <v>299</v>
      </c>
      <c r="AC189" s="7">
        <f t="shared" si="28"/>
        <v>47840</v>
      </c>
      <c r="AD189" s="4">
        <v>304</v>
      </c>
      <c r="AE189" s="4">
        <v>12000</v>
      </c>
      <c r="AF189" s="1">
        <v>3.2530000000000001</v>
      </c>
      <c r="AG189" s="11">
        <v>1650</v>
      </c>
      <c r="AH189" s="4">
        <v>4</v>
      </c>
      <c r="AI189" s="8">
        <f t="shared" si="29"/>
        <v>6600</v>
      </c>
      <c r="AJ189" s="5">
        <v>45629</v>
      </c>
      <c r="AL189" s="20">
        <f t="shared" si="30"/>
        <v>1986.4827538080001</v>
      </c>
      <c r="AM189" s="20">
        <f t="shared" si="31"/>
        <v>336.4827538080001</v>
      </c>
    </row>
    <row r="190" spans="28:39" x14ac:dyDescent="0.45">
      <c r="AB190" s="4">
        <v>300</v>
      </c>
      <c r="AC190" s="7">
        <f t="shared" si="28"/>
        <v>48000</v>
      </c>
      <c r="AD190" s="4">
        <v>2479</v>
      </c>
      <c r="AE190" s="4">
        <v>12000</v>
      </c>
      <c r="AF190" s="1">
        <v>3.2530000000000001</v>
      </c>
      <c r="AG190" s="11">
        <v>5895</v>
      </c>
      <c r="AH190" s="4">
        <v>4</v>
      </c>
      <c r="AI190" s="8">
        <f t="shared" si="29"/>
        <v>23580</v>
      </c>
      <c r="AJ190" s="5">
        <v>45556</v>
      </c>
      <c r="AL190" s="20">
        <f t="shared" si="30"/>
        <v>5366.0190731579996</v>
      </c>
      <c r="AM190" s="20">
        <f t="shared" si="31"/>
        <v>-528.98092684200037</v>
      </c>
    </row>
    <row r="191" spans="28:39" x14ac:dyDescent="0.45">
      <c r="AB191" s="4">
        <v>310</v>
      </c>
      <c r="AC191" s="7">
        <f t="shared" si="28"/>
        <v>49600</v>
      </c>
      <c r="AD191" s="4">
        <v>1794</v>
      </c>
      <c r="AE191" s="4">
        <v>12400</v>
      </c>
      <c r="AF191" s="1">
        <v>3.2759999999999998</v>
      </c>
      <c r="AG191" s="11">
        <v>3340</v>
      </c>
      <c r="AH191" s="4">
        <v>4</v>
      </c>
      <c r="AI191" s="8">
        <f t="shared" si="29"/>
        <v>13360</v>
      </c>
      <c r="AJ191" s="5">
        <v>45692</v>
      </c>
      <c r="AL191" s="20">
        <f t="shared" si="30"/>
        <v>4303.6455247879994</v>
      </c>
      <c r="AM191" s="20">
        <f t="shared" si="31"/>
        <v>963.64552478799942</v>
      </c>
    </row>
    <row r="192" spans="28:39" x14ac:dyDescent="0.45">
      <c r="AB192" s="4">
        <v>531</v>
      </c>
      <c r="AC192" s="7">
        <f t="shared" si="28"/>
        <v>84960</v>
      </c>
      <c r="AD192" s="4">
        <v>301</v>
      </c>
      <c r="AE192" s="4">
        <v>12140</v>
      </c>
      <c r="AF192" s="1">
        <v>3.2549999999999999</v>
      </c>
      <c r="AG192" s="11">
        <v>1875</v>
      </c>
      <c r="AH192" s="4">
        <v>7</v>
      </c>
      <c r="AI192" s="8">
        <f t="shared" si="29"/>
        <v>13125</v>
      </c>
      <c r="AJ192" s="5">
        <v>45541</v>
      </c>
      <c r="AL192" s="20">
        <f t="shared" si="30"/>
        <v>1982.5164825020001</v>
      </c>
      <c r="AM192" s="20">
        <f t="shared" si="31"/>
        <v>107.51648250200014</v>
      </c>
    </row>
    <row r="193" spans="28:39" x14ac:dyDescent="0.45">
      <c r="AB193" s="4">
        <v>545</v>
      </c>
      <c r="AC193" s="7">
        <f t="shared" si="28"/>
        <v>87200</v>
      </c>
      <c r="AD193" s="4">
        <v>770</v>
      </c>
      <c r="AE193" s="4">
        <v>13000</v>
      </c>
      <c r="AF193" s="1">
        <v>3.2549999999999999</v>
      </c>
      <c r="AG193" s="11">
        <v>2725</v>
      </c>
      <c r="AH193" s="4">
        <v>7</v>
      </c>
      <c r="AI193" s="8">
        <f t="shared" si="29"/>
        <v>19075</v>
      </c>
      <c r="AJ193" s="5">
        <v>45562</v>
      </c>
      <c r="AL193" s="20">
        <f t="shared" si="30"/>
        <v>2715.5235365400004</v>
      </c>
      <c r="AM193" s="20">
        <f t="shared" si="31"/>
        <v>-9.4764634599996498</v>
      </c>
    </row>
  </sheetData>
  <conditionalFormatting sqref="O2:O14">
    <cfRule type="aboveAverage" dxfId="17" priority="17" aboveAverage="0"/>
    <cfRule type="aboveAverage" dxfId="16" priority="18"/>
  </conditionalFormatting>
  <conditionalFormatting sqref="O19:O60">
    <cfRule type="aboveAverage" dxfId="15" priority="15" aboveAverage="0"/>
    <cfRule type="aboveAverage" dxfId="14" priority="16"/>
  </conditionalFormatting>
  <conditionalFormatting sqref="O65:O119">
    <cfRule type="aboveAverage" dxfId="13" priority="9" aboveAverage="0"/>
    <cfRule type="aboveAverage" dxfId="12" priority="10"/>
  </conditionalFormatting>
  <conditionalFormatting sqref="Z2:Z14">
    <cfRule type="aboveAverage" dxfId="11" priority="13" aboveAverage="0"/>
    <cfRule type="aboveAverage" dxfId="10" priority="14"/>
  </conditionalFormatting>
  <conditionalFormatting sqref="Z19:Z42">
    <cfRule type="aboveAverage" dxfId="9" priority="11" aboveAverage="0"/>
    <cfRule type="aboveAverage" dxfId="8" priority="12"/>
  </conditionalFormatting>
  <conditionalFormatting sqref="Z47:Z83">
    <cfRule type="aboveAverage" dxfId="7" priority="7" aboveAverage="0"/>
    <cfRule type="aboveAverage" dxfId="6" priority="8"/>
  </conditionalFormatting>
  <conditionalFormatting sqref="AM2:AM27">
    <cfRule type="aboveAverage" dxfId="5" priority="5" aboveAverage="0"/>
    <cfRule type="aboveAverage" dxfId="4" priority="6"/>
  </conditionalFormatting>
  <conditionalFormatting sqref="AM32:AM97">
    <cfRule type="aboveAverage" dxfId="3" priority="3" aboveAverage="0"/>
    <cfRule type="aboveAverage" dxfId="2" priority="4"/>
  </conditionalFormatting>
  <conditionalFormatting sqref="AM102:AM193">
    <cfRule type="aboveAverage" dxfId="1" priority="1" aboveAverage="0"/>
    <cfRule type="aboveAverage" dxfId="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CA97-15CE-4A19-91F8-C5F0FDFEC5FB}">
  <dimension ref="A1:I38"/>
  <sheetViews>
    <sheetView workbookViewId="0">
      <selection activeCell="H23" sqref="H23"/>
    </sheetView>
  </sheetViews>
  <sheetFormatPr defaultRowHeight="14.25" x14ac:dyDescent="0.45"/>
  <cols>
    <col min="1" max="1" width="23.86328125" customWidth="1"/>
    <col min="2" max="2" width="19.59765625" customWidth="1"/>
  </cols>
  <sheetData>
    <row r="1" spans="1:9" x14ac:dyDescent="0.45">
      <c r="A1" t="s">
        <v>17</v>
      </c>
    </row>
    <row r="2" spans="1:9" ht="14.65" thickBot="1" x14ac:dyDescent="0.5"/>
    <row r="3" spans="1:9" x14ac:dyDescent="0.45">
      <c r="A3" s="19" t="s">
        <v>18</v>
      </c>
      <c r="B3" s="19"/>
    </row>
    <row r="4" spans="1:9" x14ac:dyDescent="0.45">
      <c r="A4" t="s">
        <v>19</v>
      </c>
      <c r="B4">
        <v>0.92357187898649562</v>
      </c>
    </row>
    <row r="5" spans="1:9" x14ac:dyDescent="0.45">
      <c r="A5" t="s">
        <v>20</v>
      </c>
      <c r="B5">
        <v>0.85298501565464613</v>
      </c>
    </row>
    <row r="6" spans="1:9" x14ac:dyDescent="0.45">
      <c r="A6" t="s">
        <v>21</v>
      </c>
      <c r="B6">
        <v>0.82358201878557546</v>
      </c>
    </row>
    <row r="7" spans="1:9" x14ac:dyDescent="0.45">
      <c r="A7" t="s">
        <v>22</v>
      </c>
      <c r="B7">
        <v>343.8029955766275</v>
      </c>
    </row>
    <row r="8" spans="1:9" ht="14.65" thickBot="1" x14ac:dyDescent="0.5">
      <c r="A8" s="17" t="s">
        <v>23</v>
      </c>
      <c r="B8" s="17">
        <v>13</v>
      </c>
    </row>
    <row r="10" spans="1:9" ht="14.65" thickBot="1" x14ac:dyDescent="0.5">
      <c r="A10" t="s">
        <v>24</v>
      </c>
    </row>
    <row r="11" spans="1:9" x14ac:dyDescent="0.45">
      <c r="A11" s="18"/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</row>
    <row r="12" spans="1:9" x14ac:dyDescent="0.45">
      <c r="A12" t="s">
        <v>25</v>
      </c>
      <c r="B12">
        <v>2</v>
      </c>
      <c r="C12">
        <v>6858025.7715561455</v>
      </c>
      <c r="D12">
        <v>3429012.8857780728</v>
      </c>
      <c r="E12">
        <v>29.010138641748689</v>
      </c>
      <c r="F12">
        <v>6.8676477256471056E-5</v>
      </c>
    </row>
    <row r="13" spans="1:9" x14ac:dyDescent="0.45">
      <c r="A13" t="s">
        <v>26</v>
      </c>
      <c r="B13">
        <v>10</v>
      </c>
      <c r="C13">
        <v>1182004.9976746256</v>
      </c>
      <c r="D13">
        <v>118200.49976746256</v>
      </c>
    </row>
    <row r="14" spans="1:9" ht="14.65" thickBot="1" x14ac:dyDescent="0.5">
      <c r="A14" s="17" t="s">
        <v>27</v>
      </c>
      <c r="B14" s="17">
        <v>12</v>
      </c>
      <c r="C14" s="17">
        <v>8040030.7692307709</v>
      </c>
      <c r="D14" s="17"/>
      <c r="E14" s="17"/>
      <c r="F14" s="17"/>
    </row>
    <row r="15" spans="1:9" ht="14.65" thickBot="1" x14ac:dyDescent="0.5"/>
    <row r="16" spans="1:9" x14ac:dyDescent="0.45">
      <c r="A16" s="18"/>
      <c r="B16" s="18" t="s">
        <v>34</v>
      </c>
      <c r="C16" s="18" t="s">
        <v>22</v>
      </c>
      <c r="D16" s="18" t="s">
        <v>35</v>
      </c>
      <c r="E16" s="18" t="s">
        <v>36</v>
      </c>
      <c r="F16" s="18" t="s">
        <v>37</v>
      </c>
      <c r="G16" s="18" t="s">
        <v>38</v>
      </c>
      <c r="H16" s="18" t="s">
        <v>39</v>
      </c>
      <c r="I16" s="18" t="s">
        <v>40</v>
      </c>
    </row>
    <row r="17" spans="1:9" x14ac:dyDescent="0.45">
      <c r="A17" t="s">
        <v>28</v>
      </c>
      <c r="B17">
        <v>1961.4311793888555</v>
      </c>
      <c r="C17">
        <v>304.57320277104083</v>
      </c>
      <c r="D17">
        <v>6.4399335251543368</v>
      </c>
      <c r="E17">
        <v>7.4427611503373407E-5</v>
      </c>
      <c r="F17">
        <v>1282.7997930208057</v>
      </c>
      <c r="G17">
        <v>2640.0625657569053</v>
      </c>
      <c r="H17">
        <v>1282.7997930208057</v>
      </c>
      <c r="I17">
        <v>2640.0625657569053</v>
      </c>
    </row>
    <row r="18" spans="1:9" x14ac:dyDescent="0.45">
      <c r="A18" t="s">
        <v>2</v>
      </c>
      <c r="B18">
        <v>1.2278363855888057</v>
      </c>
      <c r="C18">
        <v>0.16284736977584258</v>
      </c>
      <c r="D18">
        <v>7.5397986917375919</v>
      </c>
      <c r="E18">
        <v>1.9708066710303306E-5</v>
      </c>
      <c r="F18">
        <v>0.86498983404747554</v>
      </c>
      <c r="G18">
        <v>1.5906829371301359</v>
      </c>
      <c r="H18">
        <v>0.86498983404747554</v>
      </c>
      <c r="I18">
        <v>1.5906829371301359</v>
      </c>
    </row>
    <row r="19" spans="1:9" ht="14.65" thickBot="1" x14ac:dyDescent="0.5">
      <c r="A19" s="17" t="s">
        <v>3</v>
      </c>
      <c r="B19" s="17">
        <v>-7.5535900352564772E-2</v>
      </c>
      <c r="C19" s="17">
        <v>6.1790882010885215E-2</v>
      </c>
      <c r="D19" s="17">
        <v>-1.2224441194941709</v>
      </c>
      <c r="E19" s="17">
        <v>0.24956965638873355</v>
      </c>
      <c r="F19" s="17">
        <v>-0.21321456525951787</v>
      </c>
      <c r="G19" s="17">
        <v>6.214276455438833E-2</v>
      </c>
      <c r="H19" s="17">
        <v>-0.21321456525951787</v>
      </c>
      <c r="I19" s="17">
        <v>6.214276455438833E-2</v>
      </c>
    </row>
    <row r="23" spans="1:9" x14ac:dyDescent="0.45">
      <c r="A23" t="s">
        <v>41</v>
      </c>
    </row>
    <row r="24" spans="1:9" ht="14.65" thickBot="1" x14ac:dyDescent="0.5"/>
    <row r="25" spans="1:9" x14ac:dyDescent="0.45">
      <c r="A25" s="18" t="s">
        <v>42</v>
      </c>
      <c r="B25" s="18" t="s">
        <v>44</v>
      </c>
      <c r="C25" s="18" t="s">
        <v>43</v>
      </c>
    </row>
    <row r="26" spans="1:9" x14ac:dyDescent="0.45">
      <c r="A26">
        <v>1</v>
      </c>
      <c r="B26">
        <v>4069.5783281671279</v>
      </c>
      <c r="C26">
        <v>-644.57832816712789</v>
      </c>
    </row>
    <row r="27" spans="1:9" x14ac:dyDescent="0.45">
      <c r="A27">
        <v>2</v>
      </c>
      <c r="B27">
        <v>2582.6684652190847</v>
      </c>
      <c r="C27">
        <v>112.33153478091526</v>
      </c>
    </row>
    <row r="28" spans="1:9" x14ac:dyDescent="0.45">
      <c r="A28">
        <v>3</v>
      </c>
      <c r="B28">
        <v>3097.7218663347358</v>
      </c>
      <c r="C28">
        <v>597.27813366526425</v>
      </c>
    </row>
    <row r="29" spans="1:9" x14ac:dyDescent="0.45">
      <c r="A29">
        <v>4</v>
      </c>
      <c r="B29">
        <v>3037.5578834408843</v>
      </c>
      <c r="C29">
        <v>257.44211655911568</v>
      </c>
    </row>
    <row r="30" spans="1:9" x14ac:dyDescent="0.45">
      <c r="A30">
        <v>5</v>
      </c>
      <c r="B30">
        <v>2577.1192388450822</v>
      </c>
      <c r="C30">
        <v>-152.11923884508224</v>
      </c>
    </row>
    <row r="31" spans="1:9" x14ac:dyDescent="0.45">
      <c r="A31">
        <v>6</v>
      </c>
      <c r="B31">
        <v>2341.3267275343251</v>
      </c>
      <c r="C31">
        <v>153.67327246567493</v>
      </c>
    </row>
    <row r="32" spans="1:9" x14ac:dyDescent="0.45">
      <c r="A32">
        <v>7</v>
      </c>
      <c r="B32">
        <v>3772.9839531308726</v>
      </c>
      <c r="C32">
        <v>72.016046869127422</v>
      </c>
    </row>
    <row r="33" spans="1:3" x14ac:dyDescent="0.45">
      <c r="A33">
        <v>8</v>
      </c>
      <c r="B33">
        <v>2179.2523246366027</v>
      </c>
      <c r="C33">
        <v>-304.25232463660268</v>
      </c>
    </row>
    <row r="34" spans="1:3" x14ac:dyDescent="0.45">
      <c r="A34">
        <v>9</v>
      </c>
      <c r="B34">
        <v>2436.4600847786037</v>
      </c>
      <c r="C34">
        <v>-211.46008477860369</v>
      </c>
    </row>
    <row r="35" spans="1:3" x14ac:dyDescent="0.45">
      <c r="A35">
        <v>10</v>
      </c>
      <c r="B35">
        <v>3763.7512176001023</v>
      </c>
      <c r="C35">
        <v>-168.75121760010234</v>
      </c>
    </row>
    <row r="36" spans="1:3" x14ac:dyDescent="0.45">
      <c r="A36">
        <v>11</v>
      </c>
      <c r="B36">
        <v>2502.4682718234289</v>
      </c>
      <c r="C36">
        <v>42.53172817657105</v>
      </c>
    </row>
    <row r="37" spans="1:3" x14ac:dyDescent="0.45">
      <c r="A37">
        <v>12</v>
      </c>
      <c r="B37">
        <v>4490.6303578686757</v>
      </c>
      <c r="C37">
        <v>324.36964213132433</v>
      </c>
    </row>
    <row r="38" spans="1:3" ht="14.65" thickBot="1" x14ac:dyDescent="0.5">
      <c r="A38" s="17">
        <v>13</v>
      </c>
      <c r="B38" s="17">
        <v>3673.4812806204723</v>
      </c>
      <c r="C38" s="17">
        <v>-78.481280620472262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3BA9-881B-4243-BF50-BFC6A61E5755}">
  <dimension ref="A1:I38"/>
  <sheetViews>
    <sheetView workbookViewId="0">
      <selection activeCell="B17" sqref="B17"/>
    </sheetView>
  </sheetViews>
  <sheetFormatPr defaultRowHeight="14.25" x14ac:dyDescent="0.45"/>
  <cols>
    <col min="2" max="2" width="39.1328125" customWidth="1"/>
  </cols>
  <sheetData>
    <row r="1" spans="1:9" x14ac:dyDescent="0.45">
      <c r="A1" t="s">
        <v>17</v>
      </c>
    </row>
    <row r="2" spans="1:9" ht="14.65" thickBot="1" x14ac:dyDescent="0.5"/>
    <row r="3" spans="1:9" x14ac:dyDescent="0.45">
      <c r="A3" s="19" t="s">
        <v>18</v>
      </c>
      <c r="B3" s="19"/>
    </row>
    <row r="4" spans="1:9" x14ac:dyDescent="0.45">
      <c r="A4" t="s">
        <v>19</v>
      </c>
      <c r="B4">
        <v>0.91702940652116394</v>
      </c>
    </row>
    <row r="5" spans="1:9" x14ac:dyDescent="0.45">
      <c r="A5" t="s">
        <v>20</v>
      </c>
      <c r="B5">
        <v>0.84094293242455809</v>
      </c>
    </row>
    <row r="6" spans="1:9" x14ac:dyDescent="0.45">
      <c r="A6" t="s">
        <v>21</v>
      </c>
      <c r="B6">
        <v>0.80913151890946966</v>
      </c>
    </row>
    <row r="7" spans="1:9" x14ac:dyDescent="0.45">
      <c r="A7" t="s">
        <v>22</v>
      </c>
      <c r="B7">
        <v>479.91559396491868</v>
      </c>
    </row>
    <row r="8" spans="1:9" ht="14.65" thickBot="1" x14ac:dyDescent="0.5">
      <c r="A8" s="17" t="s">
        <v>23</v>
      </c>
      <c r="B8" s="17">
        <v>13</v>
      </c>
    </row>
    <row r="10" spans="1:9" ht="14.65" thickBot="1" x14ac:dyDescent="0.5">
      <c r="A10" t="s">
        <v>24</v>
      </c>
    </row>
    <row r="11" spans="1:9" x14ac:dyDescent="0.45">
      <c r="A11" s="18"/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</row>
    <row r="12" spans="1:9" x14ac:dyDescent="0.45">
      <c r="A12" t="s">
        <v>25</v>
      </c>
      <c r="B12">
        <v>2</v>
      </c>
      <c r="C12">
        <v>12177083.303616071</v>
      </c>
      <c r="D12">
        <v>6088541.6518080356</v>
      </c>
      <c r="E12">
        <v>26.435258276897773</v>
      </c>
      <c r="F12">
        <v>1.0180400345620298E-4</v>
      </c>
    </row>
    <row r="13" spans="1:9" x14ac:dyDescent="0.45">
      <c r="A13" t="s">
        <v>26</v>
      </c>
      <c r="B13">
        <v>10</v>
      </c>
      <c r="C13">
        <v>2303189.7733070068</v>
      </c>
      <c r="D13">
        <v>230318.97733070067</v>
      </c>
    </row>
    <row r="14" spans="1:9" ht="14.65" thickBot="1" x14ac:dyDescent="0.5">
      <c r="A14" s="17" t="s">
        <v>27</v>
      </c>
      <c r="B14" s="17">
        <v>12</v>
      </c>
      <c r="C14" s="17">
        <v>14480273.076923078</v>
      </c>
      <c r="D14" s="17"/>
      <c r="E14" s="17"/>
      <c r="F14" s="17"/>
    </row>
    <row r="15" spans="1:9" ht="14.65" thickBot="1" x14ac:dyDescent="0.5"/>
    <row r="16" spans="1:9" x14ac:dyDescent="0.45">
      <c r="A16" s="18"/>
      <c r="B16" s="18" t="s">
        <v>34</v>
      </c>
      <c r="C16" s="18" t="s">
        <v>22</v>
      </c>
      <c r="D16" s="18" t="s">
        <v>35</v>
      </c>
      <c r="E16" s="18" t="s">
        <v>36</v>
      </c>
      <c r="F16" s="18" t="s">
        <v>37</v>
      </c>
      <c r="G16" s="18" t="s">
        <v>38</v>
      </c>
      <c r="H16" s="18" t="s">
        <v>39</v>
      </c>
      <c r="I16" s="18" t="s">
        <v>40</v>
      </c>
    </row>
    <row r="17" spans="1:9" x14ac:dyDescent="0.45">
      <c r="A17" t="s">
        <v>28</v>
      </c>
      <c r="B17">
        <v>1174.6894877014181</v>
      </c>
      <c r="C17">
        <v>396.09577143166058</v>
      </c>
      <c r="D17">
        <v>2.9656703565796341</v>
      </c>
      <c r="E17">
        <v>1.4150210145068827E-2</v>
      </c>
      <c r="F17">
        <v>292.13311026706015</v>
      </c>
      <c r="G17">
        <v>2057.2458651357761</v>
      </c>
      <c r="H17">
        <v>292.13311026706015</v>
      </c>
      <c r="I17">
        <v>2057.2458651357761</v>
      </c>
    </row>
    <row r="18" spans="1:9" x14ac:dyDescent="0.45">
      <c r="A18" t="s">
        <v>2</v>
      </c>
      <c r="B18">
        <v>1.6778956650513785</v>
      </c>
      <c r="C18">
        <v>0.25802923833841662</v>
      </c>
      <c r="D18">
        <v>6.5027346352537965</v>
      </c>
      <c r="E18">
        <v>6.8715505645898736E-5</v>
      </c>
      <c r="F18">
        <v>1.1029706941611261</v>
      </c>
      <c r="G18">
        <v>2.2528206359416307</v>
      </c>
      <c r="H18">
        <v>1.1029706941611261</v>
      </c>
      <c r="I18">
        <v>2.2528206359416307</v>
      </c>
    </row>
    <row r="19" spans="1:9" ht="14.65" thickBot="1" x14ac:dyDescent="0.5">
      <c r="A19" s="17" t="s">
        <v>3</v>
      </c>
      <c r="B19" s="17">
        <v>7.5578707237791032E-2</v>
      </c>
      <c r="C19" s="17">
        <v>8.3499845737112471E-2</v>
      </c>
      <c r="D19" s="17">
        <v>0.90513589061876798</v>
      </c>
      <c r="E19" s="17">
        <v>0.38668118258346995</v>
      </c>
      <c r="F19" s="17">
        <v>-0.11047054318392976</v>
      </c>
      <c r="G19" s="17">
        <v>0.26162795765951186</v>
      </c>
      <c r="H19" s="17">
        <v>-0.11047054318392976</v>
      </c>
      <c r="I19" s="17">
        <v>0.26162795765951186</v>
      </c>
    </row>
    <row r="23" spans="1:9" x14ac:dyDescent="0.45">
      <c r="A23" t="s">
        <v>41</v>
      </c>
    </row>
    <row r="24" spans="1:9" ht="14.65" thickBot="1" x14ac:dyDescent="0.5"/>
    <row r="25" spans="1:9" x14ac:dyDescent="0.45">
      <c r="A25" s="18" t="s">
        <v>42</v>
      </c>
      <c r="B25" s="18" t="s">
        <v>47</v>
      </c>
      <c r="C25" s="18" t="s">
        <v>43</v>
      </c>
    </row>
    <row r="26" spans="1:9" x14ac:dyDescent="0.45">
      <c r="A26">
        <v>1</v>
      </c>
      <c r="B26">
        <v>2506.9973676005961</v>
      </c>
      <c r="C26">
        <v>-511.99736760059614</v>
      </c>
    </row>
    <row r="27" spans="1:9" x14ac:dyDescent="0.45">
      <c r="A27">
        <v>2</v>
      </c>
      <c r="B27">
        <v>2797.9679646598584</v>
      </c>
      <c r="C27">
        <v>497.03203534014165</v>
      </c>
    </row>
    <row r="28" spans="1:9" x14ac:dyDescent="0.45">
      <c r="A28">
        <v>3</v>
      </c>
      <c r="B28">
        <v>2679.3021396406634</v>
      </c>
      <c r="C28">
        <v>105.69786035933657</v>
      </c>
    </row>
    <row r="29" spans="1:9" x14ac:dyDescent="0.45">
      <c r="A29">
        <v>4</v>
      </c>
      <c r="B29">
        <v>2757.1799872384008</v>
      </c>
      <c r="C29">
        <v>537.82001276159917</v>
      </c>
    </row>
    <row r="30" spans="1:9" x14ac:dyDescent="0.45">
      <c r="A30">
        <v>5</v>
      </c>
      <c r="B30">
        <v>2475.9881625151434</v>
      </c>
      <c r="C30">
        <v>-280.98816251514336</v>
      </c>
    </row>
    <row r="31" spans="1:9" x14ac:dyDescent="0.45">
      <c r="A31">
        <v>6</v>
      </c>
      <c r="B31">
        <v>5519.0549737613528</v>
      </c>
      <c r="C31">
        <v>75.945026238647188</v>
      </c>
    </row>
    <row r="32" spans="1:9" x14ac:dyDescent="0.45">
      <c r="A32">
        <v>7</v>
      </c>
      <c r="B32">
        <v>2176.7455308273902</v>
      </c>
      <c r="C32">
        <v>-551.74553082739021</v>
      </c>
    </row>
    <row r="33" spans="1:3" x14ac:dyDescent="0.45">
      <c r="A33">
        <v>8</v>
      </c>
      <c r="B33">
        <v>4268.7928234921555</v>
      </c>
      <c r="C33">
        <v>226.20717650784445</v>
      </c>
    </row>
    <row r="34" spans="1:3" x14ac:dyDescent="0.45">
      <c r="A34">
        <v>9</v>
      </c>
      <c r="B34">
        <v>4379.5339373855468</v>
      </c>
      <c r="C34">
        <v>-29.533937385546778</v>
      </c>
    </row>
    <row r="35" spans="1:3" x14ac:dyDescent="0.45">
      <c r="A35">
        <v>10</v>
      </c>
      <c r="B35">
        <v>4572.4919388664557</v>
      </c>
      <c r="C35">
        <v>-587.49193886645571</v>
      </c>
    </row>
    <row r="36" spans="1:3" x14ac:dyDescent="0.45">
      <c r="A36">
        <v>11</v>
      </c>
      <c r="B36">
        <v>3260.3775287962771</v>
      </c>
      <c r="C36">
        <v>504.62247120372285</v>
      </c>
    </row>
    <row r="37" spans="1:3" x14ac:dyDescent="0.45">
      <c r="A37">
        <v>12</v>
      </c>
      <c r="B37">
        <v>3718.4430453553041</v>
      </c>
      <c r="C37">
        <v>-468.44304535530409</v>
      </c>
    </row>
    <row r="38" spans="1:3" ht="14.65" thickBot="1" x14ac:dyDescent="0.5">
      <c r="A38" s="17">
        <v>13</v>
      </c>
      <c r="B38" s="17">
        <v>3212.1245998608574</v>
      </c>
      <c r="C38" s="17">
        <v>482.87540013914258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DFD9-3496-412F-B26F-34174A2DB9EA}">
  <dimension ref="A1:I51"/>
  <sheetViews>
    <sheetView workbookViewId="0">
      <selection activeCell="T33" sqref="T33"/>
    </sheetView>
  </sheetViews>
  <sheetFormatPr defaultRowHeight="14.25" x14ac:dyDescent="0.45"/>
  <cols>
    <col min="2" max="2" width="63.86328125" customWidth="1"/>
  </cols>
  <sheetData>
    <row r="1" spans="1:9" x14ac:dyDescent="0.45">
      <c r="A1" t="s">
        <v>17</v>
      </c>
    </row>
    <row r="2" spans="1:9" ht="14.65" thickBot="1" x14ac:dyDescent="0.5"/>
    <row r="3" spans="1:9" x14ac:dyDescent="0.45">
      <c r="A3" s="19" t="s">
        <v>18</v>
      </c>
      <c r="B3" s="19"/>
    </row>
    <row r="4" spans="1:9" x14ac:dyDescent="0.45">
      <c r="A4" t="s">
        <v>19</v>
      </c>
      <c r="B4">
        <v>0.86984906332790557</v>
      </c>
    </row>
    <row r="5" spans="1:9" x14ac:dyDescent="0.45">
      <c r="A5" t="s">
        <v>20</v>
      </c>
      <c r="B5">
        <v>0.7566373929724346</v>
      </c>
    </row>
    <row r="6" spans="1:9" x14ac:dyDescent="0.45">
      <c r="A6" t="s">
        <v>21</v>
      </c>
      <c r="B6">
        <v>0.73547542714395076</v>
      </c>
    </row>
    <row r="7" spans="1:9" x14ac:dyDescent="0.45">
      <c r="A7" t="s">
        <v>22</v>
      </c>
      <c r="B7">
        <v>494.12899666575845</v>
      </c>
    </row>
    <row r="8" spans="1:9" ht="14.65" thickBot="1" x14ac:dyDescent="0.5">
      <c r="A8" s="17" t="s">
        <v>23</v>
      </c>
      <c r="B8" s="17">
        <v>26</v>
      </c>
    </row>
    <row r="10" spans="1:9" ht="14.65" thickBot="1" x14ac:dyDescent="0.5">
      <c r="A10" t="s">
        <v>24</v>
      </c>
    </row>
    <row r="11" spans="1:9" x14ac:dyDescent="0.45">
      <c r="A11" s="18"/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</row>
    <row r="12" spans="1:9" x14ac:dyDescent="0.45">
      <c r="A12" t="s">
        <v>25</v>
      </c>
      <c r="B12">
        <v>2</v>
      </c>
      <c r="C12">
        <v>17459928.758582551</v>
      </c>
      <c r="D12">
        <v>8729964.3792912755</v>
      </c>
      <c r="E12">
        <v>35.754589110714974</v>
      </c>
      <c r="F12">
        <v>8.7482113139549686E-8</v>
      </c>
    </row>
    <row r="13" spans="1:9" x14ac:dyDescent="0.45">
      <c r="A13" t="s">
        <v>26</v>
      </c>
      <c r="B13">
        <v>23</v>
      </c>
      <c r="C13">
        <v>5615759.70295591</v>
      </c>
      <c r="D13">
        <v>244163.46534590912</v>
      </c>
    </row>
    <row r="14" spans="1:9" ht="14.65" thickBot="1" x14ac:dyDescent="0.5">
      <c r="A14" s="17" t="s">
        <v>27</v>
      </c>
      <c r="B14" s="17">
        <v>25</v>
      </c>
      <c r="C14" s="17">
        <v>23075688.46153846</v>
      </c>
      <c r="D14" s="17"/>
      <c r="E14" s="17"/>
      <c r="F14" s="17"/>
    </row>
    <row r="15" spans="1:9" ht="14.65" thickBot="1" x14ac:dyDescent="0.5"/>
    <row r="16" spans="1:9" x14ac:dyDescent="0.45">
      <c r="A16" s="18"/>
      <c r="B16" s="18" t="s">
        <v>34</v>
      </c>
      <c r="C16" s="18" t="s">
        <v>22</v>
      </c>
      <c r="D16" s="18" t="s">
        <v>35</v>
      </c>
      <c r="E16" s="18" t="s">
        <v>36</v>
      </c>
      <c r="F16" s="18" t="s">
        <v>37</v>
      </c>
      <c r="G16" s="18" t="s">
        <v>38</v>
      </c>
      <c r="H16" s="18" t="s">
        <v>39</v>
      </c>
      <c r="I16" s="18" t="s">
        <v>40</v>
      </c>
    </row>
    <row r="17" spans="1:9" x14ac:dyDescent="0.45">
      <c r="A17" t="s">
        <v>28</v>
      </c>
      <c r="B17">
        <v>1614.6211736072255</v>
      </c>
      <c r="C17">
        <v>296.49335905377399</v>
      </c>
      <c r="D17">
        <v>5.4457245813535646</v>
      </c>
      <c r="E17">
        <v>1.5546269663556838E-5</v>
      </c>
      <c r="F17">
        <v>1001.2779299619283</v>
      </c>
      <c r="G17">
        <v>2227.9644172525227</v>
      </c>
      <c r="H17">
        <v>1001.2779299619283</v>
      </c>
      <c r="I17">
        <v>2227.9644172525227</v>
      </c>
    </row>
    <row r="18" spans="1:9" x14ac:dyDescent="0.45">
      <c r="A18" t="s">
        <v>2</v>
      </c>
      <c r="B18">
        <v>1.4108168032902648</v>
      </c>
      <c r="C18">
        <v>0.17553016134048263</v>
      </c>
      <c r="D18">
        <v>8.0374608700646544</v>
      </c>
      <c r="E18">
        <v>3.9584517902972282E-8</v>
      </c>
      <c r="F18">
        <v>1.0477049991751919</v>
      </c>
      <c r="G18">
        <v>1.7739286074053378</v>
      </c>
      <c r="H18">
        <v>1.0477049991751919</v>
      </c>
      <c r="I18">
        <v>1.7739286074053378</v>
      </c>
    </row>
    <row r="19" spans="1:9" ht="14.65" thickBot="1" x14ac:dyDescent="0.5">
      <c r="A19" s="17" t="s">
        <v>3</v>
      </c>
      <c r="B19" s="17">
        <v>-4.2348868357761429E-3</v>
      </c>
      <c r="C19" s="17">
        <v>6.1455257093688605E-2</v>
      </c>
      <c r="D19" s="17">
        <v>-6.8910082490096058E-2</v>
      </c>
      <c r="E19" s="17">
        <v>0.94565680048106782</v>
      </c>
      <c r="F19" s="17">
        <v>-0.13136477212289432</v>
      </c>
      <c r="G19" s="17">
        <v>0.12289499845134205</v>
      </c>
      <c r="H19" s="17">
        <v>-0.13136477212289432</v>
      </c>
      <c r="I19" s="17">
        <v>0.12289499845134205</v>
      </c>
    </row>
    <row r="23" spans="1:9" x14ac:dyDescent="0.45">
      <c r="A23" t="s">
        <v>41</v>
      </c>
    </row>
    <row r="24" spans="1:9" ht="14.65" thickBot="1" x14ac:dyDescent="0.5"/>
    <row r="25" spans="1:9" x14ac:dyDescent="0.45">
      <c r="A25" s="18" t="s">
        <v>42</v>
      </c>
      <c r="B25" s="18" t="s">
        <v>47</v>
      </c>
      <c r="C25" s="18" t="s">
        <v>43</v>
      </c>
    </row>
    <row r="26" spans="1:9" x14ac:dyDescent="0.45">
      <c r="A26">
        <v>1</v>
      </c>
      <c r="B26">
        <v>2680.6324010326252</v>
      </c>
      <c r="C26">
        <v>-685.63240103262524</v>
      </c>
    </row>
    <row r="27" spans="1:9" x14ac:dyDescent="0.45">
      <c r="A27">
        <v>2</v>
      </c>
      <c r="B27">
        <v>4202.0543179897604</v>
      </c>
      <c r="C27">
        <v>-777.05431798976042</v>
      </c>
    </row>
    <row r="28" spans="1:9" x14ac:dyDescent="0.45">
      <c r="A28">
        <v>3</v>
      </c>
      <c r="B28">
        <v>2903.5971089683294</v>
      </c>
      <c r="C28">
        <v>391.40289103167061</v>
      </c>
    </row>
    <row r="29" spans="1:9" x14ac:dyDescent="0.45">
      <c r="A29">
        <v>4</v>
      </c>
      <c r="B29">
        <v>2493.5551692052495</v>
      </c>
      <c r="C29">
        <v>201.44483079475049</v>
      </c>
    </row>
    <row r="30" spans="1:9" x14ac:dyDescent="0.45">
      <c r="A30">
        <v>5</v>
      </c>
      <c r="B30">
        <v>3167.923164752091</v>
      </c>
      <c r="C30">
        <v>527.076835247909</v>
      </c>
    </row>
    <row r="31" spans="1:9" x14ac:dyDescent="0.45">
      <c r="A31">
        <v>6</v>
      </c>
      <c r="B31">
        <v>3098.7931413908682</v>
      </c>
      <c r="C31">
        <v>196.20685860913181</v>
      </c>
    </row>
    <row r="32" spans="1:9" x14ac:dyDescent="0.45">
      <c r="A32">
        <v>7</v>
      </c>
      <c r="B32">
        <v>2569.7368401570188</v>
      </c>
      <c r="C32">
        <v>-144.73684015701883</v>
      </c>
    </row>
    <row r="33" spans="1:3" x14ac:dyDescent="0.45">
      <c r="A33">
        <v>8</v>
      </c>
      <c r="B33">
        <v>2684.5211876438234</v>
      </c>
      <c r="C33">
        <v>100.4788123561766</v>
      </c>
    </row>
    <row r="34" spans="1:3" x14ac:dyDescent="0.45">
      <c r="A34">
        <v>9</v>
      </c>
      <c r="B34">
        <v>2728.3121615616633</v>
      </c>
      <c r="C34">
        <v>566.68783843833671</v>
      </c>
    </row>
    <row r="35" spans="1:3" x14ac:dyDescent="0.45">
      <c r="A35">
        <v>10</v>
      </c>
      <c r="B35">
        <v>2470.1883395753866</v>
      </c>
      <c r="C35">
        <v>-275.18833957538664</v>
      </c>
    </row>
    <row r="36" spans="1:3" x14ac:dyDescent="0.45">
      <c r="A36">
        <v>11</v>
      </c>
      <c r="B36">
        <v>4996.3393053903683</v>
      </c>
      <c r="C36">
        <v>598.66069460963172</v>
      </c>
    </row>
    <row r="37" spans="1:3" x14ac:dyDescent="0.45">
      <c r="A37">
        <v>12</v>
      </c>
      <c r="B37">
        <v>2463.920707058438</v>
      </c>
      <c r="C37">
        <v>31.079292941562016</v>
      </c>
    </row>
    <row r="38" spans="1:3" x14ac:dyDescent="0.45">
      <c r="A38">
        <v>13</v>
      </c>
      <c r="B38">
        <v>4108.9330996948875</v>
      </c>
      <c r="C38">
        <v>-263.93309969488746</v>
      </c>
    </row>
    <row r="39" spans="1:3" x14ac:dyDescent="0.45">
      <c r="A39">
        <v>14</v>
      </c>
      <c r="B39">
        <v>2277.6928890241234</v>
      </c>
      <c r="C39">
        <v>-402.69288902412336</v>
      </c>
    </row>
    <row r="40" spans="1:3" x14ac:dyDescent="0.45">
      <c r="A40">
        <v>15</v>
      </c>
      <c r="B40">
        <v>2131.8149188490911</v>
      </c>
      <c r="C40">
        <v>-506.8149188490911</v>
      </c>
    </row>
    <row r="41" spans="1:3" x14ac:dyDescent="0.45">
      <c r="A41">
        <v>16</v>
      </c>
      <c r="B41">
        <v>2655.7893558800083</v>
      </c>
      <c r="C41">
        <v>-430.78935588000832</v>
      </c>
    </row>
    <row r="42" spans="1:3" x14ac:dyDescent="0.45">
      <c r="A42">
        <v>17</v>
      </c>
      <c r="B42">
        <v>3847.4794576817367</v>
      </c>
      <c r="C42">
        <v>647.52054231826332</v>
      </c>
    </row>
    <row r="43" spans="1:3" x14ac:dyDescent="0.45">
      <c r="A43">
        <v>18</v>
      </c>
      <c r="B43">
        <v>3940.5933666988944</v>
      </c>
      <c r="C43">
        <v>409.40663330110556</v>
      </c>
    </row>
    <row r="44" spans="1:3" x14ac:dyDescent="0.45">
      <c r="A44">
        <v>19</v>
      </c>
      <c r="B44">
        <v>4102.8372990772741</v>
      </c>
      <c r="C44">
        <v>-117.83729907727411</v>
      </c>
    </row>
    <row r="45" spans="1:3" x14ac:dyDescent="0.45">
      <c r="A45">
        <v>20</v>
      </c>
      <c r="B45">
        <v>2999.5785589042875</v>
      </c>
      <c r="C45">
        <v>765.42144109571245</v>
      </c>
    </row>
    <row r="46" spans="1:3" x14ac:dyDescent="0.45">
      <c r="A46">
        <v>21</v>
      </c>
      <c r="B46">
        <v>4180.8823202367857</v>
      </c>
      <c r="C46">
        <v>-585.88232023678574</v>
      </c>
    </row>
    <row r="47" spans="1:3" x14ac:dyDescent="0.45">
      <c r="A47">
        <v>22</v>
      </c>
      <c r="B47">
        <v>3384.7315462025299</v>
      </c>
      <c r="C47">
        <v>-134.7315462025299</v>
      </c>
    </row>
    <row r="48" spans="1:3" x14ac:dyDescent="0.45">
      <c r="A48">
        <v>23</v>
      </c>
      <c r="B48">
        <v>2690.3555857735732</v>
      </c>
      <c r="C48">
        <v>-145.35558577357324</v>
      </c>
    </row>
    <row r="49" spans="1:3" x14ac:dyDescent="0.45">
      <c r="A49">
        <v>24</v>
      </c>
      <c r="B49">
        <v>5016.0858677846227</v>
      </c>
      <c r="C49">
        <v>-201.08586778462268</v>
      </c>
    </row>
    <row r="50" spans="1:3" x14ac:dyDescent="0.45">
      <c r="A50">
        <v>25</v>
      </c>
      <c r="B50">
        <v>4159.7176317615249</v>
      </c>
      <c r="C50">
        <v>-564.7176317615249</v>
      </c>
    </row>
    <row r="51" spans="1:3" ht="14.65" thickBot="1" x14ac:dyDescent="0.5">
      <c r="A51" s="17">
        <v>26</v>
      </c>
      <c r="B51" s="17">
        <v>2893.9342577050434</v>
      </c>
      <c r="C51" s="17">
        <v>801.06574229495664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7B2F-4481-40F6-9FB9-CA31F2A54F9C}">
  <dimension ref="A1:I67"/>
  <sheetViews>
    <sheetView workbookViewId="0">
      <selection activeCell="F5" sqref="F5"/>
    </sheetView>
  </sheetViews>
  <sheetFormatPr defaultRowHeight="14.25" x14ac:dyDescent="0.45"/>
  <cols>
    <col min="2" max="2" width="22" customWidth="1"/>
  </cols>
  <sheetData>
    <row r="1" spans="1:9" x14ac:dyDescent="0.45">
      <c r="A1" t="s">
        <v>17</v>
      </c>
    </row>
    <row r="2" spans="1:9" ht="14.65" thickBot="1" x14ac:dyDescent="0.5"/>
    <row r="3" spans="1:9" x14ac:dyDescent="0.45">
      <c r="A3" s="19" t="s">
        <v>18</v>
      </c>
      <c r="B3" s="19"/>
    </row>
    <row r="4" spans="1:9" x14ac:dyDescent="0.45">
      <c r="A4" t="s">
        <v>19</v>
      </c>
      <c r="B4">
        <v>0.91918915541597923</v>
      </c>
    </row>
    <row r="5" spans="1:9" x14ac:dyDescent="0.45">
      <c r="A5" t="s">
        <v>20</v>
      </c>
      <c r="B5">
        <v>0.84490870343434121</v>
      </c>
    </row>
    <row r="6" spans="1:9" x14ac:dyDescent="0.45">
      <c r="A6" t="s">
        <v>21</v>
      </c>
      <c r="B6">
        <v>0.83695530361046133</v>
      </c>
    </row>
    <row r="7" spans="1:9" x14ac:dyDescent="0.45">
      <c r="A7" t="s">
        <v>22</v>
      </c>
      <c r="B7">
        <v>487.15531081452525</v>
      </c>
    </row>
    <row r="8" spans="1:9" ht="14.65" thickBot="1" x14ac:dyDescent="0.5">
      <c r="A8" s="17" t="s">
        <v>23</v>
      </c>
      <c r="B8" s="17">
        <v>42</v>
      </c>
    </row>
    <row r="10" spans="1:9" ht="14.65" thickBot="1" x14ac:dyDescent="0.5">
      <c r="A10" t="s">
        <v>24</v>
      </c>
    </row>
    <row r="11" spans="1:9" x14ac:dyDescent="0.45">
      <c r="A11" s="18"/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</row>
    <row r="12" spans="1:9" x14ac:dyDescent="0.45">
      <c r="A12" t="s">
        <v>25</v>
      </c>
      <c r="B12">
        <v>2</v>
      </c>
      <c r="C12">
        <v>50422206.541710548</v>
      </c>
      <c r="D12">
        <v>25211103.270855274</v>
      </c>
      <c r="E12">
        <v>106.23239396283314</v>
      </c>
      <c r="F12">
        <v>1.646094715417338E-16</v>
      </c>
    </row>
    <row r="13" spans="1:9" x14ac:dyDescent="0.45">
      <c r="A13" t="s">
        <v>26</v>
      </c>
      <c r="B13">
        <v>39</v>
      </c>
      <c r="C13">
        <v>9255491.5773370713</v>
      </c>
      <c r="D13">
        <v>237320.2968547967</v>
      </c>
    </row>
    <row r="14" spans="1:9" ht="14.65" thickBot="1" x14ac:dyDescent="0.5">
      <c r="A14" s="17" t="s">
        <v>27</v>
      </c>
      <c r="B14" s="17">
        <v>41</v>
      </c>
      <c r="C14" s="17">
        <v>59677698.119047619</v>
      </c>
      <c r="D14" s="17"/>
      <c r="E14" s="17"/>
      <c r="F14" s="17"/>
    </row>
    <row r="15" spans="1:9" ht="14.65" thickBot="1" x14ac:dyDescent="0.5"/>
    <row r="16" spans="1:9" x14ac:dyDescent="0.45">
      <c r="A16" s="18"/>
      <c r="B16" s="18" t="s">
        <v>34</v>
      </c>
      <c r="C16" s="18" t="s">
        <v>22</v>
      </c>
      <c r="D16" s="18" t="s">
        <v>35</v>
      </c>
      <c r="E16" s="18" t="s">
        <v>36</v>
      </c>
      <c r="F16" s="18" t="s">
        <v>37</v>
      </c>
      <c r="G16" s="18" t="s">
        <v>38</v>
      </c>
      <c r="H16" s="18" t="s">
        <v>39</v>
      </c>
      <c r="I16" s="18" t="s">
        <v>40</v>
      </c>
    </row>
    <row r="17" spans="1:9" x14ac:dyDescent="0.45">
      <c r="A17" t="s">
        <v>28</v>
      </c>
      <c r="B17">
        <v>1812.6260941672656</v>
      </c>
      <c r="C17">
        <v>412.35534068783221</v>
      </c>
      <c r="D17">
        <v>4.3957866318493704</v>
      </c>
      <c r="E17">
        <v>8.2429238560504975E-5</v>
      </c>
      <c r="F17">
        <v>978.55869072932285</v>
      </c>
      <c r="G17">
        <v>2646.6934976052084</v>
      </c>
      <c r="H17">
        <v>978.55869072932285</v>
      </c>
      <c r="I17">
        <v>2646.6934976052084</v>
      </c>
    </row>
    <row r="18" spans="1:9" x14ac:dyDescent="0.45">
      <c r="A18" t="s">
        <v>2</v>
      </c>
      <c r="B18">
        <v>1.5922381922460793</v>
      </c>
      <c r="C18">
        <v>0.10935784413245386</v>
      </c>
      <c r="D18">
        <v>14.559890100956688</v>
      </c>
      <c r="E18">
        <v>2.3486174883405325E-17</v>
      </c>
      <c r="F18">
        <v>1.3710410738845697</v>
      </c>
      <c r="G18">
        <v>1.8134353106075889</v>
      </c>
      <c r="H18">
        <v>1.3710410738845697</v>
      </c>
      <c r="I18">
        <v>1.8134353106075889</v>
      </c>
    </row>
    <row r="19" spans="1:9" ht="14.65" thickBot="1" x14ac:dyDescent="0.5">
      <c r="A19" s="17" t="s">
        <v>3</v>
      </c>
      <c r="B19" s="17">
        <v>-4.1580324556475236E-2</v>
      </c>
      <c r="C19" s="17">
        <v>4.0209661269947364E-2</v>
      </c>
      <c r="D19" s="17">
        <v>-1.0340879093043318</v>
      </c>
      <c r="E19" s="17">
        <v>0.30746503387799917</v>
      </c>
      <c r="F19" s="17">
        <v>-0.12291204130495154</v>
      </c>
      <c r="G19" s="17">
        <v>3.9751392192001057E-2</v>
      </c>
      <c r="H19" s="17">
        <v>-0.12291204130495154</v>
      </c>
      <c r="I19" s="17">
        <v>3.9751392192001057E-2</v>
      </c>
    </row>
    <row r="23" spans="1:9" x14ac:dyDescent="0.45">
      <c r="A23" t="s">
        <v>41</v>
      </c>
    </row>
    <row r="24" spans="1:9" ht="14.65" thickBot="1" x14ac:dyDescent="0.5"/>
    <row r="25" spans="1:9" x14ac:dyDescent="0.45">
      <c r="A25" s="18" t="s">
        <v>42</v>
      </c>
      <c r="B25" s="18" t="s">
        <v>47</v>
      </c>
      <c r="C25" s="18" t="s">
        <v>43</v>
      </c>
    </row>
    <row r="26" spans="1:9" x14ac:dyDescent="0.45">
      <c r="A26">
        <v>1</v>
      </c>
      <c r="B26">
        <v>2379.2338132183445</v>
      </c>
      <c r="C26">
        <v>215.76618678165551</v>
      </c>
    </row>
    <row r="27" spans="1:9" x14ac:dyDescent="0.45">
      <c r="A27">
        <v>2</v>
      </c>
      <c r="B27">
        <v>3019.8599611754994</v>
      </c>
      <c r="C27">
        <v>275.14003882450061</v>
      </c>
    </row>
    <row r="28" spans="1:9" x14ac:dyDescent="0.45">
      <c r="A28">
        <v>3</v>
      </c>
      <c r="B28">
        <v>2744.5848854750047</v>
      </c>
      <c r="C28">
        <v>-99.584885475004739</v>
      </c>
    </row>
    <row r="29" spans="1:9" x14ac:dyDescent="0.45">
      <c r="A29">
        <v>4</v>
      </c>
      <c r="B29">
        <v>2545.5551114442451</v>
      </c>
      <c r="C29">
        <v>-196.55511144424509</v>
      </c>
    </row>
    <row r="30" spans="1:9" x14ac:dyDescent="0.45">
      <c r="A30">
        <v>5</v>
      </c>
      <c r="B30">
        <v>2368.6345405468528</v>
      </c>
      <c r="C30">
        <v>-118.6345405468528</v>
      </c>
    </row>
    <row r="31" spans="1:9" x14ac:dyDescent="0.45">
      <c r="A31">
        <v>6</v>
      </c>
      <c r="B31">
        <v>4385.8181985645579</v>
      </c>
      <c r="C31">
        <v>-660.81819856455786</v>
      </c>
    </row>
    <row r="32" spans="1:9" x14ac:dyDescent="0.45">
      <c r="A32">
        <v>7</v>
      </c>
      <c r="B32">
        <v>4368.1214468917742</v>
      </c>
      <c r="C32">
        <v>-43.121446891774212</v>
      </c>
    </row>
    <row r="33" spans="1:3" x14ac:dyDescent="0.45">
      <c r="A33">
        <v>8</v>
      </c>
      <c r="B33">
        <v>4323.5387775088848</v>
      </c>
      <c r="C33">
        <v>-648.53877750888478</v>
      </c>
    </row>
    <row r="34" spans="1:3" x14ac:dyDescent="0.45">
      <c r="A34">
        <v>9</v>
      </c>
      <c r="B34">
        <v>5288.4351220100089</v>
      </c>
      <c r="C34">
        <v>136.56487798999115</v>
      </c>
    </row>
    <row r="35" spans="1:3" x14ac:dyDescent="0.45">
      <c r="A35">
        <v>10</v>
      </c>
      <c r="B35">
        <v>4017.8290445976372</v>
      </c>
      <c r="C35">
        <v>707.17095540236278</v>
      </c>
    </row>
    <row r="36" spans="1:3" x14ac:dyDescent="0.45">
      <c r="A36">
        <v>11</v>
      </c>
      <c r="B36">
        <v>2635.7662937280402</v>
      </c>
      <c r="C36">
        <v>359.23370627195982</v>
      </c>
    </row>
    <row r="37" spans="1:3" x14ac:dyDescent="0.45">
      <c r="A37">
        <v>12</v>
      </c>
      <c r="B37">
        <v>2310.9497025098399</v>
      </c>
      <c r="C37">
        <v>-415.94970250983988</v>
      </c>
    </row>
    <row r="38" spans="1:3" x14ac:dyDescent="0.45">
      <c r="A38">
        <v>13</v>
      </c>
      <c r="B38">
        <v>4644.9887607845149</v>
      </c>
      <c r="C38">
        <v>1.1239215485147724E-2</v>
      </c>
    </row>
    <row r="39" spans="1:3" x14ac:dyDescent="0.45">
      <c r="A39">
        <v>14</v>
      </c>
      <c r="B39">
        <v>4297.8808348748698</v>
      </c>
      <c r="C39">
        <v>-1702.8808348748698</v>
      </c>
    </row>
    <row r="40" spans="1:3" x14ac:dyDescent="0.45">
      <c r="A40">
        <v>15</v>
      </c>
      <c r="B40">
        <v>3997.0388823193994</v>
      </c>
      <c r="C40">
        <v>597.96111768060064</v>
      </c>
    </row>
    <row r="41" spans="1:3" x14ac:dyDescent="0.45">
      <c r="A41">
        <v>16</v>
      </c>
      <c r="B41">
        <v>5153.5314262321053</v>
      </c>
      <c r="C41">
        <v>-258.53142623210533</v>
      </c>
    </row>
    <row r="42" spans="1:3" x14ac:dyDescent="0.45">
      <c r="A42">
        <v>17</v>
      </c>
      <c r="B42">
        <v>4270.6306540486094</v>
      </c>
      <c r="C42">
        <v>-775.63065404860936</v>
      </c>
    </row>
    <row r="43" spans="1:3" x14ac:dyDescent="0.45">
      <c r="A43">
        <v>18</v>
      </c>
      <c r="B43">
        <v>3665.2158778789444</v>
      </c>
      <c r="C43">
        <v>-70.215877878944411</v>
      </c>
    </row>
    <row r="44" spans="1:3" x14ac:dyDescent="0.45">
      <c r="A44">
        <v>19</v>
      </c>
      <c r="B44">
        <v>2913.1800022950124</v>
      </c>
      <c r="C44">
        <v>206.8199977049876</v>
      </c>
    </row>
    <row r="45" spans="1:3" x14ac:dyDescent="0.45">
      <c r="A45">
        <v>20</v>
      </c>
      <c r="B45">
        <v>2419.5861626987275</v>
      </c>
      <c r="C45">
        <v>-204.58616269872755</v>
      </c>
    </row>
    <row r="46" spans="1:3" x14ac:dyDescent="0.45">
      <c r="A46">
        <v>21</v>
      </c>
      <c r="B46">
        <v>2420.8141377748198</v>
      </c>
      <c r="C46">
        <v>404.18586222518024</v>
      </c>
    </row>
    <row r="47" spans="1:3" x14ac:dyDescent="0.45">
      <c r="A47">
        <v>22</v>
      </c>
      <c r="B47">
        <v>5412.4663477793047</v>
      </c>
      <c r="C47">
        <v>482.53365222069533</v>
      </c>
    </row>
    <row r="48" spans="1:3" x14ac:dyDescent="0.45">
      <c r="A48">
        <v>23</v>
      </c>
      <c r="B48">
        <v>2538.6397640010291</v>
      </c>
      <c r="C48">
        <v>556.36023599897089</v>
      </c>
    </row>
    <row r="49" spans="1:3" x14ac:dyDescent="0.45">
      <c r="A49">
        <v>24</v>
      </c>
      <c r="B49">
        <v>4283.9966308737576</v>
      </c>
      <c r="C49">
        <v>311.00336912624243</v>
      </c>
    </row>
    <row r="50" spans="1:3" x14ac:dyDescent="0.45">
      <c r="A50">
        <v>25</v>
      </c>
      <c r="B50">
        <v>3771.2048671914818</v>
      </c>
      <c r="C50">
        <v>43.795132808518247</v>
      </c>
    </row>
    <row r="51" spans="1:3" x14ac:dyDescent="0.45">
      <c r="A51">
        <v>26</v>
      </c>
      <c r="B51">
        <v>3789.9568515483702</v>
      </c>
      <c r="C51">
        <v>-194.9568515483702</v>
      </c>
    </row>
    <row r="52" spans="1:3" x14ac:dyDescent="0.45">
      <c r="A52">
        <v>27</v>
      </c>
      <c r="B52">
        <v>2547.1473496364911</v>
      </c>
      <c r="C52">
        <v>-352.14734963649107</v>
      </c>
    </row>
    <row r="53" spans="1:3" x14ac:dyDescent="0.45">
      <c r="A53">
        <v>28</v>
      </c>
      <c r="B53">
        <v>4235.5103480401576</v>
      </c>
      <c r="C53">
        <v>-440.51034804015762</v>
      </c>
    </row>
    <row r="54" spans="1:3" x14ac:dyDescent="0.45">
      <c r="A54">
        <v>29</v>
      </c>
      <c r="B54">
        <v>3968.237301607367</v>
      </c>
      <c r="C54">
        <v>786.76269839263296</v>
      </c>
    </row>
    <row r="55" spans="1:3" x14ac:dyDescent="0.45">
      <c r="A55">
        <v>30</v>
      </c>
      <c r="B55">
        <v>2360.1175657453014</v>
      </c>
      <c r="C55">
        <v>134.88243425469864</v>
      </c>
    </row>
    <row r="56" spans="1:3" x14ac:dyDescent="0.45">
      <c r="A56">
        <v>31</v>
      </c>
      <c r="B56">
        <v>4777.1445307409394</v>
      </c>
      <c r="C56">
        <v>-62.144530740939445</v>
      </c>
    </row>
    <row r="57" spans="1:3" x14ac:dyDescent="0.45">
      <c r="A57">
        <v>32</v>
      </c>
      <c r="B57">
        <v>4703.1101493845417</v>
      </c>
      <c r="C57">
        <v>-8.1101493845417281</v>
      </c>
    </row>
    <row r="58" spans="1:3" x14ac:dyDescent="0.45">
      <c r="A58">
        <v>33</v>
      </c>
      <c r="B58">
        <v>5287.7253741098793</v>
      </c>
      <c r="C58">
        <v>827.27462589012066</v>
      </c>
    </row>
    <row r="59" spans="1:3" x14ac:dyDescent="0.45">
      <c r="A59">
        <v>34</v>
      </c>
      <c r="B59">
        <v>2422.2242444089884</v>
      </c>
      <c r="C59">
        <v>-172.2242444089884</v>
      </c>
    </row>
    <row r="60" spans="1:3" x14ac:dyDescent="0.45">
      <c r="A60">
        <v>35</v>
      </c>
      <c r="B60">
        <v>2051.2327456156522</v>
      </c>
      <c r="C60">
        <v>-176.23274561565222</v>
      </c>
    </row>
    <row r="61" spans="1:3" x14ac:dyDescent="0.45">
      <c r="A61">
        <v>36</v>
      </c>
      <c r="B61">
        <v>2132.2547618621247</v>
      </c>
      <c r="C61">
        <v>-182.25476186212472</v>
      </c>
    </row>
    <row r="62" spans="1:3" x14ac:dyDescent="0.45">
      <c r="A62">
        <v>37</v>
      </c>
      <c r="B62">
        <v>3968.237301607367</v>
      </c>
      <c r="C62">
        <v>786.76269839263296</v>
      </c>
    </row>
    <row r="63" spans="1:3" x14ac:dyDescent="0.45">
      <c r="A63">
        <v>38</v>
      </c>
      <c r="B63">
        <v>1792.9258953556325</v>
      </c>
      <c r="C63">
        <v>82.07410464436748</v>
      </c>
    </row>
    <row r="64" spans="1:3" x14ac:dyDescent="0.45">
      <c r="A64">
        <v>39</v>
      </c>
      <c r="B64">
        <v>4242.7617911012585</v>
      </c>
      <c r="C64">
        <v>-297.7617911012585</v>
      </c>
    </row>
    <row r="65" spans="1:3" x14ac:dyDescent="0.45">
      <c r="A65">
        <v>40</v>
      </c>
      <c r="B65">
        <v>1797.7026099323709</v>
      </c>
      <c r="C65">
        <v>-147.70260993237093</v>
      </c>
    </row>
    <row r="66" spans="1:3" x14ac:dyDescent="0.45">
      <c r="A66">
        <v>41</v>
      </c>
      <c r="B66">
        <v>1787.104649917726</v>
      </c>
      <c r="C66">
        <v>87.895350082274035</v>
      </c>
    </row>
    <row r="67" spans="1:3" ht="14.65" thickBot="1" x14ac:dyDescent="0.5">
      <c r="A67" s="17">
        <v>42</v>
      </c>
      <c r="B67" s="17">
        <v>2498.1052829625687</v>
      </c>
      <c r="C67" s="17">
        <v>226.89471703743129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F04C-2B5E-4AA3-B368-803A6FA4AF11}">
  <dimension ref="A1:I49"/>
  <sheetViews>
    <sheetView topLeftCell="A6" workbookViewId="0">
      <selection activeCell="F28" sqref="F28"/>
    </sheetView>
  </sheetViews>
  <sheetFormatPr defaultRowHeight="14.25" x14ac:dyDescent="0.45"/>
  <cols>
    <col min="2" max="2" width="37" customWidth="1"/>
  </cols>
  <sheetData>
    <row r="1" spans="1:9" x14ac:dyDescent="0.45">
      <c r="A1" t="s">
        <v>17</v>
      </c>
    </row>
    <row r="2" spans="1:9" ht="14.65" thickBot="1" x14ac:dyDescent="0.5"/>
    <row r="3" spans="1:9" x14ac:dyDescent="0.45">
      <c r="A3" s="19" t="s">
        <v>18</v>
      </c>
      <c r="B3" s="19"/>
    </row>
    <row r="4" spans="1:9" x14ac:dyDescent="0.45">
      <c r="A4" t="s">
        <v>19</v>
      </c>
      <c r="B4">
        <v>0.92576835104161159</v>
      </c>
    </row>
    <row r="5" spans="1:9" x14ac:dyDescent="0.45">
      <c r="A5" t="s">
        <v>20</v>
      </c>
      <c r="B5">
        <v>0.85704703979030461</v>
      </c>
    </row>
    <row r="6" spans="1:9" x14ac:dyDescent="0.45">
      <c r="A6" t="s">
        <v>21</v>
      </c>
      <c r="B6">
        <v>0.84343247215128603</v>
      </c>
    </row>
    <row r="7" spans="1:9" x14ac:dyDescent="0.45">
      <c r="A7" t="s">
        <v>22</v>
      </c>
      <c r="B7">
        <v>501.62638181220041</v>
      </c>
    </row>
    <row r="8" spans="1:9" ht="14.65" thickBot="1" x14ac:dyDescent="0.5">
      <c r="A8" s="17" t="s">
        <v>23</v>
      </c>
      <c r="B8" s="17">
        <v>24</v>
      </c>
    </row>
    <row r="10" spans="1:9" ht="14.65" thickBot="1" x14ac:dyDescent="0.5">
      <c r="A10" t="s">
        <v>24</v>
      </c>
    </row>
    <row r="11" spans="1:9" x14ac:dyDescent="0.45">
      <c r="A11" s="18"/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</row>
    <row r="12" spans="1:9" x14ac:dyDescent="0.45">
      <c r="A12" t="s">
        <v>25</v>
      </c>
      <c r="B12">
        <v>2</v>
      </c>
      <c r="C12">
        <v>31680464.392803341</v>
      </c>
      <c r="D12">
        <v>15840232.196401671</v>
      </c>
      <c r="E12">
        <v>62.950735015194638</v>
      </c>
      <c r="F12">
        <v>1.3474979285295998E-9</v>
      </c>
    </row>
    <row r="13" spans="1:9" x14ac:dyDescent="0.45">
      <c r="A13" t="s">
        <v>26</v>
      </c>
      <c r="B13">
        <v>21</v>
      </c>
      <c r="C13">
        <v>5284209.5655299881</v>
      </c>
      <c r="D13">
        <v>251629.02692999944</v>
      </c>
    </row>
    <row r="14" spans="1:9" ht="14.65" thickBot="1" x14ac:dyDescent="0.5">
      <c r="A14" s="17" t="s">
        <v>27</v>
      </c>
      <c r="B14" s="17">
        <v>23</v>
      </c>
      <c r="C14" s="17">
        <v>36964673.958333328</v>
      </c>
      <c r="D14" s="17"/>
      <c r="E14" s="17"/>
      <c r="F14" s="17"/>
    </row>
    <row r="15" spans="1:9" ht="14.65" thickBot="1" x14ac:dyDescent="0.5"/>
    <row r="16" spans="1:9" x14ac:dyDescent="0.45">
      <c r="A16" s="18"/>
      <c r="B16" s="18" t="s">
        <v>34</v>
      </c>
      <c r="C16" s="18" t="s">
        <v>22</v>
      </c>
      <c r="D16" s="18" t="s">
        <v>35</v>
      </c>
      <c r="E16" s="18" t="s">
        <v>36</v>
      </c>
      <c r="F16" s="18" t="s">
        <v>37</v>
      </c>
      <c r="G16" s="18" t="s">
        <v>38</v>
      </c>
      <c r="H16" s="18" t="s">
        <v>39</v>
      </c>
      <c r="I16" s="18" t="s">
        <v>40</v>
      </c>
    </row>
    <row r="17" spans="1:9" x14ac:dyDescent="0.45">
      <c r="A17" t="s">
        <v>28</v>
      </c>
      <c r="B17">
        <v>1585.2491909824707</v>
      </c>
      <c r="C17">
        <v>666.32290204132801</v>
      </c>
      <c r="D17">
        <v>2.3791005623939174</v>
      </c>
      <c r="E17">
        <v>2.6917865872676104E-2</v>
      </c>
      <c r="F17">
        <v>199.55485883819938</v>
      </c>
      <c r="G17">
        <v>2970.9435231267421</v>
      </c>
      <c r="H17">
        <v>199.55485883819938</v>
      </c>
      <c r="I17">
        <v>2970.9435231267421</v>
      </c>
    </row>
    <row r="18" spans="1:9" x14ac:dyDescent="0.45">
      <c r="A18" t="s">
        <v>2</v>
      </c>
      <c r="B18">
        <v>1.5769141594144847</v>
      </c>
      <c r="C18">
        <v>0.14154558029461528</v>
      </c>
      <c r="D18">
        <v>11.140681016901198</v>
      </c>
      <c r="E18">
        <v>2.8300458078894583E-10</v>
      </c>
      <c r="F18">
        <v>1.2825540109737892</v>
      </c>
      <c r="G18">
        <v>1.8712743078551801</v>
      </c>
      <c r="H18">
        <v>1.2825540109737892</v>
      </c>
      <c r="I18">
        <v>1.8712743078551801</v>
      </c>
    </row>
    <row r="19" spans="1:9" ht="14.65" thickBot="1" x14ac:dyDescent="0.5">
      <c r="A19" s="17" t="s">
        <v>3</v>
      </c>
      <c r="B19" s="17">
        <v>8.1465228739694448E-4</v>
      </c>
      <c r="C19" s="17">
        <v>5.8515540488705914E-2</v>
      </c>
      <c r="D19" s="17">
        <v>1.3921981760626145E-2</v>
      </c>
      <c r="E19" s="17">
        <v>0.98902364357292405</v>
      </c>
      <c r="F19" s="17">
        <v>-0.120875075844639</v>
      </c>
      <c r="G19" s="17">
        <v>0.12250438041943287</v>
      </c>
      <c r="H19" s="17">
        <v>-0.120875075844639</v>
      </c>
      <c r="I19" s="17">
        <v>0.12250438041943287</v>
      </c>
    </row>
    <row r="23" spans="1:9" x14ac:dyDescent="0.45">
      <c r="A23" t="s">
        <v>41</v>
      </c>
    </row>
    <row r="24" spans="1:9" ht="14.65" thickBot="1" x14ac:dyDescent="0.5"/>
    <row r="25" spans="1:9" x14ac:dyDescent="0.45">
      <c r="A25" s="18" t="s">
        <v>42</v>
      </c>
      <c r="B25" s="18" t="s">
        <v>47</v>
      </c>
      <c r="C25" s="18" t="s">
        <v>43</v>
      </c>
    </row>
    <row r="26" spans="1:9" x14ac:dyDescent="0.45">
      <c r="A26">
        <v>1</v>
      </c>
      <c r="B26">
        <v>4930.0936847621106</v>
      </c>
      <c r="C26">
        <v>-315.09368476211057</v>
      </c>
    </row>
    <row r="27" spans="1:9" x14ac:dyDescent="0.45">
      <c r="A27">
        <v>2</v>
      </c>
      <c r="B27">
        <v>3375.2563235794287</v>
      </c>
      <c r="C27">
        <v>619.74367642057132</v>
      </c>
    </row>
    <row r="28" spans="1:9" x14ac:dyDescent="0.45">
      <c r="A28">
        <v>3</v>
      </c>
      <c r="B28">
        <v>4881.9914120161629</v>
      </c>
      <c r="C28">
        <v>-481.99141201616294</v>
      </c>
    </row>
    <row r="29" spans="1:9" x14ac:dyDescent="0.45">
      <c r="A29">
        <v>4</v>
      </c>
      <c r="B29">
        <v>2095.9751254287185</v>
      </c>
      <c r="C29">
        <v>-350.97512542871846</v>
      </c>
    </row>
    <row r="30" spans="1:9" x14ac:dyDescent="0.45">
      <c r="A30">
        <v>5</v>
      </c>
      <c r="B30">
        <v>2095.9751254287185</v>
      </c>
      <c r="C30">
        <v>-350.97512542871846</v>
      </c>
    </row>
    <row r="31" spans="1:9" x14ac:dyDescent="0.45">
      <c r="A31">
        <v>6</v>
      </c>
      <c r="B31">
        <v>5202.6263638412365</v>
      </c>
      <c r="C31">
        <v>92.373636158763475</v>
      </c>
    </row>
    <row r="32" spans="1:9" x14ac:dyDescent="0.45">
      <c r="A32">
        <v>7</v>
      </c>
      <c r="B32">
        <v>2547.1029193872446</v>
      </c>
      <c r="C32">
        <v>47.897080612755417</v>
      </c>
    </row>
    <row r="33" spans="1:3" x14ac:dyDescent="0.45">
      <c r="A33">
        <v>8</v>
      </c>
      <c r="B33">
        <v>2578.641202575534</v>
      </c>
      <c r="C33">
        <v>-93.641202575533953</v>
      </c>
    </row>
    <row r="34" spans="1:3" x14ac:dyDescent="0.45">
      <c r="A34">
        <v>9</v>
      </c>
      <c r="B34">
        <v>3514.1423322062742</v>
      </c>
      <c r="C34">
        <v>640.8576677937258</v>
      </c>
    </row>
    <row r="35" spans="1:3" x14ac:dyDescent="0.45">
      <c r="A35">
        <v>10</v>
      </c>
      <c r="B35">
        <v>4921.1407955019449</v>
      </c>
      <c r="C35">
        <v>-176.14079550194492</v>
      </c>
    </row>
    <row r="36" spans="1:3" x14ac:dyDescent="0.45">
      <c r="A36">
        <v>11</v>
      </c>
      <c r="B36">
        <v>2327.6255989614397</v>
      </c>
      <c r="C36">
        <v>-527.62559896143966</v>
      </c>
    </row>
    <row r="37" spans="1:3" x14ac:dyDescent="0.45">
      <c r="A37">
        <v>12</v>
      </c>
      <c r="B37">
        <v>2584.9232956779674</v>
      </c>
      <c r="C37">
        <v>60.076704322032583</v>
      </c>
    </row>
    <row r="38" spans="1:3" x14ac:dyDescent="0.45">
      <c r="A38">
        <v>13</v>
      </c>
      <c r="B38">
        <v>5286.1504238748248</v>
      </c>
      <c r="C38">
        <v>308.84957612517519</v>
      </c>
    </row>
    <row r="39" spans="1:3" x14ac:dyDescent="0.45">
      <c r="A39">
        <v>14</v>
      </c>
      <c r="B39">
        <v>4874.9016891826031</v>
      </c>
      <c r="C39">
        <v>-179.90168918260315</v>
      </c>
    </row>
    <row r="40" spans="1:3" x14ac:dyDescent="0.45">
      <c r="A40">
        <v>15</v>
      </c>
      <c r="B40">
        <v>1853.5341597444508</v>
      </c>
      <c r="C40">
        <v>-168.53415974445079</v>
      </c>
    </row>
    <row r="41" spans="1:3" x14ac:dyDescent="0.45">
      <c r="A41">
        <v>16</v>
      </c>
      <c r="B41">
        <v>4793.2804042233884</v>
      </c>
      <c r="C41">
        <v>-98.280404223388359</v>
      </c>
    </row>
    <row r="42" spans="1:3" x14ac:dyDescent="0.45">
      <c r="A42">
        <v>17</v>
      </c>
      <c r="B42">
        <v>4141.8717302516097</v>
      </c>
      <c r="C42">
        <v>353.12826974839027</v>
      </c>
    </row>
    <row r="43" spans="1:3" x14ac:dyDescent="0.45">
      <c r="A43">
        <v>18</v>
      </c>
      <c r="B43">
        <v>3364.6485662092446</v>
      </c>
      <c r="C43">
        <v>630.35143379075544</v>
      </c>
    </row>
    <row r="44" spans="1:3" x14ac:dyDescent="0.45">
      <c r="A44">
        <v>19</v>
      </c>
      <c r="B44">
        <v>3364.6485662092446</v>
      </c>
      <c r="C44">
        <v>430.35143379075544</v>
      </c>
    </row>
    <row r="45" spans="1:3" x14ac:dyDescent="0.45">
      <c r="A45">
        <v>20</v>
      </c>
      <c r="B45">
        <v>2808.3365106185029</v>
      </c>
      <c r="C45">
        <v>-83.336510618502871</v>
      </c>
    </row>
    <row r="46" spans="1:3" x14ac:dyDescent="0.45">
      <c r="A46">
        <v>21</v>
      </c>
      <c r="B46">
        <v>3346.3249277108093</v>
      </c>
      <c r="C46">
        <v>978.67507228919067</v>
      </c>
    </row>
    <row r="47" spans="1:3" x14ac:dyDescent="0.45">
      <c r="A47">
        <v>22</v>
      </c>
      <c r="B47">
        <v>4337.2787416530227</v>
      </c>
      <c r="C47">
        <v>-642.27874165302273</v>
      </c>
    </row>
    <row r="48" spans="1:3" x14ac:dyDescent="0.45">
      <c r="A48">
        <v>23</v>
      </c>
      <c r="B48">
        <v>5504.1952196197408</v>
      </c>
      <c r="C48">
        <v>390.80478038025922</v>
      </c>
    </row>
    <row r="49" spans="1:3" ht="14.65" thickBot="1" x14ac:dyDescent="0.5">
      <c r="A49" s="17">
        <v>24</v>
      </c>
      <c r="B49" s="17">
        <v>4424.3348813357788</v>
      </c>
      <c r="C49" s="17">
        <v>-1084.3348813357788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BFE5-444C-4A4B-8632-A3BA48D09B01}">
  <dimension ref="A1:I91"/>
  <sheetViews>
    <sheetView workbookViewId="0">
      <selection activeCell="V33" sqref="V33"/>
    </sheetView>
  </sheetViews>
  <sheetFormatPr defaultRowHeight="14.25" x14ac:dyDescent="0.45"/>
  <cols>
    <col min="2" max="2" width="26" customWidth="1"/>
  </cols>
  <sheetData>
    <row r="1" spans="1:9" x14ac:dyDescent="0.45">
      <c r="A1" t="s">
        <v>17</v>
      </c>
    </row>
    <row r="2" spans="1:9" ht="14.65" thickBot="1" x14ac:dyDescent="0.5"/>
    <row r="3" spans="1:9" x14ac:dyDescent="0.45">
      <c r="A3" s="19" t="s">
        <v>18</v>
      </c>
      <c r="B3" s="19"/>
    </row>
    <row r="4" spans="1:9" x14ac:dyDescent="0.45">
      <c r="A4" t="s">
        <v>19</v>
      </c>
      <c r="B4">
        <v>0.91950889965189098</v>
      </c>
    </row>
    <row r="5" spans="1:9" x14ac:dyDescent="0.45">
      <c r="A5" t="s">
        <v>20</v>
      </c>
      <c r="B5">
        <v>0.84549661653903141</v>
      </c>
    </row>
    <row r="6" spans="1:9" x14ac:dyDescent="0.45">
      <c r="A6" t="s">
        <v>21</v>
      </c>
      <c r="B6">
        <v>0.84059174722281016</v>
      </c>
    </row>
    <row r="7" spans="1:9" x14ac:dyDescent="0.45">
      <c r="A7" t="s">
        <v>22</v>
      </c>
      <c r="B7">
        <v>489.70249307799952</v>
      </c>
    </row>
    <row r="8" spans="1:9" ht="14.65" thickBot="1" x14ac:dyDescent="0.5">
      <c r="A8" s="17" t="s">
        <v>23</v>
      </c>
      <c r="B8" s="17">
        <v>66</v>
      </c>
    </row>
    <row r="10" spans="1:9" ht="14.65" thickBot="1" x14ac:dyDescent="0.5">
      <c r="A10" t="s">
        <v>24</v>
      </c>
    </row>
    <row r="11" spans="1:9" x14ac:dyDescent="0.45">
      <c r="A11" s="18"/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</row>
    <row r="12" spans="1:9" x14ac:dyDescent="0.45">
      <c r="A12" t="s">
        <v>25</v>
      </c>
      <c r="B12">
        <v>2</v>
      </c>
      <c r="C12">
        <v>82675924.31939292</v>
      </c>
      <c r="D12">
        <v>41337962.15969646</v>
      </c>
      <c r="E12">
        <v>172.37903031235354</v>
      </c>
      <c r="F12">
        <v>2.8284390550862175E-26</v>
      </c>
    </row>
    <row r="13" spans="1:9" x14ac:dyDescent="0.45">
      <c r="A13" t="s">
        <v>26</v>
      </c>
      <c r="B13">
        <v>63</v>
      </c>
      <c r="C13">
        <v>15107937.498788916</v>
      </c>
      <c r="D13">
        <v>239808.53172680817</v>
      </c>
    </row>
    <row r="14" spans="1:9" ht="14.65" thickBot="1" x14ac:dyDescent="0.5">
      <c r="A14" s="17" t="s">
        <v>27</v>
      </c>
      <c r="B14" s="17">
        <v>65</v>
      </c>
      <c r="C14" s="17">
        <v>97783861.818181843</v>
      </c>
      <c r="D14" s="17"/>
      <c r="E14" s="17"/>
      <c r="F14" s="17"/>
    </row>
    <row r="15" spans="1:9" ht="14.65" thickBot="1" x14ac:dyDescent="0.5"/>
    <row r="16" spans="1:9" x14ac:dyDescent="0.45">
      <c r="A16" s="18"/>
      <c r="B16" s="18" t="s">
        <v>34</v>
      </c>
      <c r="C16" s="18" t="s">
        <v>22</v>
      </c>
      <c r="D16" s="18" t="s">
        <v>35</v>
      </c>
      <c r="E16" s="18" t="s">
        <v>36</v>
      </c>
      <c r="F16" s="18" t="s">
        <v>37</v>
      </c>
      <c r="G16" s="18" t="s">
        <v>38</v>
      </c>
      <c r="H16" s="18" t="s">
        <v>39</v>
      </c>
      <c r="I16" s="18" t="s">
        <v>40</v>
      </c>
    </row>
    <row r="17" spans="1:9" x14ac:dyDescent="0.45">
      <c r="A17" t="s">
        <v>28</v>
      </c>
      <c r="B17">
        <v>1646.1560355335391</v>
      </c>
      <c r="C17">
        <v>343.02360326202944</v>
      </c>
      <c r="D17">
        <v>4.7989584969640431</v>
      </c>
      <c r="E17">
        <v>1.0180506551569607E-5</v>
      </c>
      <c r="F17">
        <v>960.67806209347566</v>
      </c>
      <c r="G17">
        <v>2331.6340089736027</v>
      </c>
      <c r="H17">
        <v>960.67806209347566</v>
      </c>
      <c r="I17">
        <v>2331.6340089736027</v>
      </c>
    </row>
    <row r="18" spans="1:9" x14ac:dyDescent="0.45">
      <c r="A18" t="s">
        <v>2</v>
      </c>
      <c r="B18">
        <v>1.5891033816705347</v>
      </c>
      <c r="C18">
        <v>8.5675314701301325E-2</v>
      </c>
      <c r="D18">
        <v>18.547972507726286</v>
      </c>
      <c r="E18">
        <v>3.2503700513255668E-27</v>
      </c>
      <c r="F18">
        <v>1.417894926809701</v>
      </c>
      <c r="G18">
        <v>1.7603118365313684</v>
      </c>
      <c r="H18">
        <v>1.417894926809701</v>
      </c>
      <c r="I18">
        <v>1.7603118365313684</v>
      </c>
    </row>
    <row r="19" spans="1:9" ht="14.65" thickBot="1" x14ac:dyDescent="0.5">
      <c r="A19" s="17" t="s">
        <v>3</v>
      </c>
      <c r="B19" s="17">
        <v>-1.718101923928313E-2</v>
      </c>
      <c r="C19" s="17">
        <v>3.2152587917123984E-2</v>
      </c>
      <c r="D19" s="17">
        <v>-0.53435882932872036</v>
      </c>
      <c r="E19" s="17">
        <v>0.59497407692876547</v>
      </c>
      <c r="F19" s="17">
        <v>-8.1432839221034503E-2</v>
      </c>
      <c r="G19" s="17">
        <v>4.707080074246825E-2</v>
      </c>
      <c r="H19" s="17">
        <v>-8.1432839221034503E-2</v>
      </c>
      <c r="I19" s="17">
        <v>4.707080074246825E-2</v>
      </c>
    </row>
    <row r="23" spans="1:9" x14ac:dyDescent="0.45">
      <c r="A23" t="s">
        <v>41</v>
      </c>
    </row>
    <row r="24" spans="1:9" ht="14.65" thickBot="1" x14ac:dyDescent="0.5"/>
    <row r="25" spans="1:9" x14ac:dyDescent="0.45">
      <c r="A25" s="18" t="s">
        <v>42</v>
      </c>
      <c r="B25" s="18" t="s">
        <v>47</v>
      </c>
      <c r="C25" s="18" t="s">
        <v>43</v>
      </c>
    </row>
    <row r="26" spans="1:9" x14ac:dyDescent="0.45">
      <c r="A26">
        <v>1</v>
      </c>
      <c r="B26">
        <v>2454.8226296314278</v>
      </c>
      <c r="C26">
        <v>140.17737036857216</v>
      </c>
    </row>
    <row r="27" spans="1:9" x14ac:dyDescent="0.45">
      <c r="A27">
        <v>2</v>
      </c>
      <c r="B27">
        <v>3021.2351830105299</v>
      </c>
      <c r="C27">
        <v>273.76481698947009</v>
      </c>
    </row>
    <row r="28" spans="1:9" x14ac:dyDescent="0.45">
      <c r="A28">
        <v>3</v>
      </c>
      <c r="B28">
        <v>2722.1846292973769</v>
      </c>
      <c r="C28">
        <v>-77.184629297376887</v>
      </c>
    </row>
    <row r="29" spans="1:9" x14ac:dyDescent="0.45">
      <c r="A29">
        <v>4</v>
      </c>
      <c r="B29">
        <v>2523.54670658856</v>
      </c>
      <c r="C29">
        <v>-174.54670658856003</v>
      </c>
    </row>
    <row r="30" spans="1:9" x14ac:dyDescent="0.45">
      <c r="A30">
        <v>5</v>
      </c>
      <c r="B30">
        <v>2371.2918999072817</v>
      </c>
      <c r="C30">
        <v>-121.29189990728173</v>
      </c>
    </row>
    <row r="31" spans="1:9" x14ac:dyDescent="0.45">
      <c r="A31">
        <v>6</v>
      </c>
      <c r="B31">
        <v>4408.8215531679998</v>
      </c>
      <c r="C31">
        <v>-683.82155316799981</v>
      </c>
    </row>
    <row r="32" spans="1:9" x14ac:dyDescent="0.45">
      <c r="A32">
        <v>7</v>
      </c>
      <c r="B32">
        <v>4872.8397406157956</v>
      </c>
      <c r="C32">
        <v>-257.83974061579556</v>
      </c>
    </row>
    <row r="33" spans="1:3" x14ac:dyDescent="0.45">
      <c r="A33">
        <v>8</v>
      </c>
      <c r="B33">
        <v>3305.9838062886483</v>
      </c>
      <c r="C33">
        <v>689.01619371135166</v>
      </c>
    </row>
    <row r="34" spans="1:3" x14ac:dyDescent="0.45">
      <c r="A34">
        <v>9</v>
      </c>
      <c r="B34">
        <v>4415.4770846537749</v>
      </c>
      <c r="C34">
        <v>-90.477084653774909</v>
      </c>
    </row>
    <row r="35" spans="1:3" x14ac:dyDescent="0.45">
      <c r="A35">
        <v>10</v>
      </c>
      <c r="B35">
        <v>4370.9821899669996</v>
      </c>
      <c r="C35">
        <v>-695.98218996699961</v>
      </c>
    </row>
    <row r="36" spans="1:3" x14ac:dyDescent="0.45">
      <c r="A36">
        <v>11</v>
      </c>
      <c r="B36">
        <v>5333.9788392593437</v>
      </c>
      <c r="C36">
        <v>91.021160740656342</v>
      </c>
    </row>
    <row r="37" spans="1:3" x14ac:dyDescent="0.45">
      <c r="A37">
        <v>12</v>
      </c>
      <c r="B37">
        <v>4065.8743406862573</v>
      </c>
      <c r="C37">
        <v>659.12565931374274</v>
      </c>
    </row>
    <row r="38" spans="1:3" x14ac:dyDescent="0.45">
      <c r="A38">
        <v>13</v>
      </c>
      <c r="B38">
        <v>4807.0837573142981</v>
      </c>
      <c r="C38">
        <v>-407.08375731429805</v>
      </c>
    </row>
    <row r="39" spans="1:3" x14ac:dyDescent="0.45">
      <c r="A39">
        <v>14</v>
      </c>
      <c r="B39">
        <v>2686.5326053962331</v>
      </c>
      <c r="C39">
        <v>308.46739460376693</v>
      </c>
    </row>
    <row r="40" spans="1:3" x14ac:dyDescent="0.45">
      <c r="A40">
        <v>15</v>
      </c>
      <c r="B40">
        <v>2362.3555155354443</v>
      </c>
      <c r="C40">
        <v>-467.35551553544428</v>
      </c>
    </row>
    <row r="41" spans="1:3" x14ac:dyDescent="0.45">
      <c r="A41">
        <v>16</v>
      </c>
      <c r="B41">
        <v>4716.1167417485976</v>
      </c>
      <c r="C41">
        <v>-71.116741748597633</v>
      </c>
    </row>
    <row r="42" spans="1:3" x14ac:dyDescent="0.45">
      <c r="A42">
        <v>17</v>
      </c>
      <c r="B42">
        <v>4369.6922045444217</v>
      </c>
      <c r="C42">
        <v>-1774.6922045444217</v>
      </c>
    </row>
    <row r="43" spans="1:3" x14ac:dyDescent="0.45">
      <c r="A43">
        <v>18</v>
      </c>
      <c r="B43">
        <v>4057.2838310666157</v>
      </c>
      <c r="C43">
        <v>537.71616893338432</v>
      </c>
    </row>
    <row r="44" spans="1:3" x14ac:dyDescent="0.45">
      <c r="A44">
        <v>19</v>
      </c>
      <c r="B44">
        <v>1990.8911926676069</v>
      </c>
      <c r="C44">
        <v>-245.8911926676069</v>
      </c>
    </row>
    <row r="45" spans="1:3" x14ac:dyDescent="0.45">
      <c r="A45">
        <v>20</v>
      </c>
      <c r="B45">
        <v>1990.8911926676069</v>
      </c>
      <c r="C45">
        <v>-245.8911926676069</v>
      </c>
    </row>
    <row r="46" spans="1:3" x14ac:dyDescent="0.45">
      <c r="A46">
        <v>21</v>
      </c>
      <c r="B46">
        <v>5118.675891480274</v>
      </c>
      <c r="C46">
        <v>176.324108519726</v>
      </c>
    </row>
    <row r="47" spans="1:3" x14ac:dyDescent="0.45">
      <c r="A47">
        <v>22</v>
      </c>
      <c r="B47">
        <v>2442.6257967470947</v>
      </c>
      <c r="C47">
        <v>152.37420325290532</v>
      </c>
    </row>
    <row r="48" spans="1:3" x14ac:dyDescent="0.45">
      <c r="A48">
        <v>23</v>
      </c>
      <c r="B48">
        <v>2474.4078643805055</v>
      </c>
      <c r="C48">
        <v>10.592135619494456</v>
      </c>
    </row>
    <row r="49" spans="1:3" x14ac:dyDescent="0.45">
      <c r="A49">
        <v>24</v>
      </c>
      <c r="B49">
        <v>5226.089928722583</v>
      </c>
      <c r="C49">
        <v>-331.08992872258295</v>
      </c>
    </row>
    <row r="50" spans="1:3" x14ac:dyDescent="0.45">
      <c r="A50">
        <v>25</v>
      </c>
      <c r="B50">
        <v>3408.4992804762765</v>
      </c>
      <c r="C50">
        <v>746.50071952372355</v>
      </c>
    </row>
    <row r="51" spans="1:3" x14ac:dyDescent="0.45">
      <c r="A51">
        <v>26</v>
      </c>
      <c r="B51">
        <v>4817.7326076915379</v>
      </c>
      <c r="C51">
        <v>-72.732607691537851</v>
      </c>
    </row>
    <row r="52" spans="1:3" x14ac:dyDescent="0.45">
      <c r="A52">
        <v>27</v>
      </c>
      <c r="B52">
        <v>4366.813115740174</v>
      </c>
      <c r="C52">
        <v>-871.813115740174</v>
      </c>
    </row>
    <row r="53" spans="1:3" x14ac:dyDescent="0.45">
      <c r="A53">
        <v>28</v>
      </c>
      <c r="B53">
        <v>3811.2251680736722</v>
      </c>
      <c r="C53">
        <v>-216.22516807367219</v>
      </c>
    </row>
    <row r="54" spans="1:3" x14ac:dyDescent="0.45">
      <c r="A54">
        <v>29</v>
      </c>
      <c r="B54">
        <v>2158.0850322092724</v>
      </c>
      <c r="C54">
        <v>-358.08503220927241</v>
      </c>
    </row>
    <row r="55" spans="1:3" x14ac:dyDescent="0.45">
      <c r="A55">
        <v>30</v>
      </c>
      <c r="B55">
        <v>2411.6109572649993</v>
      </c>
      <c r="C55">
        <v>233.38904273500066</v>
      </c>
    </row>
    <row r="56" spans="1:3" x14ac:dyDescent="0.45">
      <c r="A56">
        <v>31</v>
      </c>
      <c r="B56">
        <v>2914.7652564386044</v>
      </c>
      <c r="C56">
        <v>205.23474356139559</v>
      </c>
    </row>
    <row r="57" spans="1:3" x14ac:dyDescent="0.45">
      <c r="A57">
        <v>32</v>
      </c>
      <c r="B57">
        <v>2422.1432081207386</v>
      </c>
      <c r="C57">
        <v>-207.14320812073856</v>
      </c>
    </row>
    <row r="58" spans="1:3" x14ac:dyDescent="0.45">
      <c r="A58">
        <v>33</v>
      </c>
      <c r="B58">
        <v>5238.8495125690497</v>
      </c>
      <c r="C58">
        <v>356.15048743095031</v>
      </c>
    </row>
    <row r="59" spans="1:3" x14ac:dyDescent="0.45">
      <c r="A59">
        <v>34</v>
      </c>
      <c r="B59">
        <v>4817.2211222573269</v>
      </c>
      <c r="C59">
        <v>-122.2211222573269</v>
      </c>
    </row>
    <row r="60" spans="1:3" x14ac:dyDescent="0.45">
      <c r="A60">
        <v>35</v>
      </c>
      <c r="B60">
        <v>1772.4990429765828</v>
      </c>
      <c r="C60">
        <v>-87.499042976582814</v>
      </c>
    </row>
    <row r="61" spans="1:3" x14ac:dyDescent="0.45">
      <c r="A61">
        <v>36</v>
      </c>
      <c r="B61">
        <v>2472.003648870711</v>
      </c>
      <c r="C61">
        <v>352.996351129289</v>
      </c>
    </row>
    <row r="62" spans="1:3" x14ac:dyDescent="0.45">
      <c r="A62">
        <v>37</v>
      </c>
      <c r="B62">
        <v>5394.5405230981851</v>
      </c>
      <c r="C62">
        <v>500.45947690181492</v>
      </c>
    </row>
    <row r="63" spans="1:3" x14ac:dyDescent="0.45">
      <c r="A63">
        <v>38</v>
      </c>
      <c r="B63">
        <v>2589.5972991143303</v>
      </c>
      <c r="C63">
        <v>505.40270088566967</v>
      </c>
    </row>
    <row r="64" spans="1:3" x14ac:dyDescent="0.45">
      <c r="A64">
        <v>39</v>
      </c>
      <c r="B64">
        <v>4338.8131267068156</v>
      </c>
      <c r="C64">
        <v>256.18687329318436</v>
      </c>
    </row>
    <row r="65" spans="1:3" x14ac:dyDescent="0.45">
      <c r="A65">
        <v>40</v>
      </c>
      <c r="B65">
        <v>3839.1896721509793</v>
      </c>
      <c r="C65">
        <v>-24.189672150979277</v>
      </c>
    </row>
    <row r="66" spans="1:3" x14ac:dyDescent="0.45">
      <c r="A66">
        <v>41</v>
      </c>
      <c r="B66">
        <v>3862.7682257915217</v>
      </c>
      <c r="C66">
        <v>-267.76822579152167</v>
      </c>
    </row>
    <row r="67" spans="1:3" x14ac:dyDescent="0.45">
      <c r="A67">
        <v>42</v>
      </c>
      <c r="B67">
        <v>2525.1358099702306</v>
      </c>
      <c r="C67">
        <v>-330.13580997023064</v>
      </c>
    </row>
    <row r="68" spans="1:3" x14ac:dyDescent="0.45">
      <c r="A68">
        <v>43</v>
      </c>
      <c r="B68">
        <v>4691.7641968545086</v>
      </c>
      <c r="C68">
        <v>3.2358031454914453</v>
      </c>
    </row>
    <row r="69" spans="1:3" x14ac:dyDescent="0.45">
      <c r="A69">
        <v>44</v>
      </c>
      <c r="B69">
        <v>4343.9206756854974</v>
      </c>
      <c r="C69">
        <v>-548.92067568549737</v>
      </c>
    </row>
    <row r="70" spans="1:3" x14ac:dyDescent="0.45">
      <c r="A70">
        <v>45</v>
      </c>
      <c r="B70">
        <v>4068.6627338635617</v>
      </c>
      <c r="C70">
        <v>686.3372661364383</v>
      </c>
    </row>
    <row r="71" spans="1:3" x14ac:dyDescent="0.45">
      <c r="A71">
        <v>46</v>
      </c>
      <c r="B71">
        <v>2479.5154133591868</v>
      </c>
      <c r="C71">
        <v>15.484586640813177</v>
      </c>
    </row>
    <row r="72" spans="1:3" x14ac:dyDescent="0.45">
      <c r="A72">
        <v>47</v>
      </c>
      <c r="B72">
        <v>4003.6368029817704</v>
      </c>
      <c r="C72">
        <v>491.36319701822958</v>
      </c>
    </row>
    <row r="73" spans="1:3" x14ac:dyDescent="0.45">
      <c r="A73">
        <v>48</v>
      </c>
      <c r="B73">
        <v>3216.0853912007683</v>
      </c>
      <c r="C73">
        <v>778.9146087992317</v>
      </c>
    </row>
    <row r="74" spans="1:3" x14ac:dyDescent="0.45">
      <c r="A74">
        <v>49</v>
      </c>
      <c r="B74">
        <v>3216.0853912007683</v>
      </c>
      <c r="C74">
        <v>578.9146087992317</v>
      </c>
    </row>
    <row r="75" spans="1:3" x14ac:dyDescent="0.45">
      <c r="A75">
        <v>50</v>
      </c>
      <c r="B75">
        <v>4848.012322427252</v>
      </c>
      <c r="C75">
        <v>-133.012322427252</v>
      </c>
    </row>
    <row r="76" spans="1:3" x14ac:dyDescent="0.45">
      <c r="A76">
        <v>51</v>
      </c>
      <c r="B76">
        <v>4752.23800302567</v>
      </c>
      <c r="C76">
        <v>-57.238003025669968</v>
      </c>
    </row>
    <row r="77" spans="1:3" x14ac:dyDescent="0.45">
      <c r="A77">
        <v>52</v>
      </c>
      <c r="B77">
        <v>5342.9974653803356</v>
      </c>
      <c r="C77">
        <v>772.0025346196644</v>
      </c>
    </row>
    <row r="78" spans="1:3" x14ac:dyDescent="0.45">
      <c r="A78">
        <v>53</v>
      </c>
      <c r="B78">
        <v>2497.7284209365321</v>
      </c>
      <c r="C78">
        <v>-247.72842093653207</v>
      </c>
    </row>
    <row r="79" spans="1:3" x14ac:dyDescent="0.45">
      <c r="A79">
        <v>54</v>
      </c>
      <c r="B79">
        <v>2127.4673330072978</v>
      </c>
      <c r="C79">
        <v>-252.46733300729784</v>
      </c>
    </row>
    <row r="80" spans="1:3" x14ac:dyDescent="0.45">
      <c r="A80">
        <v>55</v>
      </c>
      <c r="B80">
        <v>2232.6472741566458</v>
      </c>
      <c r="C80">
        <v>-282.64727415664584</v>
      </c>
    </row>
    <row r="81" spans="1:3" x14ac:dyDescent="0.45">
      <c r="A81">
        <v>56</v>
      </c>
      <c r="B81">
        <v>2682.8361500964506</v>
      </c>
      <c r="C81">
        <v>42.163849903549362</v>
      </c>
    </row>
    <row r="82" spans="1:3" x14ac:dyDescent="0.45">
      <c r="A82">
        <v>57</v>
      </c>
      <c r="B82">
        <v>4068.6627338635617</v>
      </c>
      <c r="C82">
        <v>686.3372661364383</v>
      </c>
    </row>
    <row r="83" spans="1:3" x14ac:dyDescent="0.45">
      <c r="A83">
        <v>58</v>
      </c>
      <c r="B83">
        <v>3219.2224770895323</v>
      </c>
      <c r="C83">
        <v>1105.7775229104677</v>
      </c>
    </row>
    <row r="84" spans="1:3" x14ac:dyDescent="0.45">
      <c r="A84">
        <v>59</v>
      </c>
      <c r="B84">
        <v>1918.3039225449725</v>
      </c>
      <c r="C84">
        <v>-43.303922544972465</v>
      </c>
    </row>
    <row r="85" spans="1:3" x14ac:dyDescent="0.45">
      <c r="A85">
        <v>60</v>
      </c>
      <c r="B85">
        <v>4360.8848187148424</v>
      </c>
      <c r="C85">
        <v>-415.88481871484237</v>
      </c>
    </row>
    <row r="86" spans="1:3" x14ac:dyDescent="0.45">
      <c r="A86">
        <v>61</v>
      </c>
      <c r="B86">
        <v>4203.434585387201</v>
      </c>
      <c r="C86">
        <v>-508.43458538720097</v>
      </c>
    </row>
    <row r="87" spans="1:3" x14ac:dyDescent="0.45">
      <c r="A87">
        <v>62</v>
      </c>
      <c r="B87">
        <v>1923.0712326899843</v>
      </c>
      <c r="C87">
        <v>-273.0712326899843</v>
      </c>
    </row>
    <row r="88" spans="1:3" x14ac:dyDescent="0.45">
      <c r="A88">
        <v>63</v>
      </c>
      <c r="B88">
        <v>5379.371087823396</v>
      </c>
      <c r="C88">
        <v>515.62891217660399</v>
      </c>
    </row>
    <row r="89" spans="1:3" x14ac:dyDescent="0.45">
      <c r="A89">
        <v>64</v>
      </c>
      <c r="B89">
        <v>4283.9628636833677</v>
      </c>
      <c r="C89">
        <v>-943.96286368336769</v>
      </c>
    </row>
    <row r="90" spans="1:3" x14ac:dyDescent="0.45">
      <c r="A90">
        <v>65</v>
      </c>
      <c r="B90">
        <v>1915.8985798514727</v>
      </c>
      <c r="C90">
        <v>-40.898579851472732</v>
      </c>
    </row>
    <row r="91" spans="1:3" ht="14.65" thickBot="1" x14ac:dyDescent="0.5">
      <c r="A91" s="17">
        <v>66</v>
      </c>
      <c r="B91" s="17">
        <v>2646.4123893091705</v>
      </c>
      <c r="C91" s="17">
        <v>78.587610690829479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0A74-CD0C-4456-8DBF-4B243102D1E2}">
  <dimension ref="A1:I80"/>
  <sheetViews>
    <sheetView topLeftCell="A5" workbookViewId="0">
      <selection activeCell="AB25" sqref="AB25"/>
    </sheetView>
  </sheetViews>
  <sheetFormatPr defaultRowHeight="14.25" x14ac:dyDescent="0.45"/>
  <cols>
    <col min="2" max="2" width="28.265625" customWidth="1"/>
  </cols>
  <sheetData>
    <row r="1" spans="1:9" x14ac:dyDescent="0.45">
      <c r="A1" t="s">
        <v>17</v>
      </c>
    </row>
    <row r="2" spans="1:9" ht="14.65" thickBot="1" x14ac:dyDescent="0.5"/>
    <row r="3" spans="1:9" x14ac:dyDescent="0.45">
      <c r="A3" s="19" t="s">
        <v>18</v>
      </c>
      <c r="B3" s="19"/>
    </row>
    <row r="4" spans="1:9" x14ac:dyDescent="0.45">
      <c r="A4" t="s">
        <v>19</v>
      </c>
      <c r="B4">
        <v>0.90749121708299196</v>
      </c>
    </row>
    <row r="5" spans="1:9" x14ac:dyDescent="0.45">
      <c r="A5" t="s">
        <v>20</v>
      </c>
      <c r="B5">
        <v>0.82354030908277009</v>
      </c>
    </row>
    <row r="6" spans="1:9" x14ac:dyDescent="0.45">
      <c r="A6" t="s">
        <v>21</v>
      </c>
      <c r="B6">
        <v>0.81675339789364587</v>
      </c>
    </row>
    <row r="7" spans="1:9" x14ac:dyDescent="0.45">
      <c r="A7" t="s">
        <v>22</v>
      </c>
      <c r="B7">
        <v>483.04827032981876</v>
      </c>
    </row>
    <row r="8" spans="1:9" ht="14.65" thickBot="1" x14ac:dyDescent="0.5">
      <c r="A8" s="17" t="s">
        <v>23</v>
      </c>
      <c r="B8" s="17">
        <v>55</v>
      </c>
    </row>
    <row r="10" spans="1:9" ht="14.65" thickBot="1" x14ac:dyDescent="0.5">
      <c r="A10" t="s">
        <v>24</v>
      </c>
    </row>
    <row r="11" spans="1:9" x14ac:dyDescent="0.45">
      <c r="A11" s="18"/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</row>
    <row r="12" spans="1:9" x14ac:dyDescent="0.45">
      <c r="A12" t="s">
        <v>25</v>
      </c>
      <c r="B12">
        <v>2</v>
      </c>
      <c r="C12">
        <v>56627025.963631243</v>
      </c>
      <c r="D12">
        <v>28313512.981815621</v>
      </c>
      <c r="E12">
        <v>121.34243194495642</v>
      </c>
      <c r="F12">
        <v>2.5869222070199171E-20</v>
      </c>
    </row>
    <row r="13" spans="1:9" x14ac:dyDescent="0.45">
      <c r="A13" t="s">
        <v>26</v>
      </c>
      <c r="B13">
        <v>52</v>
      </c>
      <c r="C13">
        <v>12133452.836368741</v>
      </c>
      <c r="D13">
        <v>233335.63146862964</v>
      </c>
    </row>
    <row r="14" spans="1:9" ht="14.65" thickBot="1" x14ac:dyDescent="0.5">
      <c r="A14" s="17" t="s">
        <v>27</v>
      </c>
      <c r="B14" s="17">
        <v>54</v>
      </c>
      <c r="C14" s="17">
        <v>68760478.799999982</v>
      </c>
      <c r="D14" s="17"/>
      <c r="E14" s="17"/>
      <c r="F14" s="17"/>
    </row>
    <row r="15" spans="1:9" ht="14.65" thickBot="1" x14ac:dyDescent="0.5"/>
    <row r="16" spans="1:9" x14ac:dyDescent="0.45">
      <c r="A16" s="18"/>
      <c r="B16" s="18" t="s">
        <v>34</v>
      </c>
      <c r="C16" s="18" t="s">
        <v>22</v>
      </c>
      <c r="D16" s="18" t="s">
        <v>35</v>
      </c>
      <c r="E16" s="18" t="s">
        <v>36</v>
      </c>
      <c r="F16" s="18" t="s">
        <v>37</v>
      </c>
      <c r="G16" s="18" t="s">
        <v>38</v>
      </c>
      <c r="H16" s="18" t="s">
        <v>39</v>
      </c>
      <c r="I16" s="18" t="s">
        <v>40</v>
      </c>
    </row>
    <row r="17" spans="1:9" x14ac:dyDescent="0.45">
      <c r="A17" t="s">
        <v>28</v>
      </c>
      <c r="B17">
        <v>1415.1261167875684</v>
      </c>
      <c r="C17">
        <v>231.10784810166578</v>
      </c>
      <c r="D17">
        <v>6.1232283040645408</v>
      </c>
      <c r="E17">
        <v>1.2293727050179726E-7</v>
      </c>
      <c r="F17">
        <v>951.3742917696793</v>
      </c>
      <c r="G17">
        <v>1878.8779418054576</v>
      </c>
      <c r="H17">
        <v>951.3742917696793</v>
      </c>
      <c r="I17">
        <v>1878.8779418054576</v>
      </c>
    </row>
    <row r="18" spans="1:9" x14ac:dyDescent="0.45">
      <c r="A18" t="s">
        <v>2</v>
      </c>
      <c r="B18">
        <v>1.5096781120080756</v>
      </c>
      <c r="C18">
        <v>9.731767891744747E-2</v>
      </c>
      <c r="D18">
        <v>15.512886546428049</v>
      </c>
      <c r="E18">
        <v>3.7467023931014377E-21</v>
      </c>
      <c r="F18">
        <v>1.3143959025323606</v>
      </c>
      <c r="G18">
        <v>1.7049603214837905</v>
      </c>
      <c r="H18">
        <v>1.3143959025323606</v>
      </c>
      <c r="I18">
        <v>1.7049603214837905</v>
      </c>
    </row>
    <row r="19" spans="1:9" ht="14.65" thickBot="1" x14ac:dyDescent="0.5">
      <c r="A19" s="17" t="s">
        <v>3</v>
      </c>
      <c r="B19" s="17">
        <v>5.7490617629013929E-3</v>
      </c>
      <c r="C19" s="17">
        <v>2.3243980502054395E-2</v>
      </c>
      <c r="D19" s="17">
        <v>0.24733550961261855</v>
      </c>
      <c r="E19" s="17">
        <v>0.80562255622436918</v>
      </c>
      <c r="F19" s="17">
        <v>-4.0893397448462182E-2</v>
      </c>
      <c r="G19" s="17">
        <v>5.2391520974264971E-2</v>
      </c>
      <c r="H19" s="17">
        <v>-4.0893397448462182E-2</v>
      </c>
      <c r="I19" s="17">
        <v>5.2391520974264971E-2</v>
      </c>
    </row>
    <row r="23" spans="1:9" x14ac:dyDescent="0.45">
      <c r="A23" t="s">
        <v>41</v>
      </c>
    </row>
    <row r="24" spans="1:9" ht="14.65" thickBot="1" x14ac:dyDescent="0.5"/>
    <row r="25" spans="1:9" x14ac:dyDescent="0.45">
      <c r="A25" s="18" t="s">
        <v>42</v>
      </c>
      <c r="B25" s="18" t="s">
        <v>47</v>
      </c>
      <c r="C25" s="18" t="s">
        <v>43</v>
      </c>
    </row>
    <row r="26" spans="1:9" x14ac:dyDescent="0.45">
      <c r="A26">
        <v>1</v>
      </c>
      <c r="B26">
        <v>4204.4319664082304</v>
      </c>
      <c r="C26">
        <v>-779.43196640823044</v>
      </c>
    </row>
    <row r="27" spans="1:9" x14ac:dyDescent="0.45">
      <c r="A27">
        <v>2</v>
      </c>
      <c r="B27">
        <v>2376.2117727664508</v>
      </c>
      <c r="C27">
        <v>318.78822723354915</v>
      </c>
    </row>
    <row r="28" spans="1:9" x14ac:dyDescent="0.45">
      <c r="A28">
        <v>3</v>
      </c>
      <c r="B28">
        <v>3108.1160064052365</v>
      </c>
      <c r="C28">
        <v>586.88399359476352</v>
      </c>
    </row>
    <row r="29" spans="1:9" x14ac:dyDescent="0.45">
      <c r="A29">
        <v>4</v>
      </c>
      <c r="B29">
        <v>3034.1417789168408</v>
      </c>
      <c r="C29">
        <v>260.85822108315915</v>
      </c>
    </row>
    <row r="30" spans="1:9" x14ac:dyDescent="0.45">
      <c r="A30">
        <v>5</v>
      </c>
      <c r="B30">
        <v>2468.0124869138126</v>
      </c>
      <c r="C30">
        <v>-43.012486913812609</v>
      </c>
    </row>
    <row r="31" spans="1:9" x14ac:dyDescent="0.45">
      <c r="A31">
        <v>6</v>
      </c>
      <c r="B31">
        <v>2375.3428207110583</v>
      </c>
      <c r="C31">
        <v>119.65717928894173</v>
      </c>
    </row>
    <row r="32" spans="1:9" x14ac:dyDescent="0.45">
      <c r="A32">
        <v>7</v>
      </c>
      <c r="B32">
        <v>4135.6274993124734</v>
      </c>
      <c r="C32">
        <v>-290.62749931247345</v>
      </c>
    </row>
    <row r="33" spans="1:3" x14ac:dyDescent="0.45">
      <c r="A33">
        <v>8</v>
      </c>
      <c r="B33">
        <v>2176.0653099259921</v>
      </c>
      <c r="C33">
        <v>-301.0653099259921</v>
      </c>
    </row>
    <row r="34" spans="1:3" x14ac:dyDescent="0.45">
      <c r="A34">
        <v>9</v>
      </c>
      <c r="B34">
        <v>2590.9371400430819</v>
      </c>
      <c r="C34">
        <v>-365.93714004308185</v>
      </c>
    </row>
    <row r="35" spans="1:3" x14ac:dyDescent="0.45">
      <c r="A35">
        <v>10</v>
      </c>
      <c r="B35">
        <v>4222.8991791238113</v>
      </c>
      <c r="C35">
        <v>-627.89917912381134</v>
      </c>
    </row>
    <row r="36" spans="1:3" x14ac:dyDescent="0.45">
      <c r="A36">
        <v>11</v>
      </c>
      <c r="B36">
        <v>2622.7852057378168</v>
      </c>
      <c r="C36">
        <v>-77.785205737816796</v>
      </c>
    </row>
    <row r="37" spans="1:3" x14ac:dyDescent="0.45">
      <c r="A37">
        <v>12</v>
      </c>
      <c r="B37">
        <v>5116.6286214325928</v>
      </c>
      <c r="C37">
        <v>-301.62862143259281</v>
      </c>
    </row>
    <row r="38" spans="1:3" x14ac:dyDescent="0.45">
      <c r="A38">
        <v>13</v>
      </c>
      <c r="B38">
        <v>4210.5321035426159</v>
      </c>
      <c r="C38">
        <v>-615.53210354261591</v>
      </c>
    </row>
    <row r="39" spans="1:3" x14ac:dyDescent="0.45">
      <c r="A39">
        <v>14</v>
      </c>
      <c r="B39">
        <v>2404.0881295255649</v>
      </c>
      <c r="C39">
        <v>190.91187047443509</v>
      </c>
    </row>
    <row r="40" spans="1:3" x14ac:dyDescent="0.45">
      <c r="A40">
        <v>15</v>
      </c>
      <c r="B40">
        <v>2875.9766525274777</v>
      </c>
      <c r="C40">
        <v>419.02334747252235</v>
      </c>
    </row>
    <row r="41" spans="1:3" x14ac:dyDescent="0.45">
      <c r="A41">
        <v>16</v>
      </c>
      <c r="B41">
        <v>2569.8016464749689</v>
      </c>
      <c r="C41">
        <v>75.198353525031052</v>
      </c>
    </row>
    <row r="42" spans="1:3" x14ac:dyDescent="0.45">
      <c r="A42">
        <v>17</v>
      </c>
      <c r="B42">
        <v>2381.0918824739597</v>
      </c>
      <c r="C42">
        <v>-32.091882473959686</v>
      </c>
    </row>
    <row r="43" spans="1:3" x14ac:dyDescent="0.45">
      <c r="A43">
        <v>18</v>
      </c>
      <c r="B43">
        <v>2258.5183047161745</v>
      </c>
      <c r="C43">
        <v>-8.518304716174498</v>
      </c>
    </row>
    <row r="44" spans="1:3" x14ac:dyDescent="0.45">
      <c r="A44">
        <v>19</v>
      </c>
      <c r="B44">
        <v>4216.2811653055178</v>
      </c>
      <c r="C44">
        <v>-491.28116530551779</v>
      </c>
    </row>
    <row r="45" spans="1:3" x14ac:dyDescent="0.45">
      <c r="A45">
        <v>20</v>
      </c>
      <c r="B45">
        <v>4244.6753987485399</v>
      </c>
      <c r="C45">
        <v>80.324601251460081</v>
      </c>
    </row>
    <row r="46" spans="1:3" x14ac:dyDescent="0.45">
      <c r="A46">
        <v>21</v>
      </c>
      <c r="B46">
        <v>4202.4044116123141</v>
      </c>
      <c r="C46">
        <v>-527.40441161231411</v>
      </c>
    </row>
    <row r="47" spans="1:3" x14ac:dyDescent="0.45">
      <c r="A47">
        <v>22</v>
      </c>
      <c r="B47">
        <v>5117.2693474892076</v>
      </c>
      <c r="C47">
        <v>307.73065251079242</v>
      </c>
    </row>
    <row r="48" spans="1:3" x14ac:dyDescent="0.45">
      <c r="A48">
        <v>23</v>
      </c>
      <c r="B48">
        <v>3912.5462141067628</v>
      </c>
      <c r="C48">
        <v>812.45378589323718</v>
      </c>
    </row>
    <row r="49" spans="1:3" x14ac:dyDescent="0.45">
      <c r="A49">
        <v>24</v>
      </c>
      <c r="B49">
        <v>2602.1456128837535</v>
      </c>
      <c r="C49">
        <v>392.85438711624647</v>
      </c>
    </row>
    <row r="50" spans="1:3" x14ac:dyDescent="0.45">
      <c r="A50">
        <v>25</v>
      </c>
      <c r="B50">
        <v>2294.1712780341063</v>
      </c>
      <c r="C50">
        <v>-399.17127803410631</v>
      </c>
    </row>
    <row r="51" spans="1:3" x14ac:dyDescent="0.45">
      <c r="A51">
        <v>26</v>
      </c>
      <c r="B51">
        <v>4552.3600829130564</v>
      </c>
      <c r="C51">
        <v>92.639917086943569</v>
      </c>
    </row>
    <row r="52" spans="1:3" x14ac:dyDescent="0.45">
      <c r="A52">
        <v>27</v>
      </c>
      <c r="B52">
        <v>4223.2502544952958</v>
      </c>
      <c r="C52">
        <v>-1628.2502544952958</v>
      </c>
    </row>
    <row r="53" spans="1:3" x14ac:dyDescent="0.45">
      <c r="A53">
        <v>28</v>
      </c>
      <c r="B53">
        <v>3915.4207449882138</v>
      </c>
      <c r="C53">
        <v>679.57925501178624</v>
      </c>
    </row>
    <row r="54" spans="1:3" x14ac:dyDescent="0.45">
      <c r="A54">
        <v>29</v>
      </c>
      <c r="B54">
        <v>5039.0513411559468</v>
      </c>
      <c r="C54">
        <v>-144.05134115594683</v>
      </c>
    </row>
    <row r="55" spans="1:3" x14ac:dyDescent="0.45">
      <c r="A55">
        <v>30</v>
      </c>
      <c r="B55">
        <v>4242.5864192662702</v>
      </c>
      <c r="C55">
        <v>-747.58641926627024</v>
      </c>
    </row>
    <row r="56" spans="1:3" x14ac:dyDescent="0.45">
      <c r="A56">
        <v>31</v>
      </c>
      <c r="B56">
        <v>3758.9101220534239</v>
      </c>
      <c r="C56">
        <v>-163.91012205342395</v>
      </c>
    </row>
    <row r="57" spans="1:3" x14ac:dyDescent="0.45">
      <c r="A57">
        <v>32</v>
      </c>
      <c r="B57">
        <v>2774.8282190229361</v>
      </c>
      <c r="C57">
        <v>345.17178097706392</v>
      </c>
    </row>
    <row r="58" spans="1:3" x14ac:dyDescent="0.45">
      <c r="A58">
        <v>33</v>
      </c>
      <c r="B58">
        <v>2306.8280043004329</v>
      </c>
      <c r="C58">
        <v>-91.828004300432895</v>
      </c>
    </row>
    <row r="59" spans="1:3" x14ac:dyDescent="0.45">
      <c r="A59">
        <v>34</v>
      </c>
      <c r="B59">
        <v>2398.3390677626635</v>
      </c>
      <c r="C59">
        <v>426.66093223733651</v>
      </c>
    </row>
    <row r="60" spans="1:3" x14ac:dyDescent="0.45">
      <c r="A60">
        <v>35</v>
      </c>
      <c r="B60">
        <v>5117.4185680257451</v>
      </c>
      <c r="C60">
        <v>777.58143197425488</v>
      </c>
    </row>
    <row r="61" spans="1:3" x14ac:dyDescent="0.45">
      <c r="A61">
        <v>36</v>
      </c>
      <c r="B61">
        <v>2510.0552480512611</v>
      </c>
      <c r="C61">
        <v>584.94475194873894</v>
      </c>
    </row>
    <row r="62" spans="1:3" x14ac:dyDescent="0.45">
      <c r="A62">
        <v>37</v>
      </c>
      <c r="B62">
        <v>4178.4646022370471</v>
      </c>
      <c r="C62">
        <v>416.53539776295293</v>
      </c>
    </row>
    <row r="63" spans="1:3" x14ac:dyDescent="0.45">
      <c r="A63">
        <v>38</v>
      </c>
      <c r="B63">
        <v>3714.8485965080017</v>
      </c>
      <c r="C63">
        <v>100.15140349199828</v>
      </c>
    </row>
    <row r="64" spans="1:3" x14ac:dyDescent="0.45">
      <c r="A64">
        <v>39</v>
      </c>
      <c r="B64">
        <v>3741.6629367647197</v>
      </c>
      <c r="C64">
        <v>-146.66293676471969</v>
      </c>
    </row>
    <row r="65" spans="1:3" x14ac:dyDescent="0.45">
      <c r="A65">
        <v>40</v>
      </c>
      <c r="B65">
        <v>2382.6015605859675</v>
      </c>
      <c r="C65">
        <v>-187.60156058596749</v>
      </c>
    </row>
    <row r="66" spans="1:3" x14ac:dyDescent="0.45">
      <c r="A66">
        <v>41</v>
      </c>
      <c r="B66">
        <v>4231.8738471396473</v>
      </c>
      <c r="C66">
        <v>-436.8738471396473</v>
      </c>
    </row>
    <row r="67" spans="1:3" x14ac:dyDescent="0.45">
      <c r="A67">
        <v>42</v>
      </c>
      <c r="B67">
        <v>3962.6486496972029</v>
      </c>
      <c r="C67">
        <v>792.35135030279707</v>
      </c>
    </row>
    <row r="68" spans="1:3" x14ac:dyDescent="0.45">
      <c r="A68">
        <v>43</v>
      </c>
      <c r="B68">
        <v>2467.2751746190697</v>
      </c>
      <c r="C68">
        <v>27.72482538093027</v>
      </c>
    </row>
    <row r="69" spans="1:3" x14ac:dyDescent="0.45">
      <c r="A69">
        <v>44</v>
      </c>
      <c r="B69">
        <v>4677.6633662097274</v>
      </c>
      <c r="C69">
        <v>37.336633790272572</v>
      </c>
    </row>
    <row r="70" spans="1:3" x14ac:dyDescent="0.45">
      <c r="A70">
        <v>45</v>
      </c>
      <c r="B70">
        <v>4566.81174278255</v>
      </c>
      <c r="C70">
        <v>128.18825721744997</v>
      </c>
    </row>
    <row r="71" spans="1:3" x14ac:dyDescent="0.45">
      <c r="A71">
        <v>46</v>
      </c>
      <c r="B71">
        <v>5134.6657533144489</v>
      </c>
      <c r="C71">
        <v>980.33424668555108</v>
      </c>
    </row>
    <row r="72" spans="1:3" x14ac:dyDescent="0.45">
      <c r="A72">
        <v>47</v>
      </c>
      <c r="B72">
        <v>2444.8494385497829</v>
      </c>
      <c r="C72">
        <v>-194.84943854978292</v>
      </c>
    </row>
    <row r="73" spans="1:3" x14ac:dyDescent="0.45">
      <c r="A73">
        <v>48</v>
      </c>
      <c r="B73">
        <v>2093.0944384519012</v>
      </c>
      <c r="C73">
        <v>-218.09443845190117</v>
      </c>
    </row>
    <row r="74" spans="1:3" x14ac:dyDescent="0.45">
      <c r="A74">
        <v>49</v>
      </c>
      <c r="B74">
        <v>2215.0887148394245</v>
      </c>
      <c r="C74">
        <v>-265.08871483942448</v>
      </c>
    </row>
    <row r="75" spans="1:3" x14ac:dyDescent="0.45">
      <c r="A75">
        <v>50</v>
      </c>
      <c r="B75">
        <v>3962.6486496972029</v>
      </c>
      <c r="C75">
        <v>792.35135030279707</v>
      </c>
    </row>
    <row r="76" spans="1:3" x14ac:dyDescent="0.45">
      <c r="A76">
        <v>51</v>
      </c>
      <c r="B76">
        <v>1938.5279696568159</v>
      </c>
      <c r="C76">
        <v>-63.527969656815912</v>
      </c>
    </row>
    <row r="77" spans="1:3" x14ac:dyDescent="0.45">
      <c r="A77">
        <v>52</v>
      </c>
      <c r="B77">
        <v>4256.818643524929</v>
      </c>
      <c r="C77">
        <v>-311.81864352492903</v>
      </c>
    </row>
    <row r="78" spans="1:3" x14ac:dyDescent="0.45">
      <c r="A78">
        <v>53</v>
      </c>
      <c r="B78">
        <v>1943.0570039928402</v>
      </c>
      <c r="C78">
        <v>-293.05700399284024</v>
      </c>
    </row>
    <row r="79" spans="1:3" x14ac:dyDescent="0.45">
      <c r="A79">
        <v>54</v>
      </c>
      <c r="B79">
        <v>1939.3328383036221</v>
      </c>
      <c r="C79">
        <v>-64.332838303622111</v>
      </c>
    </row>
    <row r="80" spans="1:3" ht="14.65" thickBot="1" x14ac:dyDescent="0.5">
      <c r="A80" s="17">
        <v>55</v>
      </c>
      <c r="B80" s="17">
        <v>2652.3160659515047</v>
      </c>
      <c r="C80" s="17">
        <v>72.683934048495303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7249-FF0F-40EC-A946-2E44A6517614}">
  <dimension ref="A1:I62"/>
  <sheetViews>
    <sheetView topLeftCell="A4" workbookViewId="0">
      <selection activeCell="T28" sqref="T28"/>
    </sheetView>
  </sheetViews>
  <sheetFormatPr defaultRowHeight="14.25" x14ac:dyDescent="0.45"/>
  <cols>
    <col min="2" max="2" width="23.265625" customWidth="1"/>
  </cols>
  <sheetData>
    <row r="1" spans="1:9" x14ac:dyDescent="0.45">
      <c r="A1" t="s">
        <v>17</v>
      </c>
    </row>
    <row r="2" spans="1:9" ht="14.65" thickBot="1" x14ac:dyDescent="0.5"/>
    <row r="3" spans="1:9" x14ac:dyDescent="0.45">
      <c r="A3" s="19" t="s">
        <v>18</v>
      </c>
      <c r="B3" s="19"/>
    </row>
    <row r="4" spans="1:9" x14ac:dyDescent="0.45">
      <c r="A4" t="s">
        <v>19</v>
      </c>
      <c r="B4">
        <v>0.92166930843907224</v>
      </c>
    </row>
    <row r="5" spans="1:9" x14ac:dyDescent="0.45">
      <c r="A5" t="s">
        <v>20</v>
      </c>
      <c r="B5">
        <v>0.84947431411855778</v>
      </c>
    </row>
    <row r="6" spans="1:9" x14ac:dyDescent="0.45">
      <c r="A6" t="s">
        <v>21</v>
      </c>
      <c r="B6">
        <v>0.84061986200788474</v>
      </c>
    </row>
    <row r="7" spans="1:9" x14ac:dyDescent="0.45">
      <c r="A7" t="s">
        <v>22</v>
      </c>
      <c r="B7">
        <v>480.86927670596009</v>
      </c>
    </row>
    <row r="8" spans="1:9" ht="14.65" thickBot="1" x14ac:dyDescent="0.5">
      <c r="A8" s="17" t="s">
        <v>23</v>
      </c>
      <c r="B8" s="17">
        <v>37</v>
      </c>
    </row>
    <row r="10" spans="1:9" ht="14.65" thickBot="1" x14ac:dyDescent="0.5">
      <c r="A10" t="s">
        <v>24</v>
      </c>
    </row>
    <row r="11" spans="1:9" x14ac:dyDescent="0.45">
      <c r="A11" s="18"/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</row>
    <row r="12" spans="1:9" x14ac:dyDescent="0.45">
      <c r="A12" t="s">
        <v>25</v>
      </c>
      <c r="B12">
        <v>2</v>
      </c>
      <c r="C12">
        <v>44368282.197570831</v>
      </c>
      <c r="D12">
        <v>22184141.098785415</v>
      </c>
      <c r="E12">
        <v>95.937535547186386</v>
      </c>
      <c r="F12">
        <v>1.0456358174191415E-14</v>
      </c>
    </row>
    <row r="13" spans="1:9" x14ac:dyDescent="0.45">
      <c r="A13" t="s">
        <v>26</v>
      </c>
      <c r="B13">
        <v>34</v>
      </c>
      <c r="C13">
        <v>7861998.8835102487</v>
      </c>
      <c r="D13">
        <v>231235.26127971319</v>
      </c>
    </row>
    <row r="14" spans="1:9" ht="14.65" thickBot="1" x14ac:dyDescent="0.5">
      <c r="A14" s="17" t="s">
        <v>27</v>
      </c>
      <c r="B14" s="17">
        <v>36</v>
      </c>
      <c r="C14" s="17">
        <v>52230281.081081077</v>
      </c>
      <c r="D14" s="17"/>
      <c r="E14" s="17"/>
      <c r="F14" s="17"/>
    </row>
    <row r="15" spans="1:9" ht="14.65" thickBot="1" x14ac:dyDescent="0.5"/>
    <row r="16" spans="1:9" x14ac:dyDescent="0.45">
      <c r="A16" s="18"/>
      <c r="B16" s="18" t="s">
        <v>34</v>
      </c>
      <c r="C16" s="18" t="s">
        <v>22</v>
      </c>
      <c r="D16" s="18" t="s">
        <v>35</v>
      </c>
      <c r="E16" s="18" t="s">
        <v>36</v>
      </c>
      <c r="F16" s="18" t="s">
        <v>37</v>
      </c>
      <c r="G16" s="18" t="s">
        <v>38</v>
      </c>
      <c r="H16" s="18" t="s">
        <v>39</v>
      </c>
      <c r="I16" s="18" t="s">
        <v>40</v>
      </c>
    </row>
    <row r="17" spans="1:9" x14ac:dyDescent="0.45">
      <c r="A17" t="s">
        <v>28</v>
      </c>
      <c r="B17">
        <v>1507.1612034418486</v>
      </c>
      <c r="C17">
        <v>239.78694584846099</v>
      </c>
      <c r="D17">
        <v>6.28541807440316</v>
      </c>
      <c r="E17">
        <v>3.677797827636617E-7</v>
      </c>
      <c r="F17">
        <v>1019.8554993352485</v>
      </c>
      <c r="G17">
        <v>1994.4669075484485</v>
      </c>
      <c r="H17">
        <v>1019.8554993352485</v>
      </c>
      <c r="I17">
        <v>1994.4669075484485</v>
      </c>
    </row>
    <row r="18" spans="1:9" x14ac:dyDescent="0.45">
      <c r="A18" t="s">
        <v>2</v>
      </c>
      <c r="B18">
        <v>1.6132865398990561</v>
      </c>
      <c r="C18">
        <v>0.11765203341103377</v>
      </c>
      <c r="D18">
        <v>13.71235577597554</v>
      </c>
      <c r="E18">
        <v>2.0565084542970719E-15</v>
      </c>
      <c r="F18">
        <v>1.3741888409894178</v>
      </c>
      <c r="G18">
        <v>1.8523842388086944</v>
      </c>
      <c r="H18">
        <v>1.3741888409894178</v>
      </c>
      <c r="I18">
        <v>1.8523842388086944</v>
      </c>
    </row>
    <row r="19" spans="1:9" ht="14.65" thickBot="1" x14ac:dyDescent="0.5">
      <c r="A19" s="17" t="s">
        <v>3</v>
      </c>
      <c r="B19" s="17">
        <v>5.3361565704255487E-3</v>
      </c>
      <c r="C19" s="17">
        <v>2.3107447863365407E-2</v>
      </c>
      <c r="D19" s="17">
        <v>0.23092799351872614</v>
      </c>
      <c r="E19" s="17">
        <v>0.81875476080443044</v>
      </c>
      <c r="F19" s="17">
        <v>-4.1623827474244257E-2</v>
      </c>
      <c r="G19" s="17">
        <v>5.2296140615095354E-2</v>
      </c>
      <c r="H19" s="17">
        <v>-4.1623827474244257E-2</v>
      </c>
      <c r="I19" s="17">
        <v>5.2296140615095354E-2</v>
      </c>
    </row>
    <row r="23" spans="1:9" x14ac:dyDescent="0.45">
      <c r="A23" t="s">
        <v>41</v>
      </c>
    </row>
    <row r="24" spans="1:9" ht="14.65" thickBot="1" x14ac:dyDescent="0.5"/>
    <row r="25" spans="1:9" x14ac:dyDescent="0.45">
      <c r="A25" s="18" t="s">
        <v>42</v>
      </c>
      <c r="B25" s="18" t="s">
        <v>47</v>
      </c>
      <c r="C25" s="18" t="s">
        <v>43</v>
      </c>
    </row>
    <row r="26" spans="1:9" x14ac:dyDescent="0.45">
      <c r="A26">
        <v>1</v>
      </c>
      <c r="B26">
        <v>2734.3013259416739</v>
      </c>
      <c r="C26">
        <v>-739.30132594167389</v>
      </c>
    </row>
    <row r="27" spans="1:9" x14ac:dyDescent="0.45">
      <c r="A27">
        <v>2</v>
      </c>
      <c r="B27">
        <v>2992.5214558881598</v>
      </c>
      <c r="C27">
        <v>302.47854411184016</v>
      </c>
    </row>
    <row r="28" spans="1:9" x14ac:dyDescent="0.45">
      <c r="A28">
        <v>3</v>
      </c>
      <c r="B28">
        <v>2759.9201104672497</v>
      </c>
      <c r="C28">
        <v>25.079889532750258</v>
      </c>
    </row>
    <row r="29" spans="1:9" x14ac:dyDescent="0.45">
      <c r="A29">
        <v>4</v>
      </c>
      <c r="B29">
        <v>2813.2528498465563</v>
      </c>
      <c r="C29">
        <v>481.74715015344373</v>
      </c>
    </row>
    <row r="30" spans="1:9" x14ac:dyDescent="0.45">
      <c r="A30">
        <v>5</v>
      </c>
      <c r="B30">
        <v>2521.3422696874641</v>
      </c>
      <c r="C30">
        <v>-326.34226968746407</v>
      </c>
    </row>
    <row r="31" spans="1:9" x14ac:dyDescent="0.45">
      <c r="A31">
        <v>6</v>
      </c>
      <c r="B31">
        <v>5414.9131043403768</v>
      </c>
      <c r="C31">
        <v>180.08689565962322</v>
      </c>
    </row>
    <row r="32" spans="1:9" x14ac:dyDescent="0.45">
      <c r="A32">
        <v>7</v>
      </c>
      <c r="B32">
        <v>2147.4369266814315</v>
      </c>
      <c r="C32">
        <v>-522.43692668143149</v>
      </c>
    </row>
    <row r="33" spans="1:3" x14ac:dyDescent="0.45">
      <c r="A33">
        <v>8</v>
      </c>
      <c r="B33">
        <v>4115.8350724835545</v>
      </c>
      <c r="C33">
        <v>379.16492751644546</v>
      </c>
    </row>
    <row r="34" spans="1:3" x14ac:dyDescent="0.45">
      <c r="A34">
        <v>9</v>
      </c>
      <c r="B34">
        <v>4222.3119841168918</v>
      </c>
      <c r="C34">
        <v>127.68801588310816</v>
      </c>
    </row>
    <row r="35" spans="1:3" x14ac:dyDescent="0.45">
      <c r="A35">
        <v>10</v>
      </c>
      <c r="B35">
        <v>4407.8399362052833</v>
      </c>
      <c r="C35">
        <v>-422.83993620528327</v>
      </c>
    </row>
    <row r="36" spans="1:3" x14ac:dyDescent="0.45">
      <c r="A36">
        <v>11</v>
      </c>
      <c r="B36">
        <v>3146.2498620042215</v>
      </c>
      <c r="C36">
        <v>618.75013799577846</v>
      </c>
    </row>
    <row r="37" spans="1:3" x14ac:dyDescent="0.45">
      <c r="A37">
        <v>12</v>
      </c>
      <c r="B37">
        <v>3586.6770873966639</v>
      </c>
      <c r="C37">
        <v>-336.67708739666386</v>
      </c>
    </row>
    <row r="38" spans="1:3" x14ac:dyDescent="0.45">
      <c r="A38">
        <v>13</v>
      </c>
      <c r="B38">
        <v>3035.2159414390976</v>
      </c>
      <c r="C38">
        <v>659.78405856090239</v>
      </c>
    </row>
    <row r="39" spans="1:3" x14ac:dyDescent="0.45">
      <c r="A39">
        <v>14</v>
      </c>
      <c r="B39">
        <v>4965.1780609715552</v>
      </c>
      <c r="C39">
        <v>-350.17806097155517</v>
      </c>
    </row>
    <row r="40" spans="1:3" x14ac:dyDescent="0.45">
      <c r="A40">
        <v>15</v>
      </c>
      <c r="B40">
        <v>3374.4775326310851</v>
      </c>
      <c r="C40">
        <v>620.52246736891493</v>
      </c>
    </row>
    <row r="41" spans="1:3" x14ac:dyDescent="0.45">
      <c r="A41">
        <v>16</v>
      </c>
      <c r="B41">
        <v>4920.2888885422926</v>
      </c>
      <c r="C41">
        <v>-520.28888854229263</v>
      </c>
    </row>
    <row r="42" spans="1:3" x14ac:dyDescent="0.45">
      <c r="A42">
        <v>17</v>
      </c>
      <c r="B42">
        <v>2072.1729276944648</v>
      </c>
      <c r="C42">
        <v>-327.17292769446476</v>
      </c>
    </row>
    <row r="43" spans="1:3" x14ac:dyDescent="0.45">
      <c r="A43">
        <v>18</v>
      </c>
      <c r="B43">
        <v>2072.1729276944648</v>
      </c>
      <c r="C43">
        <v>-327.17292769446476</v>
      </c>
    </row>
    <row r="44" spans="1:3" x14ac:dyDescent="0.45">
      <c r="A44">
        <v>19</v>
      </c>
      <c r="B44">
        <v>5251.2011963468731</v>
      </c>
      <c r="C44">
        <v>43.798803653126924</v>
      </c>
    </row>
    <row r="45" spans="1:3" x14ac:dyDescent="0.45">
      <c r="A45">
        <v>20</v>
      </c>
      <c r="B45">
        <v>2534.426663156863</v>
      </c>
      <c r="C45">
        <v>60.573336843136985</v>
      </c>
    </row>
    <row r="46" spans="1:3" x14ac:dyDescent="0.45">
      <c r="A46">
        <v>21</v>
      </c>
      <c r="B46">
        <v>2566.6923939548437</v>
      </c>
      <c r="C46">
        <v>-81.692393954843737</v>
      </c>
    </row>
    <row r="47" spans="1:3" x14ac:dyDescent="0.45">
      <c r="A47">
        <v>22</v>
      </c>
      <c r="B47">
        <v>3525.9326672687885</v>
      </c>
      <c r="C47">
        <v>629.06733273121154</v>
      </c>
    </row>
    <row r="48" spans="1:3" x14ac:dyDescent="0.45">
      <c r="A48">
        <v>23</v>
      </c>
      <c r="B48">
        <v>4967.5456160125514</v>
      </c>
      <c r="C48">
        <v>-222.54561601255136</v>
      </c>
    </row>
    <row r="49" spans="1:3" x14ac:dyDescent="0.45">
      <c r="A49">
        <v>24</v>
      </c>
      <c r="B49">
        <v>2325.7365321589937</v>
      </c>
      <c r="C49">
        <v>-525.73653215899367</v>
      </c>
    </row>
    <row r="50" spans="1:3" x14ac:dyDescent="0.45">
      <c r="A50">
        <v>25</v>
      </c>
      <c r="B50">
        <v>2590.4098082650758</v>
      </c>
      <c r="C50">
        <v>54.590191734924247</v>
      </c>
    </row>
    <row r="51" spans="1:3" x14ac:dyDescent="0.45">
      <c r="A51">
        <v>26</v>
      </c>
      <c r="B51">
        <v>5327.6463563605712</v>
      </c>
      <c r="C51">
        <v>267.35364363942881</v>
      </c>
    </row>
    <row r="52" spans="1:3" x14ac:dyDescent="0.45">
      <c r="A52">
        <v>27</v>
      </c>
      <c r="B52">
        <v>4908.7130320750875</v>
      </c>
      <c r="C52">
        <v>-213.71303207508754</v>
      </c>
    </row>
    <row r="53" spans="1:3" x14ac:dyDescent="0.45">
      <c r="A53">
        <v>28</v>
      </c>
      <c r="B53">
        <v>1817.6560216284961</v>
      </c>
      <c r="C53">
        <v>-132.65602162849609</v>
      </c>
    </row>
    <row r="54" spans="1:3" x14ac:dyDescent="0.45">
      <c r="A54">
        <v>29</v>
      </c>
      <c r="B54">
        <v>4836.0156212294587</v>
      </c>
      <c r="C54">
        <v>-141.0156212294587</v>
      </c>
    </row>
    <row r="55" spans="1:3" x14ac:dyDescent="0.45">
      <c r="A55">
        <v>30</v>
      </c>
      <c r="B55">
        <v>4177.506629275199</v>
      </c>
      <c r="C55">
        <v>317.49337072480103</v>
      </c>
    </row>
    <row r="56" spans="1:3" x14ac:dyDescent="0.45">
      <c r="A56">
        <v>31</v>
      </c>
      <c r="B56">
        <v>3383.4370426818668</v>
      </c>
      <c r="C56">
        <v>611.56295731813316</v>
      </c>
    </row>
    <row r="57" spans="1:3" x14ac:dyDescent="0.45">
      <c r="A57">
        <v>32</v>
      </c>
      <c r="B57">
        <v>3383.4370426818668</v>
      </c>
      <c r="C57">
        <v>411.56295731813316</v>
      </c>
    </row>
    <row r="58" spans="1:3" x14ac:dyDescent="0.45">
      <c r="A58">
        <v>33</v>
      </c>
      <c r="B58">
        <v>2807.4492226503517</v>
      </c>
      <c r="C58">
        <v>-82.449222650351658</v>
      </c>
    </row>
    <row r="59" spans="1:3" x14ac:dyDescent="0.45">
      <c r="A59">
        <v>34</v>
      </c>
      <c r="B59">
        <v>3359.2875028584663</v>
      </c>
      <c r="C59">
        <v>965.71249714153373</v>
      </c>
    </row>
    <row r="60" spans="1:3" x14ac:dyDescent="0.45">
      <c r="A60">
        <v>35</v>
      </c>
      <c r="B60">
        <v>4376.7003751714128</v>
      </c>
      <c r="C60">
        <v>-681.70037517141282</v>
      </c>
    </row>
    <row r="61" spans="1:3" x14ac:dyDescent="0.45">
      <c r="A61">
        <v>36</v>
      </c>
      <c r="B61">
        <v>5570.532414696715</v>
      </c>
      <c r="C61">
        <v>324.46758530328498</v>
      </c>
    </row>
    <row r="62" spans="1:3" ht="14.65" thickBot="1" x14ac:dyDescent="0.5">
      <c r="A62" s="17">
        <v>37</v>
      </c>
      <c r="B62" s="17">
        <v>4467.5655974940319</v>
      </c>
      <c r="C62" s="17">
        <v>-1127.5655974940319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ACBA-E8EC-40F0-8F9D-EF675CA48C19}">
  <dimension ref="A1:I117"/>
  <sheetViews>
    <sheetView topLeftCell="A6" workbookViewId="0">
      <selection activeCell="V28" sqref="V28"/>
    </sheetView>
  </sheetViews>
  <sheetFormatPr defaultRowHeight="14.25" x14ac:dyDescent="0.45"/>
  <cols>
    <col min="2" max="2" width="22.265625" customWidth="1"/>
  </cols>
  <sheetData>
    <row r="1" spans="1:9" x14ac:dyDescent="0.45">
      <c r="A1" t="s">
        <v>17</v>
      </c>
    </row>
    <row r="2" spans="1:9" ht="14.65" thickBot="1" x14ac:dyDescent="0.5"/>
    <row r="3" spans="1:9" x14ac:dyDescent="0.45">
      <c r="A3" s="19" t="s">
        <v>18</v>
      </c>
      <c r="B3" s="19"/>
    </row>
    <row r="4" spans="1:9" x14ac:dyDescent="0.45">
      <c r="A4" t="s">
        <v>19</v>
      </c>
      <c r="B4">
        <v>0.90931883589293716</v>
      </c>
    </row>
    <row r="5" spans="1:9" x14ac:dyDescent="0.45">
      <c r="A5" t="s">
        <v>20</v>
      </c>
      <c r="B5">
        <v>0.82686074530968645</v>
      </c>
    </row>
    <row r="6" spans="1:9" x14ac:dyDescent="0.45">
      <c r="A6" t="s">
        <v>21</v>
      </c>
      <c r="B6">
        <v>0.82296997554136475</v>
      </c>
    </row>
    <row r="7" spans="1:9" x14ac:dyDescent="0.45">
      <c r="A7" t="s">
        <v>22</v>
      </c>
      <c r="B7">
        <v>487.75985726755442</v>
      </c>
    </row>
    <row r="8" spans="1:9" ht="14.65" thickBot="1" x14ac:dyDescent="0.5">
      <c r="A8" s="17" t="s">
        <v>23</v>
      </c>
      <c r="B8" s="17">
        <v>92</v>
      </c>
    </row>
    <row r="10" spans="1:9" ht="14.65" thickBot="1" x14ac:dyDescent="0.5">
      <c r="A10" t="s">
        <v>24</v>
      </c>
    </row>
    <row r="11" spans="1:9" x14ac:dyDescent="0.45">
      <c r="A11" s="18"/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</row>
    <row r="12" spans="1:9" x14ac:dyDescent="0.45">
      <c r="A12" t="s">
        <v>25</v>
      </c>
      <c r="B12">
        <v>2</v>
      </c>
      <c r="C12">
        <v>101120439.23450747</v>
      </c>
      <c r="D12">
        <v>50560219.617253736</v>
      </c>
      <c r="E12">
        <v>212.51854891078958</v>
      </c>
      <c r="F12">
        <v>1.2841084208793124E-34</v>
      </c>
    </row>
    <row r="13" spans="1:9" x14ac:dyDescent="0.45">
      <c r="A13" t="s">
        <v>26</v>
      </c>
      <c r="B13">
        <v>89</v>
      </c>
      <c r="C13">
        <v>21173961.374188192</v>
      </c>
      <c r="D13">
        <v>237909.67836166508</v>
      </c>
    </row>
    <row r="14" spans="1:9" ht="14.65" thickBot="1" x14ac:dyDescent="0.5">
      <c r="A14" s="17" t="s">
        <v>27</v>
      </c>
      <c r="B14" s="17">
        <v>91</v>
      </c>
      <c r="C14" s="17">
        <v>122294400.60869566</v>
      </c>
      <c r="D14" s="17"/>
      <c r="E14" s="17"/>
      <c r="F14" s="17"/>
    </row>
    <row r="15" spans="1:9" ht="14.65" thickBot="1" x14ac:dyDescent="0.5"/>
    <row r="16" spans="1:9" x14ac:dyDescent="0.45">
      <c r="A16" s="18"/>
      <c r="B16" s="18" t="s">
        <v>34</v>
      </c>
      <c r="C16" s="18" t="s">
        <v>22</v>
      </c>
      <c r="D16" s="18" t="s">
        <v>35</v>
      </c>
      <c r="E16" s="18" t="s">
        <v>36</v>
      </c>
      <c r="F16" s="18" t="s">
        <v>37</v>
      </c>
      <c r="G16" s="18" t="s">
        <v>38</v>
      </c>
      <c r="H16" s="18" t="s">
        <v>39</v>
      </c>
      <c r="I16" s="18" t="s">
        <v>40</v>
      </c>
    </row>
    <row r="17" spans="1:9" x14ac:dyDescent="0.45">
      <c r="A17" t="s">
        <v>28</v>
      </c>
      <c r="B17">
        <v>1454.5395938789468</v>
      </c>
      <c r="C17">
        <v>167.66764844291873</v>
      </c>
      <c r="D17">
        <v>8.675135647137882</v>
      </c>
      <c r="E17">
        <v>1.7658913884523215E-13</v>
      </c>
      <c r="F17">
        <v>1121.3875478265591</v>
      </c>
      <c r="G17">
        <v>1787.6916399313345</v>
      </c>
      <c r="H17">
        <v>1121.3875478265591</v>
      </c>
      <c r="I17">
        <v>1787.6916399313345</v>
      </c>
    </row>
    <row r="18" spans="1:9" x14ac:dyDescent="0.45">
      <c r="A18" t="s">
        <v>2</v>
      </c>
      <c r="B18">
        <v>1.5538098017492483</v>
      </c>
      <c r="C18">
        <v>7.58432449135472E-2</v>
      </c>
      <c r="D18">
        <v>20.487121872493951</v>
      </c>
      <c r="E18">
        <v>1.8890534341372904E-35</v>
      </c>
      <c r="F18">
        <v>1.4031108896045916</v>
      </c>
      <c r="G18">
        <v>1.704508713893905</v>
      </c>
      <c r="H18">
        <v>1.4031108896045916</v>
      </c>
      <c r="I18">
        <v>1.704508713893905</v>
      </c>
    </row>
    <row r="19" spans="1:9" ht="14.65" thickBot="1" x14ac:dyDescent="0.5">
      <c r="A19" s="17" t="s">
        <v>3</v>
      </c>
      <c r="B19" s="17">
        <v>4.9654148020033401E-3</v>
      </c>
      <c r="C19" s="17">
        <v>1.6568868898045361E-2</v>
      </c>
      <c r="D19" s="17">
        <v>0.29968339013106154</v>
      </c>
      <c r="E19" s="17">
        <v>0.76511744782940072</v>
      </c>
      <c r="F19" s="17">
        <v>-2.7956574773324964E-2</v>
      </c>
      <c r="G19" s="17">
        <v>3.7887404377331645E-2</v>
      </c>
      <c r="H19" s="17">
        <v>-2.7956574773324964E-2</v>
      </c>
      <c r="I19" s="17">
        <v>3.7887404377331645E-2</v>
      </c>
    </row>
    <row r="23" spans="1:9" x14ac:dyDescent="0.45">
      <c r="A23" t="s">
        <v>41</v>
      </c>
    </row>
    <row r="24" spans="1:9" ht="14.65" thickBot="1" x14ac:dyDescent="0.5"/>
    <row r="25" spans="1:9" x14ac:dyDescent="0.45">
      <c r="A25" s="18" t="s">
        <v>42</v>
      </c>
      <c r="B25" s="18" t="s">
        <v>47</v>
      </c>
      <c r="C25" s="18" t="s">
        <v>43</v>
      </c>
    </row>
    <row r="26" spans="1:9" x14ac:dyDescent="0.45">
      <c r="A26">
        <v>1</v>
      </c>
      <c r="B26">
        <v>2636.2997554464796</v>
      </c>
      <c r="C26">
        <v>-641.29975544647959</v>
      </c>
    </row>
    <row r="27" spans="1:9" x14ac:dyDescent="0.45">
      <c r="A27">
        <v>2</v>
      </c>
      <c r="B27">
        <v>4323.4804587015697</v>
      </c>
      <c r="C27">
        <v>-898.48045870156966</v>
      </c>
    </row>
    <row r="28" spans="1:9" x14ac:dyDescent="0.45">
      <c r="A28">
        <v>3</v>
      </c>
      <c r="B28">
        <v>2884.9444466612513</v>
      </c>
      <c r="C28">
        <v>410.05555333874872</v>
      </c>
    </row>
    <row r="29" spans="1:9" x14ac:dyDescent="0.45">
      <c r="A29">
        <v>4</v>
      </c>
      <c r="B29">
        <v>2441.8167887832305</v>
      </c>
      <c r="C29">
        <v>253.18321121676945</v>
      </c>
    </row>
    <row r="30" spans="1:9" x14ac:dyDescent="0.45">
      <c r="A30">
        <v>5</v>
      </c>
      <c r="B30">
        <v>3194.1647182266224</v>
      </c>
      <c r="C30">
        <v>500.83528177337757</v>
      </c>
    </row>
    <row r="31" spans="1:9" x14ac:dyDescent="0.45">
      <c r="A31">
        <v>6</v>
      </c>
      <c r="B31">
        <v>3118.0280379409091</v>
      </c>
      <c r="C31">
        <v>176.97196205909086</v>
      </c>
    </row>
    <row r="32" spans="1:9" x14ac:dyDescent="0.45">
      <c r="A32">
        <v>7</v>
      </c>
      <c r="B32">
        <v>2535.349362284941</v>
      </c>
      <c r="C32">
        <v>-110.34936228494098</v>
      </c>
    </row>
    <row r="33" spans="1:3" x14ac:dyDescent="0.45">
      <c r="A33">
        <v>8</v>
      </c>
      <c r="B33">
        <v>2660.6121064503895</v>
      </c>
      <c r="C33">
        <v>124.38789354961045</v>
      </c>
    </row>
    <row r="34" spans="1:3" x14ac:dyDescent="0.45">
      <c r="A34">
        <v>9</v>
      </c>
      <c r="B34">
        <v>2711.9229528430069</v>
      </c>
      <c r="C34">
        <v>583.0770471569931</v>
      </c>
    </row>
    <row r="35" spans="1:3" x14ac:dyDescent="0.45">
      <c r="A35">
        <v>10</v>
      </c>
      <c r="B35">
        <v>2430.7185016612848</v>
      </c>
      <c r="C35">
        <v>-235.71850166128479</v>
      </c>
    </row>
    <row r="36" spans="1:3" x14ac:dyDescent="0.45">
      <c r="A36">
        <v>11</v>
      </c>
      <c r="B36">
        <v>5217.5290655008994</v>
      </c>
      <c r="C36">
        <v>377.47093449910062</v>
      </c>
    </row>
    <row r="37" spans="1:3" x14ac:dyDescent="0.45">
      <c r="A37">
        <v>12</v>
      </c>
      <c r="B37">
        <v>2438.0673155682493</v>
      </c>
      <c r="C37">
        <v>56.932684431750658</v>
      </c>
    </row>
    <row r="38" spans="1:3" x14ac:dyDescent="0.45">
      <c r="A38">
        <v>13</v>
      </c>
      <c r="B38">
        <v>4249.8095444078735</v>
      </c>
      <c r="C38">
        <v>-404.80954440787355</v>
      </c>
    </row>
    <row r="39" spans="1:3" x14ac:dyDescent="0.45">
      <c r="A39">
        <v>14</v>
      </c>
      <c r="B39">
        <v>2232.9644217373489</v>
      </c>
      <c r="C39">
        <v>-357.96442173734886</v>
      </c>
    </row>
    <row r="40" spans="1:3" x14ac:dyDescent="0.45">
      <c r="A40">
        <v>15</v>
      </c>
      <c r="B40">
        <v>2070.3751193950266</v>
      </c>
      <c r="C40">
        <v>-445.37511939502656</v>
      </c>
    </row>
    <row r="41" spans="1:3" x14ac:dyDescent="0.45">
      <c r="A41">
        <v>16</v>
      </c>
      <c r="B41">
        <v>2659.0122928133983</v>
      </c>
      <c r="C41">
        <v>-434.01229281339829</v>
      </c>
    </row>
    <row r="42" spans="1:3" x14ac:dyDescent="0.45">
      <c r="A42">
        <v>17</v>
      </c>
      <c r="B42">
        <v>3966.0933233988931</v>
      </c>
      <c r="C42">
        <v>528.90667660110694</v>
      </c>
    </row>
    <row r="43" spans="1:3" x14ac:dyDescent="0.45">
      <c r="A43">
        <v>18</v>
      </c>
      <c r="B43">
        <v>4068.6447703143435</v>
      </c>
      <c r="C43">
        <v>281.35522968565647</v>
      </c>
    </row>
    <row r="44" spans="1:3" x14ac:dyDescent="0.45">
      <c r="A44">
        <v>19</v>
      </c>
      <c r="B44">
        <v>4247.3328975155073</v>
      </c>
      <c r="C44">
        <v>-262.33289751550728</v>
      </c>
    </row>
    <row r="45" spans="1:3" x14ac:dyDescent="0.45">
      <c r="A45">
        <v>20</v>
      </c>
      <c r="B45">
        <v>3032.2536325475949</v>
      </c>
      <c r="C45">
        <v>732.74636745240514</v>
      </c>
    </row>
    <row r="46" spans="1:3" x14ac:dyDescent="0.45">
      <c r="A46">
        <v>21</v>
      </c>
      <c r="B46">
        <v>4338.6806885043352</v>
      </c>
      <c r="C46">
        <v>-743.68068850433519</v>
      </c>
    </row>
    <row r="47" spans="1:3" x14ac:dyDescent="0.45">
      <c r="A47">
        <v>22</v>
      </c>
      <c r="B47">
        <v>3456.4437084251394</v>
      </c>
      <c r="C47">
        <v>-206.44370842513945</v>
      </c>
    </row>
    <row r="48" spans="1:3" x14ac:dyDescent="0.45">
      <c r="A48">
        <v>23</v>
      </c>
      <c r="B48">
        <v>2692.2672108526299</v>
      </c>
      <c r="C48">
        <v>-147.26721085262989</v>
      </c>
    </row>
    <row r="49" spans="1:3" x14ac:dyDescent="0.45">
      <c r="A49">
        <v>24</v>
      </c>
      <c r="B49">
        <v>5258.5360911398902</v>
      </c>
      <c r="C49">
        <v>-443.53609113989023</v>
      </c>
    </row>
    <row r="50" spans="1:3" x14ac:dyDescent="0.45">
      <c r="A50">
        <v>25</v>
      </c>
      <c r="B50">
        <v>4325.0003856853482</v>
      </c>
      <c r="C50">
        <v>-730.00038568534819</v>
      </c>
    </row>
    <row r="51" spans="1:3" x14ac:dyDescent="0.45">
      <c r="A51">
        <v>26</v>
      </c>
      <c r="B51">
        <v>2925.1461250315724</v>
      </c>
      <c r="C51">
        <v>769.85387496842759</v>
      </c>
    </row>
    <row r="52" spans="1:3" x14ac:dyDescent="0.45">
      <c r="A52">
        <v>27</v>
      </c>
      <c r="B52">
        <v>2462.8943895782663</v>
      </c>
      <c r="C52">
        <v>132.10561042173367</v>
      </c>
    </row>
    <row r="53" spans="1:3" x14ac:dyDescent="0.45">
      <c r="A53">
        <v>28</v>
      </c>
      <c r="B53">
        <v>2951.4325209390126</v>
      </c>
      <c r="C53">
        <v>343.56747906098735</v>
      </c>
    </row>
    <row r="54" spans="1:3" x14ac:dyDescent="0.45">
      <c r="A54">
        <v>29</v>
      </c>
      <c r="B54">
        <v>2637.2589555889094</v>
      </c>
      <c r="C54">
        <v>7.7410444110905701</v>
      </c>
    </row>
    <row r="55" spans="1:3" x14ac:dyDescent="0.45">
      <c r="A55">
        <v>30</v>
      </c>
      <c r="B55">
        <v>2443.0327303702529</v>
      </c>
      <c r="C55">
        <v>-94.032730370252921</v>
      </c>
    </row>
    <row r="56" spans="1:3" x14ac:dyDescent="0.45">
      <c r="A56">
        <v>31</v>
      </c>
      <c r="B56">
        <v>2315.9243120235701</v>
      </c>
      <c r="C56">
        <v>-65.92431202357011</v>
      </c>
    </row>
    <row r="57" spans="1:3" x14ac:dyDescent="0.45">
      <c r="A57">
        <v>32</v>
      </c>
      <c r="B57">
        <v>4329.9658004873518</v>
      </c>
      <c r="C57">
        <v>-604.96580048735177</v>
      </c>
    </row>
    <row r="58" spans="1:3" x14ac:dyDescent="0.45">
      <c r="A58">
        <v>33</v>
      </c>
      <c r="B58">
        <v>4783.6782625981323</v>
      </c>
      <c r="C58">
        <v>-168.67826259813228</v>
      </c>
    </row>
    <row r="59" spans="1:3" x14ac:dyDescent="0.45">
      <c r="A59">
        <v>34</v>
      </c>
      <c r="B59">
        <v>3251.6217980733736</v>
      </c>
      <c r="C59">
        <v>743.37820192662639</v>
      </c>
    </row>
    <row r="60" spans="1:3" x14ac:dyDescent="0.45">
      <c r="A60">
        <v>35</v>
      </c>
      <c r="B60">
        <v>4358.2383623155938</v>
      </c>
      <c r="C60">
        <v>-33.238362315593804</v>
      </c>
    </row>
    <row r="61" spans="1:3" x14ac:dyDescent="0.45">
      <c r="A61">
        <v>36</v>
      </c>
      <c r="B61">
        <v>4314.7316878666152</v>
      </c>
      <c r="C61">
        <v>-639.73168786661518</v>
      </c>
    </row>
    <row r="62" spans="1:3" x14ac:dyDescent="0.45">
      <c r="A62">
        <v>37</v>
      </c>
      <c r="B62">
        <v>5256.34042772666</v>
      </c>
      <c r="C62">
        <v>168.65957227334002</v>
      </c>
    </row>
    <row r="63" spans="1:3" x14ac:dyDescent="0.45">
      <c r="A63">
        <v>38</v>
      </c>
      <c r="B63">
        <v>4016.4002059307591</v>
      </c>
      <c r="C63">
        <v>708.59979406924094</v>
      </c>
    </row>
    <row r="64" spans="1:3" x14ac:dyDescent="0.45">
      <c r="A64">
        <v>39</v>
      </c>
      <c r="B64">
        <v>4740.2769569538286</v>
      </c>
      <c r="C64">
        <v>-340.27695695382863</v>
      </c>
    </row>
    <row r="65" spans="1:3" x14ac:dyDescent="0.45">
      <c r="A65">
        <v>40</v>
      </c>
      <c r="B65">
        <v>2667.6932980124116</v>
      </c>
      <c r="C65">
        <v>327.30670198758844</v>
      </c>
    </row>
    <row r="66" spans="1:3" x14ac:dyDescent="0.45">
      <c r="A66">
        <v>41</v>
      </c>
      <c r="B66">
        <v>2350.7160984555649</v>
      </c>
      <c r="C66">
        <v>-455.71609845556486</v>
      </c>
    </row>
    <row r="67" spans="1:3" x14ac:dyDescent="0.45">
      <c r="A67">
        <v>42</v>
      </c>
      <c r="B67">
        <v>4673.9657374674462</v>
      </c>
      <c r="C67">
        <v>-28.965737467446161</v>
      </c>
    </row>
    <row r="68" spans="1:3" x14ac:dyDescent="0.45">
      <c r="A68">
        <v>43</v>
      </c>
      <c r="B68">
        <v>4335.2352006861101</v>
      </c>
      <c r="C68">
        <v>-1740.2352006861101</v>
      </c>
    </row>
    <row r="69" spans="1:3" x14ac:dyDescent="0.45">
      <c r="A69">
        <v>44</v>
      </c>
      <c r="B69">
        <v>4018.8829133317608</v>
      </c>
      <c r="C69">
        <v>576.11708666823915</v>
      </c>
    </row>
    <row r="70" spans="1:3" x14ac:dyDescent="0.45">
      <c r="A70">
        <v>45</v>
      </c>
      <c r="B70">
        <v>1997.0784363678686</v>
      </c>
      <c r="C70">
        <v>-252.07843636786856</v>
      </c>
    </row>
    <row r="71" spans="1:3" x14ac:dyDescent="0.45">
      <c r="A71">
        <v>46</v>
      </c>
      <c r="B71">
        <v>1997.0784363678686</v>
      </c>
      <c r="C71">
        <v>-252.07843636786856</v>
      </c>
    </row>
    <row r="72" spans="1:3" x14ac:dyDescent="0.45">
      <c r="A72">
        <v>47</v>
      </c>
      <c r="B72">
        <v>5058.8782121822087</v>
      </c>
      <c r="C72">
        <v>236.1217878177913</v>
      </c>
    </row>
    <row r="73" spans="1:3" x14ac:dyDescent="0.45">
      <c r="A73">
        <v>48</v>
      </c>
      <c r="B73">
        <v>2442.2625060364744</v>
      </c>
      <c r="C73">
        <v>152.73749396352559</v>
      </c>
    </row>
    <row r="74" spans="1:3" x14ac:dyDescent="0.45">
      <c r="A74">
        <v>49</v>
      </c>
      <c r="B74">
        <v>2473.338702071459</v>
      </c>
      <c r="C74">
        <v>11.661297928540989</v>
      </c>
    </row>
    <row r="75" spans="1:3" x14ac:dyDescent="0.45">
      <c r="A75">
        <v>50</v>
      </c>
      <c r="B75">
        <v>5174.7890351109054</v>
      </c>
      <c r="C75">
        <v>-279.78903511090539</v>
      </c>
    </row>
    <row r="76" spans="1:3" x14ac:dyDescent="0.45">
      <c r="A76">
        <v>51</v>
      </c>
      <c r="B76">
        <v>3397.1313136137251</v>
      </c>
      <c r="C76">
        <v>757.86868638627493</v>
      </c>
    </row>
    <row r="77" spans="1:3" x14ac:dyDescent="0.45">
      <c r="A77">
        <v>52</v>
      </c>
      <c r="B77">
        <v>4785.5130558790161</v>
      </c>
      <c r="C77">
        <v>-40.513055879016065</v>
      </c>
    </row>
    <row r="78" spans="1:3" x14ac:dyDescent="0.45">
      <c r="A78">
        <v>53</v>
      </c>
      <c r="B78">
        <v>4354.1849037038573</v>
      </c>
      <c r="C78">
        <v>-859.18490370385734</v>
      </c>
    </row>
    <row r="79" spans="1:3" x14ac:dyDescent="0.45">
      <c r="A79">
        <v>54</v>
      </c>
      <c r="B79">
        <v>3854.46611833411</v>
      </c>
      <c r="C79">
        <v>-259.46611833410998</v>
      </c>
    </row>
    <row r="80" spans="1:3" x14ac:dyDescent="0.45">
      <c r="A80">
        <v>55</v>
      </c>
      <c r="B80">
        <v>2240.6535840928818</v>
      </c>
      <c r="C80">
        <v>-440.65358409288183</v>
      </c>
    </row>
    <row r="81" spans="1:3" x14ac:dyDescent="0.45">
      <c r="A81">
        <v>56</v>
      </c>
      <c r="B81">
        <v>2495.5135145146505</v>
      </c>
      <c r="C81">
        <v>149.48648548534948</v>
      </c>
    </row>
    <row r="82" spans="1:3" x14ac:dyDescent="0.45">
      <c r="A82">
        <v>57</v>
      </c>
      <c r="B82">
        <v>2847.327264221813</v>
      </c>
      <c r="C82">
        <v>272.67273577818696</v>
      </c>
    </row>
    <row r="83" spans="1:3" x14ac:dyDescent="0.45">
      <c r="A83">
        <v>58</v>
      </c>
      <c r="B83">
        <v>2365.6462256795462</v>
      </c>
      <c r="C83">
        <v>-150.64622567954621</v>
      </c>
    </row>
    <row r="84" spans="1:3" x14ac:dyDescent="0.45">
      <c r="A84">
        <v>59</v>
      </c>
      <c r="B84">
        <v>5132.8531118726605</v>
      </c>
      <c r="C84">
        <v>462.14688812733948</v>
      </c>
    </row>
    <row r="85" spans="1:3" x14ac:dyDescent="0.45">
      <c r="A85">
        <v>60</v>
      </c>
      <c r="B85">
        <v>4729.2949195369083</v>
      </c>
      <c r="C85">
        <v>-34.29491953690831</v>
      </c>
    </row>
    <row r="86" spans="1:3" x14ac:dyDescent="0.45">
      <c r="A86">
        <v>61</v>
      </c>
      <c r="B86">
        <v>1752.1953393853487</v>
      </c>
      <c r="C86">
        <v>-67.195339385348689</v>
      </c>
    </row>
    <row r="87" spans="1:3" x14ac:dyDescent="0.45">
      <c r="A87">
        <v>62</v>
      </c>
      <c r="B87">
        <v>2457.9289747762627</v>
      </c>
      <c r="C87">
        <v>367.07102522373725</v>
      </c>
    </row>
    <row r="88" spans="1:3" x14ac:dyDescent="0.45">
      <c r="A88">
        <v>63</v>
      </c>
      <c r="B88">
        <v>5258.9684472589433</v>
      </c>
      <c r="C88">
        <v>636.03155274105666</v>
      </c>
    </row>
    <row r="89" spans="1:3" x14ac:dyDescent="0.45">
      <c r="A89">
        <v>64</v>
      </c>
      <c r="B89">
        <v>2572.9109001057072</v>
      </c>
      <c r="C89">
        <v>522.08909989429276</v>
      </c>
    </row>
    <row r="90" spans="1:3" x14ac:dyDescent="0.45">
      <c r="A90">
        <v>65</v>
      </c>
      <c r="B90">
        <v>4289.8065456774784</v>
      </c>
      <c r="C90">
        <v>305.19345432252157</v>
      </c>
    </row>
    <row r="91" spans="1:3" x14ac:dyDescent="0.45">
      <c r="A91">
        <v>66</v>
      </c>
      <c r="B91">
        <v>3812.1620243379625</v>
      </c>
      <c r="C91">
        <v>2.8379756620374792</v>
      </c>
    </row>
    <row r="92" spans="1:3" x14ac:dyDescent="0.45">
      <c r="A92">
        <v>67</v>
      </c>
      <c r="B92">
        <v>3839.5698739281002</v>
      </c>
      <c r="C92">
        <v>-244.56987392810015</v>
      </c>
    </row>
    <row r="93" spans="1:3" x14ac:dyDescent="0.45">
      <c r="A93">
        <v>68</v>
      </c>
      <c r="B93">
        <v>2444.5865401720025</v>
      </c>
      <c r="C93">
        <v>-249.58654017200251</v>
      </c>
    </row>
    <row r="94" spans="1:3" x14ac:dyDescent="0.45">
      <c r="A94">
        <v>69</v>
      </c>
      <c r="B94">
        <v>4658.8599955690061</v>
      </c>
      <c r="C94">
        <v>36.14000443099394</v>
      </c>
    </row>
    <row r="95" spans="1:3" x14ac:dyDescent="0.45">
      <c r="A95">
        <v>70</v>
      </c>
      <c r="B95">
        <v>4342.6833228891155</v>
      </c>
      <c r="C95">
        <v>-547.68332288911552</v>
      </c>
    </row>
    <row r="96" spans="1:3" x14ac:dyDescent="0.45">
      <c r="A96">
        <v>71</v>
      </c>
      <c r="B96">
        <v>4065.921092798797</v>
      </c>
      <c r="C96">
        <v>689.07890720120304</v>
      </c>
    </row>
    <row r="97" spans="1:3" x14ac:dyDescent="0.45">
      <c r="A97">
        <v>72</v>
      </c>
      <c r="B97">
        <v>2526.2154792830961</v>
      </c>
      <c r="C97">
        <v>-31.215479283096101</v>
      </c>
    </row>
    <row r="98" spans="1:3" x14ac:dyDescent="0.45">
      <c r="A98">
        <v>73</v>
      </c>
      <c r="B98">
        <v>4024.3218676963434</v>
      </c>
      <c r="C98">
        <v>470.67813230365664</v>
      </c>
    </row>
    <row r="99" spans="1:3" x14ac:dyDescent="0.45">
      <c r="A99">
        <v>74</v>
      </c>
      <c r="B99">
        <v>3259.4853349864447</v>
      </c>
      <c r="C99">
        <v>735.51466501355526</v>
      </c>
    </row>
    <row r="100" spans="1:3" x14ac:dyDescent="0.45">
      <c r="A100">
        <v>75</v>
      </c>
      <c r="B100">
        <v>3259.4853349864447</v>
      </c>
      <c r="C100">
        <v>535.51466501355526</v>
      </c>
    </row>
    <row r="101" spans="1:3" x14ac:dyDescent="0.45">
      <c r="A101">
        <v>76</v>
      </c>
      <c r="B101">
        <v>4802.9319510126343</v>
      </c>
      <c r="C101">
        <v>-87.931951012634272</v>
      </c>
    </row>
    <row r="102" spans="1:3" x14ac:dyDescent="0.45">
      <c r="A102">
        <v>77</v>
      </c>
      <c r="B102">
        <v>4689.6963915683837</v>
      </c>
      <c r="C102">
        <v>5.3036084316163397</v>
      </c>
    </row>
    <row r="103" spans="1:3" x14ac:dyDescent="0.45">
      <c r="A103">
        <v>78</v>
      </c>
      <c r="B103">
        <v>5273.8646916649532</v>
      </c>
      <c r="C103">
        <v>841.13530833504683</v>
      </c>
    </row>
    <row r="104" spans="1:3" x14ac:dyDescent="0.45">
      <c r="A104">
        <v>79</v>
      </c>
      <c r="B104">
        <v>2504.8472542254963</v>
      </c>
      <c r="C104">
        <v>-254.84725422549627</v>
      </c>
    </row>
    <row r="105" spans="1:3" x14ac:dyDescent="0.45">
      <c r="A105">
        <v>80</v>
      </c>
      <c r="B105">
        <v>2142.8095704179213</v>
      </c>
      <c r="C105">
        <v>-267.80957041792135</v>
      </c>
    </row>
    <row r="106" spans="1:3" x14ac:dyDescent="0.45">
      <c r="A106">
        <v>81</v>
      </c>
      <c r="B106">
        <v>2267.4183399546164</v>
      </c>
      <c r="C106">
        <v>-317.41833995461639</v>
      </c>
    </row>
    <row r="107" spans="1:3" x14ac:dyDescent="0.45">
      <c r="A107">
        <v>82</v>
      </c>
      <c r="B107">
        <v>2704.9968542716642</v>
      </c>
      <c r="C107">
        <v>20.003145728335767</v>
      </c>
    </row>
    <row r="108" spans="1:3" x14ac:dyDescent="0.45">
      <c r="A108">
        <v>83</v>
      </c>
      <c r="B108">
        <v>4065.921092798797</v>
      </c>
      <c r="C108">
        <v>689.07890720120304</v>
      </c>
    </row>
    <row r="109" spans="1:3" x14ac:dyDescent="0.45">
      <c r="A109">
        <v>84</v>
      </c>
      <c r="B109">
        <v>3236.4349294047993</v>
      </c>
      <c r="C109">
        <v>1088.5650705952007</v>
      </c>
    </row>
    <row r="110" spans="1:3" x14ac:dyDescent="0.45">
      <c r="A110">
        <v>85</v>
      </c>
      <c r="B110">
        <v>1981.8213218295105</v>
      </c>
      <c r="C110">
        <v>-106.82132182951045</v>
      </c>
    </row>
    <row r="111" spans="1:3" x14ac:dyDescent="0.45">
      <c r="A111">
        <v>86</v>
      </c>
      <c r="B111">
        <v>4367.9766358361549</v>
      </c>
      <c r="C111">
        <v>-422.97663583615486</v>
      </c>
    </row>
    <row r="112" spans="1:3" x14ac:dyDescent="0.45">
      <c r="A112">
        <v>87</v>
      </c>
      <c r="B112">
        <v>4216.1998167449301</v>
      </c>
      <c r="C112">
        <v>-521.1998167449301</v>
      </c>
    </row>
    <row r="113" spans="1:3" x14ac:dyDescent="0.45">
      <c r="A113">
        <v>88</v>
      </c>
      <c r="B113">
        <v>1986.4827512347583</v>
      </c>
      <c r="C113">
        <v>-336.48275123475833</v>
      </c>
    </row>
    <row r="114" spans="1:3" x14ac:dyDescent="0.45">
      <c r="A114">
        <v>89</v>
      </c>
      <c r="B114">
        <v>5366.0190700393732</v>
      </c>
      <c r="C114">
        <v>528.98092996062678</v>
      </c>
    </row>
    <row r="115" spans="1:3" x14ac:dyDescent="0.45">
      <c r="A115">
        <v>90</v>
      </c>
      <c r="B115">
        <v>4303.6455217619396</v>
      </c>
      <c r="C115">
        <v>-963.64552176193956</v>
      </c>
    </row>
    <row r="116" spans="1:3" x14ac:dyDescent="0.45">
      <c r="A116">
        <v>91</v>
      </c>
      <c r="B116">
        <v>1982.5164799017909</v>
      </c>
      <c r="C116">
        <v>-107.51647990179094</v>
      </c>
    </row>
    <row r="117" spans="1:3" ht="14.65" thickBot="1" x14ac:dyDescent="0.5">
      <c r="A117" s="17">
        <v>92</v>
      </c>
      <c r="B117" s="17">
        <v>2715.5235336519113</v>
      </c>
      <c r="C117" s="17">
        <v>9.4764663480887066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96FD-8983-450D-9476-CE67D49B4980}">
  <dimension ref="A1:I118"/>
  <sheetViews>
    <sheetView zoomScale="70" zoomScaleNormal="70" workbookViewId="0">
      <selection activeCell="G25" sqref="G25"/>
    </sheetView>
  </sheetViews>
  <sheetFormatPr defaultRowHeight="14.25" x14ac:dyDescent="0.45"/>
  <cols>
    <col min="1" max="1" width="19.1328125" customWidth="1"/>
    <col min="2" max="2" width="18.86328125" customWidth="1"/>
  </cols>
  <sheetData>
    <row r="1" spans="1:9" x14ac:dyDescent="0.45">
      <c r="A1" t="s">
        <v>17</v>
      </c>
    </row>
    <row r="2" spans="1:9" ht="14.65" thickBot="1" x14ac:dyDescent="0.5"/>
    <row r="3" spans="1:9" x14ac:dyDescent="0.45">
      <c r="A3" s="19" t="s">
        <v>18</v>
      </c>
      <c r="B3" s="19"/>
    </row>
    <row r="4" spans="1:9" x14ac:dyDescent="0.45">
      <c r="A4" t="s">
        <v>19</v>
      </c>
      <c r="B4">
        <v>0.91062786830862319</v>
      </c>
    </row>
    <row r="5" spans="1:9" x14ac:dyDescent="0.45">
      <c r="A5" t="s">
        <v>20</v>
      </c>
      <c r="B5">
        <v>0.82924311454030719</v>
      </c>
    </row>
    <row r="6" spans="1:9" x14ac:dyDescent="0.45">
      <c r="A6" t="s">
        <v>21</v>
      </c>
      <c r="B6">
        <v>0.82342185708145399</v>
      </c>
    </row>
    <row r="7" spans="1:9" x14ac:dyDescent="0.45">
      <c r="A7" t="s">
        <v>22</v>
      </c>
      <c r="B7">
        <v>487.13693889889134</v>
      </c>
    </row>
    <row r="8" spans="1:9" ht="14.65" thickBot="1" x14ac:dyDescent="0.5">
      <c r="A8" s="17" t="s">
        <v>23</v>
      </c>
      <c r="B8" s="17">
        <v>92</v>
      </c>
    </row>
    <row r="10" spans="1:9" ht="14.65" thickBot="1" x14ac:dyDescent="0.5">
      <c r="A10" t="s">
        <v>24</v>
      </c>
    </row>
    <row r="11" spans="1:9" x14ac:dyDescent="0.45">
      <c r="A11" s="18"/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</row>
    <row r="12" spans="1:9" x14ac:dyDescent="0.45">
      <c r="A12" t="s">
        <v>25</v>
      </c>
      <c r="B12">
        <v>3</v>
      </c>
      <c r="C12">
        <v>101411789.65159483</v>
      </c>
      <c r="D12">
        <v>33803929.883864947</v>
      </c>
      <c r="E12">
        <v>142.45085712180045</v>
      </c>
      <c r="F12">
        <v>1.1556547765290315E-33</v>
      </c>
    </row>
    <row r="13" spans="1:9" x14ac:dyDescent="0.45">
      <c r="A13" t="s">
        <v>26</v>
      </c>
      <c r="B13">
        <v>88</v>
      </c>
      <c r="C13">
        <v>20882610.957100835</v>
      </c>
      <c r="D13">
        <v>237302.39723978221</v>
      </c>
    </row>
    <row r="14" spans="1:9" ht="14.65" thickBot="1" x14ac:dyDescent="0.5">
      <c r="A14" s="17" t="s">
        <v>27</v>
      </c>
      <c r="B14" s="17">
        <v>91</v>
      </c>
      <c r="C14" s="17">
        <v>122294400.60869567</v>
      </c>
      <c r="D14" s="17"/>
      <c r="E14" s="17"/>
      <c r="F14" s="17"/>
    </row>
    <row r="15" spans="1:9" ht="14.65" thickBot="1" x14ac:dyDescent="0.5"/>
    <row r="16" spans="1:9" x14ac:dyDescent="0.45">
      <c r="A16" s="18"/>
      <c r="B16" s="18" t="s">
        <v>34</v>
      </c>
      <c r="C16" s="18" t="s">
        <v>22</v>
      </c>
      <c r="D16" s="18" t="s">
        <v>35</v>
      </c>
      <c r="E16" s="18" t="s">
        <v>36</v>
      </c>
      <c r="F16" s="18" t="s">
        <v>37</v>
      </c>
      <c r="G16" s="18" t="s">
        <v>38</v>
      </c>
      <c r="H16" s="18" t="s">
        <v>39</v>
      </c>
      <c r="I16" s="18" t="s">
        <v>40</v>
      </c>
    </row>
    <row r="17" spans="1:9" x14ac:dyDescent="0.45">
      <c r="A17" t="s">
        <v>28</v>
      </c>
      <c r="B17">
        <v>3966.5468500235802</v>
      </c>
      <c r="C17">
        <v>2273.241768352605</v>
      </c>
      <c r="D17">
        <v>1.744885610164596</v>
      </c>
      <c r="E17">
        <v>8.4495811365428344E-2</v>
      </c>
      <c r="F17">
        <v>-551.04347653444256</v>
      </c>
      <c r="G17">
        <v>8484.1371765816039</v>
      </c>
      <c r="H17">
        <v>-551.04347653444256</v>
      </c>
      <c r="I17">
        <v>8484.1371765816039</v>
      </c>
    </row>
    <row r="18" spans="1:9" x14ac:dyDescent="0.45">
      <c r="A18" t="s">
        <v>2</v>
      </c>
      <c r="B18">
        <v>1.5492302574644148</v>
      </c>
      <c r="C18">
        <v>7.5859057520395068E-2</v>
      </c>
      <c r="D18">
        <v>20.422482273100965</v>
      </c>
      <c r="E18">
        <v>3.788760014153962E-35</v>
      </c>
      <c r="F18">
        <v>1.3984763212984888</v>
      </c>
      <c r="G18">
        <v>1.6999841936303408</v>
      </c>
      <c r="H18">
        <v>1.3984763212984888</v>
      </c>
      <c r="I18">
        <v>1.6999841936303408</v>
      </c>
    </row>
    <row r="19" spans="1:9" x14ac:dyDescent="0.45">
      <c r="A19" t="s">
        <v>3</v>
      </c>
      <c r="B19">
        <v>-1.6114881509036016E-2</v>
      </c>
      <c r="C19">
        <v>2.5214468749774181E-2</v>
      </c>
      <c r="D19">
        <v>-0.63911247422892226</v>
      </c>
      <c r="E19">
        <v>0.52440988723747894</v>
      </c>
      <c r="F19">
        <v>-6.6223339702564554E-2</v>
      </c>
      <c r="G19">
        <v>3.399357668449253E-2</v>
      </c>
      <c r="H19">
        <v>-6.6223339702564554E-2</v>
      </c>
      <c r="I19">
        <v>3.399357668449253E-2</v>
      </c>
    </row>
    <row r="20" spans="1:9" ht="14.65" thickBot="1" x14ac:dyDescent="0.5">
      <c r="A20" s="17" t="s">
        <v>52</v>
      </c>
      <c r="B20" s="17">
        <v>-716.19075254146844</v>
      </c>
      <c r="C20" s="17">
        <v>646.35624577759256</v>
      </c>
      <c r="D20" s="17">
        <v>-1.1080433696124683</v>
      </c>
      <c r="E20" s="17">
        <v>0.27086240727530436</v>
      </c>
      <c r="F20" s="17">
        <v>-2000.6879688456042</v>
      </c>
      <c r="G20" s="17">
        <v>568.30646376266725</v>
      </c>
      <c r="H20" s="17">
        <v>-2000.6879688456042</v>
      </c>
      <c r="I20" s="17">
        <v>568.30646376266725</v>
      </c>
    </row>
    <row r="24" spans="1:9" x14ac:dyDescent="0.45">
      <c r="A24" t="s">
        <v>41</v>
      </c>
    </row>
    <row r="25" spans="1:9" ht="14.65" thickBot="1" x14ac:dyDescent="0.5"/>
    <row r="26" spans="1:9" x14ac:dyDescent="0.45">
      <c r="A26" s="18" t="s">
        <v>42</v>
      </c>
      <c r="B26" s="18" t="s">
        <v>47</v>
      </c>
      <c r="C26" s="18" t="s">
        <v>43</v>
      </c>
      <c r="D26" s="18" t="s">
        <v>53</v>
      </c>
    </row>
    <row r="27" spans="1:9" x14ac:dyDescent="0.45">
      <c r="A27">
        <v>1</v>
      </c>
      <c r="B27">
        <v>2473.7685510556958</v>
      </c>
      <c r="C27">
        <v>-478.76855105569575</v>
      </c>
      <c r="D27">
        <v>-0.99943352295305465</v>
      </c>
    </row>
    <row r="28" spans="1:9" x14ac:dyDescent="0.45">
      <c r="A28">
        <v>2</v>
      </c>
      <c r="B28">
        <v>4208.0464330958284</v>
      </c>
      <c r="C28">
        <v>-783.04643309582843</v>
      </c>
      <c r="D28">
        <v>-1.6346162535929518</v>
      </c>
    </row>
    <row r="29" spans="1:9" x14ac:dyDescent="0.45">
      <c r="A29">
        <v>3</v>
      </c>
      <c r="B29">
        <v>2792.2880011841244</v>
      </c>
      <c r="C29">
        <v>502.71199881587563</v>
      </c>
      <c r="D29">
        <v>1.0494156788273974</v>
      </c>
    </row>
    <row r="30" spans="1:9" x14ac:dyDescent="0.45">
      <c r="A30">
        <v>4</v>
      </c>
      <c r="B30">
        <v>2331.9285913064223</v>
      </c>
      <c r="C30">
        <v>363.07140869357772</v>
      </c>
      <c r="D30">
        <v>0.75791472993375053</v>
      </c>
    </row>
    <row r="31" spans="1:9" x14ac:dyDescent="0.45">
      <c r="A31">
        <v>5</v>
      </c>
      <c r="B31">
        <v>3109.6944348105881</v>
      </c>
      <c r="C31">
        <v>585.30556518941194</v>
      </c>
      <c r="D31">
        <v>1.2218304684620607</v>
      </c>
    </row>
    <row r="32" spans="1:9" x14ac:dyDescent="0.45">
      <c r="A32">
        <v>6</v>
      </c>
      <c r="B32">
        <v>3055.2678747710756</v>
      </c>
      <c r="C32">
        <v>239.73212522892436</v>
      </c>
      <c r="D32">
        <v>0.50044290075914821</v>
      </c>
    </row>
    <row r="33" spans="1:4" x14ac:dyDescent="0.45">
      <c r="A33">
        <v>7</v>
      </c>
      <c r="B33">
        <v>2474.3065282219209</v>
      </c>
      <c r="C33">
        <v>-49.306528221920871</v>
      </c>
      <c r="D33">
        <v>-0.10292780738575694</v>
      </c>
    </row>
    <row r="34" spans="1:4" x14ac:dyDescent="0.45">
      <c r="A34">
        <v>8</v>
      </c>
      <c r="B34">
        <v>2665.4689418338135</v>
      </c>
      <c r="C34">
        <v>119.53105816618654</v>
      </c>
      <c r="D34">
        <v>0.24952212567412554</v>
      </c>
    </row>
    <row r="35" spans="1:4" x14ac:dyDescent="0.45">
      <c r="A35">
        <v>9</v>
      </c>
      <c r="B35">
        <v>2709.8875479897838</v>
      </c>
      <c r="C35">
        <v>585.1124520102162</v>
      </c>
      <c r="D35">
        <v>1.2214273430174452</v>
      </c>
    </row>
    <row r="36" spans="1:4" x14ac:dyDescent="0.45">
      <c r="A36">
        <v>10</v>
      </c>
      <c r="B36">
        <v>2422.770879048368</v>
      </c>
      <c r="C36">
        <v>-227.77087904836799</v>
      </c>
      <c r="D36">
        <v>-0.47547369511106979</v>
      </c>
    </row>
    <row r="37" spans="1:4" x14ac:dyDescent="0.45">
      <c r="A37">
        <v>11</v>
      </c>
      <c r="B37">
        <v>5191.2563573002626</v>
      </c>
      <c r="C37">
        <v>403.74364269973739</v>
      </c>
      <c r="D37">
        <v>0.84281837289341188</v>
      </c>
    </row>
    <row r="38" spans="1:4" x14ac:dyDescent="0.45">
      <c r="A38">
        <v>12</v>
      </c>
      <c r="B38">
        <v>2398.9208544149947</v>
      </c>
      <c r="C38">
        <v>96.079145585005335</v>
      </c>
      <c r="D38">
        <v>0.20056605376983216</v>
      </c>
    </row>
    <row r="39" spans="1:4" x14ac:dyDescent="0.45">
      <c r="A39">
        <v>13</v>
      </c>
      <c r="B39">
        <v>4241.8490629981179</v>
      </c>
      <c r="C39">
        <v>-396.84906299811792</v>
      </c>
      <c r="D39">
        <v>-0.82842587767776732</v>
      </c>
    </row>
    <row r="40" spans="1:4" x14ac:dyDescent="0.45">
      <c r="A40">
        <v>14</v>
      </c>
      <c r="B40">
        <v>2230.9481888093069</v>
      </c>
      <c r="C40">
        <v>-355.94818880930688</v>
      </c>
      <c r="D40">
        <v>-0.74304494634414742</v>
      </c>
    </row>
    <row r="41" spans="1:4" x14ac:dyDescent="0.45">
      <c r="A41">
        <v>15</v>
      </c>
      <c r="B41">
        <v>2073.0512183348155</v>
      </c>
      <c r="C41">
        <v>-448.05121833481553</v>
      </c>
      <c r="D41">
        <v>-0.93531082318663017</v>
      </c>
    </row>
    <row r="42" spans="1:4" x14ac:dyDescent="0.45">
      <c r="A42">
        <v>16</v>
      </c>
      <c r="B42">
        <v>2672.632816957826</v>
      </c>
      <c r="C42">
        <v>-447.63281695782598</v>
      </c>
      <c r="D42">
        <v>-0.93443740666565978</v>
      </c>
    </row>
    <row r="43" spans="1:4" x14ac:dyDescent="0.45">
      <c r="A43">
        <v>17</v>
      </c>
      <c r="B43">
        <v>3987.6582576453879</v>
      </c>
      <c r="C43">
        <v>507.34174235461205</v>
      </c>
      <c r="D43">
        <v>1.0590803088142366</v>
      </c>
    </row>
    <row r="44" spans="1:4" x14ac:dyDescent="0.45">
      <c r="A44">
        <v>18</v>
      </c>
      <c r="B44">
        <v>4089.9074546380393</v>
      </c>
      <c r="C44">
        <v>260.09254536196067</v>
      </c>
      <c r="D44">
        <v>0.54294545523457283</v>
      </c>
    </row>
    <row r="45" spans="1:4" x14ac:dyDescent="0.45">
      <c r="A45">
        <v>19</v>
      </c>
      <c r="B45">
        <v>4268.0689342464466</v>
      </c>
      <c r="C45">
        <v>-283.06893424644659</v>
      </c>
      <c r="D45">
        <v>-0.59090886727767045</v>
      </c>
    </row>
    <row r="46" spans="1:4" x14ac:dyDescent="0.45">
      <c r="A46">
        <v>20</v>
      </c>
      <c r="B46">
        <v>3056.5708729092744</v>
      </c>
      <c r="C46">
        <v>708.42912709072561</v>
      </c>
      <c r="D46">
        <v>1.4788519769931074</v>
      </c>
    </row>
    <row r="47" spans="1:4" x14ac:dyDescent="0.45">
      <c r="A47">
        <v>21</v>
      </c>
      <c r="B47">
        <v>4347.3507252768577</v>
      </c>
      <c r="C47">
        <v>-752.3507252768577</v>
      </c>
      <c r="D47">
        <v>-1.5705386959977314</v>
      </c>
    </row>
    <row r="48" spans="1:4" x14ac:dyDescent="0.45">
      <c r="A48">
        <v>22</v>
      </c>
      <c r="B48">
        <v>3476.6459701868939</v>
      </c>
      <c r="C48">
        <v>-226.64597018689392</v>
      </c>
      <c r="D48">
        <v>-0.47312543805879453</v>
      </c>
    </row>
    <row r="49" spans="1:4" x14ac:dyDescent="0.45">
      <c r="A49">
        <v>23</v>
      </c>
      <c r="B49">
        <v>2713.4577906238587</v>
      </c>
      <c r="C49">
        <v>-168.45779062385873</v>
      </c>
      <c r="D49">
        <v>-0.35165710609196921</v>
      </c>
    </row>
    <row r="50" spans="1:4" x14ac:dyDescent="0.45">
      <c r="A50">
        <v>24</v>
      </c>
      <c r="B50">
        <v>5261.6302746856254</v>
      </c>
      <c r="C50">
        <v>-446.63027468562541</v>
      </c>
      <c r="D50">
        <v>-0.93234459093495781</v>
      </c>
    </row>
    <row r="51" spans="1:4" x14ac:dyDescent="0.45">
      <c r="A51">
        <v>25</v>
      </c>
      <c r="B51">
        <v>4315.5098436884145</v>
      </c>
      <c r="C51">
        <v>-720.50984368841455</v>
      </c>
      <c r="D51">
        <v>-1.504070578178174</v>
      </c>
    </row>
    <row r="52" spans="1:4" x14ac:dyDescent="0.45">
      <c r="A52">
        <v>26</v>
      </c>
      <c r="B52">
        <v>2963.216973492611</v>
      </c>
      <c r="C52">
        <v>731.78302650738897</v>
      </c>
      <c r="D52">
        <v>1.5276034455622531</v>
      </c>
    </row>
    <row r="53" spans="1:4" x14ac:dyDescent="0.45">
      <c r="A53">
        <v>27</v>
      </c>
      <c r="B53">
        <v>2426.4912505035763</v>
      </c>
      <c r="C53">
        <v>168.50874949642366</v>
      </c>
      <c r="D53">
        <v>0.35176348318257172</v>
      </c>
    </row>
    <row r="54" spans="1:4" x14ac:dyDescent="0.45">
      <c r="A54">
        <v>28</v>
      </c>
      <c r="B54">
        <v>2976.7864984491553</v>
      </c>
      <c r="C54">
        <v>318.21350155084474</v>
      </c>
      <c r="D54">
        <v>0.66427345782198399</v>
      </c>
    </row>
    <row r="55" spans="1:4" x14ac:dyDescent="0.45">
      <c r="A55">
        <v>29</v>
      </c>
      <c r="B55">
        <v>2684.6045587227736</v>
      </c>
      <c r="C55">
        <v>-39.604558722773618</v>
      </c>
      <c r="D55">
        <v>-8.2674861500454166E-2</v>
      </c>
    </row>
    <row r="56" spans="1:4" x14ac:dyDescent="0.45">
      <c r="A56">
        <v>30</v>
      </c>
      <c r="B56">
        <v>2490.9507765397211</v>
      </c>
      <c r="C56">
        <v>-141.95077653972112</v>
      </c>
      <c r="D56">
        <v>-0.29632348317404694</v>
      </c>
    </row>
    <row r="57" spans="1:4" x14ac:dyDescent="0.45">
      <c r="A57">
        <v>31</v>
      </c>
      <c r="B57">
        <v>2318.8008375597997</v>
      </c>
      <c r="C57">
        <v>-68.800837559799675</v>
      </c>
      <c r="D57">
        <v>-0.14362234802785173</v>
      </c>
    </row>
    <row r="58" spans="1:4" x14ac:dyDescent="0.45">
      <c r="A58">
        <v>32</v>
      </c>
      <c r="B58">
        <v>4324.4616385183308</v>
      </c>
      <c r="C58">
        <v>-599.4616385183308</v>
      </c>
      <c r="D58">
        <v>-1.2513813949109813</v>
      </c>
    </row>
    <row r="59" spans="1:4" x14ac:dyDescent="0.45">
      <c r="A59">
        <v>33</v>
      </c>
      <c r="B59">
        <v>4776.8368736979392</v>
      </c>
      <c r="C59">
        <v>-161.83687369793915</v>
      </c>
      <c r="D59">
        <v>-0.3378358843056587</v>
      </c>
    </row>
    <row r="60" spans="1:4" x14ac:dyDescent="0.45">
      <c r="A60">
        <v>34</v>
      </c>
      <c r="B60">
        <v>3249.295839838027</v>
      </c>
      <c r="C60">
        <v>745.70416016197305</v>
      </c>
      <c r="D60">
        <v>1.556663933393424</v>
      </c>
    </row>
    <row r="61" spans="1:4" x14ac:dyDescent="0.45">
      <c r="A61">
        <v>35</v>
      </c>
      <c r="B61">
        <v>4331.5852108712606</v>
      </c>
      <c r="C61">
        <v>-6.5852108712606423</v>
      </c>
      <c r="D61">
        <v>-1.3746685086020085E-2</v>
      </c>
    </row>
    <row r="62" spans="1:4" x14ac:dyDescent="0.45">
      <c r="A62">
        <v>36</v>
      </c>
      <c r="B62">
        <v>4288.2067636622569</v>
      </c>
      <c r="C62">
        <v>-613.20676366225689</v>
      </c>
      <c r="D62">
        <v>-1.2800744634421819</v>
      </c>
    </row>
    <row r="63" spans="1:4" x14ac:dyDescent="0.45">
      <c r="A63">
        <v>37</v>
      </c>
      <c r="B63">
        <v>5227.0402996856919</v>
      </c>
      <c r="C63">
        <v>197.95970031430807</v>
      </c>
      <c r="D63">
        <v>0.41324259968956062</v>
      </c>
    </row>
    <row r="64" spans="1:4" x14ac:dyDescent="0.45">
      <c r="A64">
        <v>38</v>
      </c>
      <c r="B64">
        <v>4025.1317103510796</v>
      </c>
      <c r="C64">
        <v>699.86828964892038</v>
      </c>
      <c r="D64">
        <v>1.4609811542228448</v>
      </c>
    </row>
    <row r="65" spans="1:4" x14ac:dyDescent="0.45">
      <c r="A65">
        <v>39</v>
      </c>
      <c r="B65">
        <v>4784.959524722015</v>
      </c>
      <c r="C65">
        <v>-384.95952472201498</v>
      </c>
      <c r="D65">
        <v>-0.80360636290519327</v>
      </c>
    </row>
    <row r="66" spans="1:4" x14ac:dyDescent="0.45">
      <c r="A66">
        <v>40</v>
      </c>
      <c r="B66">
        <v>2717.6417660041238</v>
      </c>
      <c r="C66">
        <v>277.35823399587616</v>
      </c>
      <c r="D66">
        <v>0.57898773073398679</v>
      </c>
    </row>
    <row r="67" spans="1:4" x14ac:dyDescent="0.45">
      <c r="A67">
        <v>41</v>
      </c>
      <c r="B67">
        <v>2401.5987934813834</v>
      </c>
      <c r="C67">
        <v>-506.59879348138338</v>
      </c>
      <c r="D67">
        <v>-1.0575293965663297</v>
      </c>
    </row>
    <row r="68" spans="1:4" x14ac:dyDescent="0.45">
      <c r="A68">
        <v>42</v>
      </c>
      <c r="B68">
        <v>4696.9354561092532</v>
      </c>
      <c r="C68">
        <v>-51.935456109253209</v>
      </c>
      <c r="D68">
        <v>-0.10841571726252835</v>
      </c>
    </row>
    <row r="69" spans="1:4" x14ac:dyDescent="0.45">
      <c r="A69">
        <v>43</v>
      </c>
      <c r="B69">
        <v>4359.2032599820104</v>
      </c>
      <c r="C69">
        <v>-1764.2032599820104</v>
      </c>
      <c r="D69">
        <v>-3.682789680820052</v>
      </c>
    </row>
    <row r="70" spans="1:4" x14ac:dyDescent="0.45">
      <c r="A70">
        <v>44</v>
      </c>
      <c r="B70">
        <v>4054.3161887287174</v>
      </c>
      <c r="C70">
        <v>540.68381127128259</v>
      </c>
      <c r="D70">
        <v>1.1286821682648067</v>
      </c>
    </row>
    <row r="71" spans="1:4" x14ac:dyDescent="0.45">
      <c r="A71">
        <v>45</v>
      </c>
      <c r="B71">
        <v>2039.7345166580558</v>
      </c>
      <c r="C71">
        <v>-294.73451665805578</v>
      </c>
      <c r="D71">
        <v>-0.61526087223126535</v>
      </c>
    </row>
    <row r="72" spans="1:4" x14ac:dyDescent="0.45">
      <c r="A72">
        <v>46</v>
      </c>
      <c r="B72">
        <v>2039.7345166580558</v>
      </c>
      <c r="C72">
        <v>-294.73451665805578</v>
      </c>
      <c r="D72">
        <v>-0.61526087223126535</v>
      </c>
    </row>
    <row r="73" spans="1:4" x14ac:dyDescent="0.45">
      <c r="A73">
        <v>47</v>
      </c>
      <c r="B73">
        <v>5089.1397428215078</v>
      </c>
      <c r="C73">
        <v>205.86025717849225</v>
      </c>
      <c r="D73">
        <v>0.42973508099947849</v>
      </c>
    </row>
    <row r="74" spans="1:4" x14ac:dyDescent="0.45">
      <c r="A74">
        <v>48</v>
      </c>
      <c r="B74">
        <v>2480.2359892514328</v>
      </c>
      <c r="C74">
        <v>114.76401074856722</v>
      </c>
      <c r="D74">
        <v>0.23957087264347002</v>
      </c>
    </row>
    <row r="75" spans="1:4" x14ac:dyDescent="0.45">
      <c r="A75">
        <v>49</v>
      </c>
      <c r="B75">
        <v>2511.2205944007205</v>
      </c>
      <c r="C75">
        <v>-26.220594400720529</v>
      </c>
      <c r="D75">
        <v>-5.4735719332548033E-2</v>
      </c>
    </row>
    <row r="76" spans="1:4" x14ac:dyDescent="0.45">
      <c r="A76">
        <v>50</v>
      </c>
      <c r="B76">
        <v>5202.7703998923898</v>
      </c>
      <c r="C76">
        <v>-307.77039989238983</v>
      </c>
      <c r="D76">
        <v>-0.64247339209491761</v>
      </c>
    </row>
    <row r="77" spans="1:4" x14ac:dyDescent="0.45">
      <c r="A77">
        <v>51</v>
      </c>
      <c r="B77">
        <v>3430.7732829832798</v>
      </c>
      <c r="C77">
        <v>724.22671701672016</v>
      </c>
      <c r="D77">
        <v>1.5118295836447768</v>
      </c>
    </row>
    <row r="78" spans="1:4" x14ac:dyDescent="0.45">
      <c r="A78">
        <v>52</v>
      </c>
      <c r="B78">
        <v>4804.9515295172005</v>
      </c>
      <c r="C78">
        <v>-59.95152951720047</v>
      </c>
      <c r="D78">
        <v>-0.12514934036431608</v>
      </c>
    </row>
    <row r="79" spans="1:4" x14ac:dyDescent="0.45">
      <c r="A79">
        <v>53</v>
      </c>
      <c r="B79">
        <v>4365.6257398206526</v>
      </c>
      <c r="C79">
        <v>-870.6257398206526</v>
      </c>
      <c r="D79">
        <v>-1.817438819663284</v>
      </c>
    </row>
    <row r="80" spans="1:4" x14ac:dyDescent="0.45">
      <c r="A80">
        <v>54</v>
      </c>
      <c r="B80">
        <v>3843.15322116779</v>
      </c>
      <c r="C80">
        <v>-248.15322116778998</v>
      </c>
      <c r="D80">
        <v>-0.51802201192413166</v>
      </c>
    </row>
    <row r="81" spans="1:4" x14ac:dyDescent="0.45">
      <c r="A81">
        <v>55</v>
      </c>
      <c r="B81">
        <v>2231.5691978811788</v>
      </c>
      <c r="C81">
        <v>-431.56919788117875</v>
      </c>
      <c r="D81">
        <v>-0.90090446184347206</v>
      </c>
    </row>
    <row r="82" spans="1:4" x14ac:dyDescent="0.45">
      <c r="A82">
        <v>56</v>
      </c>
      <c r="B82">
        <v>2478.9369677649861</v>
      </c>
      <c r="C82">
        <v>166.06303223501391</v>
      </c>
      <c r="D82">
        <v>0.34665802708415416</v>
      </c>
    </row>
    <row r="83" spans="1:4" x14ac:dyDescent="0.45">
      <c r="A83">
        <v>57</v>
      </c>
      <c r="B83">
        <v>2961.0795337616405</v>
      </c>
      <c r="C83">
        <v>158.9204662383595</v>
      </c>
      <c r="D83">
        <v>0.33174785831634263</v>
      </c>
    </row>
    <row r="84" spans="1:4" x14ac:dyDescent="0.45">
      <c r="A84">
        <v>58</v>
      </c>
      <c r="B84">
        <v>2480.8181539476714</v>
      </c>
      <c r="C84">
        <v>-265.81815394767136</v>
      </c>
      <c r="D84">
        <v>-0.55489771305779267</v>
      </c>
    </row>
    <row r="85" spans="1:4" x14ac:dyDescent="0.45">
      <c r="A85">
        <v>59</v>
      </c>
      <c r="B85">
        <v>5221.5003270511115</v>
      </c>
      <c r="C85">
        <v>373.49967294888847</v>
      </c>
      <c r="D85">
        <v>0.77968382245244061</v>
      </c>
    </row>
    <row r="86" spans="1:4" x14ac:dyDescent="0.45">
      <c r="A86">
        <v>60</v>
      </c>
      <c r="B86">
        <v>4810.7052772492862</v>
      </c>
      <c r="C86">
        <v>-115.70527724928615</v>
      </c>
      <c r="D86">
        <v>-0.24153577466716578</v>
      </c>
    </row>
    <row r="87" spans="1:4" x14ac:dyDescent="0.45">
      <c r="A87">
        <v>61</v>
      </c>
      <c r="B87">
        <v>1854.5553467406717</v>
      </c>
      <c r="C87">
        <v>-169.55534674067167</v>
      </c>
      <c r="D87">
        <v>-0.35394826405137625</v>
      </c>
    </row>
    <row r="88" spans="1:4" x14ac:dyDescent="0.45">
      <c r="A88">
        <v>62</v>
      </c>
      <c r="B88">
        <v>2537.1433113480866</v>
      </c>
      <c r="C88">
        <v>287.85668865191337</v>
      </c>
      <c r="D88">
        <v>0.60090334632592568</v>
      </c>
    </row>
    <row r="89" spans="1:4" x14ac:dyDescent="0.45">
      <c r="A89">
        <v>63</v>
      </c>
      <c r="B89">
        <v>5384.6979995396359</v>
      </c>
      <c r="C89">
        <v>510.30200046036407</v>
      </c>
      <c r="D89">
        <v>1.0652598734096104</v>
      </c>
    </row>
    <row r="90" spans="1:4" x14ac:dyDescent="0.45">
      <c r="A90">
        <v>64</v>
      </c>
      <c r="B90">
        <v>2651.7863504004531</v>
      </c>
      <c r="C90">
        <v>443.2136495995469</v>
      </c>
      <c r="D90">
        <v>0.92521235629076537</v>
      </c>
    </row>
    <row r="91" spans="1:4" x14ac:dyDescent="0.45">
      <c r="A91">
        <v>65</v>
      </c>
      <c r="B91">
        <v>4357.3020901884574</v>
      </c>
      <c r="C91">
        <v>237.69790981154256</v>
      </c>
      <c r="D91">
        <v>0.49619645834651199</v>
      </c>
    </row>
    <row r="92" spans="1:4" x14ac:dyDescent="0.45">
      <c r="A92">
        <v>66</v>
      </c>
      <c r="B92">
        <v>3870.5324998774345</v>
      </c>
      <c r="C92">
        <v>-55.532499877434475</v>
      </c>
      <c r="D92">
        <v>-0.11592457747801799</v>
      </c>
    </row>
    <row r="93" spans="1:4" x14ac:dyDescent="0.45">
      <c r="A93">
        <v>67</v>
      </c>
      <c r="B93">
        <v>3893.6464379525219</v>
      </c>
      <c r="C93">
        <v>-298.64643795252186</v>
      </c>
      <c r="D93">
        <v>-0.62342704202713506</v>
      </c>
    </row>
    <row r="94" spans="1:4" x14ac:dyDescent="0.45">
      <c r="A94">
        <v>68</v>
      </c>
      <c r="B94">
        <v>2587.0371861326598</v>
      </c>
      <c r="C94">
        <v>-392.03718613265983</v>
      </c>
      <c r="D94">
        <v>-0.81838104278404511</v>
      </c>
    </row>
    <row r="95" spans="1:4" x14ac:dyDescent="0.45">
      <c r="A95">
        <v>69</v>
      </c>
      <c r="B95">
        <v>4673.447970673531</v>
      </c>
      <c r="C95">
        <v>21.552029326468983</v>
      </c>
      <c r="D95">
        <v>4.4990049051978544E-2</v>
      </c>
    </row>
    <row r="96" spans="1:4" x14ac:dyDescent="0.45">
      <c r="A96">
        <v>70</v>
      </c>
      <c r="B96">
        <v>4337.8957007286226</v>
      </c>
      <c r="C96">
        <v>-542.89570072862261</v>
      </c>
      <c r="D96">
        <v>-1.133299506784343</v>
      </c>
    </row>
    <row r="97" spans="1:4" x14ac:dyDescent="0.45">
      <c r="A97">
        <v>71</v>
      </c>
      <c r="B97">
        <v>4069.322153685584</v>
      </c>
      <c r="C97">
        <v>685.677846314416</v>
      </c>
      <c r="D97">
        <v>1.4313584800877186</v>
      </c>
    </row>
    <row r="98" spans="1:4" x14ac:dyDescent="0.45">
      <c r="A98">
        <v>72</v>
      </c>
      <c r="B98">
        <v>2520.4618350425476</v>
      </c>
      <c r="C98">
        <v>-25.461835042547591</v>
      </c>
      <c r="D98">
        <v>-5.3151802559526409E-2</v>
      </c>
    </row>
    <row r="99" spans="1:4" x14ac:dyDescent="0.45">
      <c r="A99">
        <v>73</v>
      </c>
      <c r="B99">
        <v>3960.0168167223305</v>
      </c>
      <c r="C99">
        <v>534.98318327766947</v>
      </c>
      <c r="D99">
        <v>1.1167820576453045</v>
      </c>
    </row>
    <row r="100" spans="1:4" x14ac:dyDescent="0.45">
      <c r="A100">
        <v>74</v>
      </c>
      <c r="B100">
        <v>3192.3787282302051</v>
      </c>
      <c r="C100">
        <v>802.62127176979493</v>
      </c>
      <c r="D100">
        <v>1.6754788999259691</v>
      </c>
    </row>
    <row r="101" spans="1:4" x14ac:dyDescent="0.45">
      <c r="A101">
        <v>75</v>
      </c>
      <c r="B101">
        <v>3192.3787282302051</v>
      </c>
      <c r="C101">
        <v>602.62127176979493</v>
      </c>
      <c r="D101">
        <v>1.2579771568606484</v>
      </c>
    </row>
    <row r="102" spans="1:4" x14ac:dyDescent="0.45">
      <c r="A102">
        <v>76</v>
      </c>
      <c r="B102">
        <v>4781.8339315737703</v>
      </c>
      <c r="C102">
        <v>-66.833931573770315</v>
      </c>
      <c r="D102">
        <v>-0.13951641463978737</v>
      </c>
    </row>
    <row r="103" spans="1:4" x14ac:dyDescent="0.45">
      <c r="A103">
        <v>77</v>
      </c>
      <c r="B103">
        <v>4687.8912069093931</v>
      </c>
      <c r="C103">
        <v>7.1087930906069232</v>
      </c>
      <c r="D103">
        <v>1.4839667532095492E-2</v>
      </c>
    </row>
    <row r="104" spans="1:4" x14ac:dyDescent="0.45">
      <c r="A104">
        <v>78</v>
      </c>
      <c r="B104">
        <v>5264.01808900584</v>
      </c>
      <c r="C104">
        <v>850.98191099415999</v>
      </c>
      <c r="D104">
        <v>1.7764321557855967</v>
      </c>
    </row>
    <row r="105" spans="1:4" x14ac:dyDescent="0.45">
      <c r="A105">
        <v>79</v>
      </c>
      <c r="B105">
        <v>2490.5223807839016</v>
      </c>
      <c r="C105">
        <v>-240.52238078390155</v>
      </c>
      <c r="D105">
        <v>-0.50209256611749842</v>
      </c>
    </row>
    <row r="106" spans="1:4" x14ac:dyDescent="0.45">
      <c r="A106">
        <v>80</v>
      </c>
      <c r="B106">
        <v>2133.1326845573999</v>
      </c>
      <c r="C106">
        <v>-258.1326845573999</v>
      </c>
      <c r="D106">
        <v>-0.53885422872422517</v>
      </c>
    </row>
    <row r="107" spans="1:4" x14ac:dyDescent="0.45">
      <c r="A107">
        <v>81</v>
      </c>
      <c r="B107">
        <v>2236.3085328731245</v>
      </c>
      <c r="C107">
        <v>-286.30853287312448</v>
      </c>
      <c r="D107">
        <v>-0.59767155764502067</v>
      </c>
    </row>
    <row r="108" spans="1:4" x14ac:dyDescent="0.45">
      <c r="A108">
        <v>82</v>
      </c>
      <c r="B108">
        <v>2675.1252512591732</v>
      </c>
      <c r="C108">
        <v>49.874748740826817</v>
      </c>
      <c r="D108">
        <v>0.10411397267120051</v>
      </c>
    </row>
    <row r="109" spans="1:4" x14ac:dyDescent="0.45">
      <c r="A109">
        <v>83</v>
      </c>
      <c r="B109">
        <v>4026.3507085330962</v>
      </c>
      <c r="C109">
        <v>728.64929146690383</v>
      </c>
      <c r="D109">
        <v>1.5210617463537162</v>
      </c>
    </row>
    <row r="110" spans="1:4" x14ac:dyDescent="0.45">
      <c r="A110">
        <v>84</v>
      </c>
      <c r="B110">
        <v>3211.8636312699346</v>
      </c>
      <c r="C110">
        <v>1113.1363687300654</v>
      </c>
      <c r="D110">
        <v>2.323681871071019</v>
      </c>
    </row>
    <row r="111" spans="1:4" x14ac:dyDescent="0.45">
      <c r="A111">
        <v>85</v>
      </c>
      <c r="B111">
        <v>1944.0952175165303</v>
      </c>
      <c r="C111">
        <v>-69.095217516530283</v>
      </c>
      <c r="D111">
        <v>-0.14423686875314434</v>
      </c>
    </row>
    <row r="112" spans="1:4" x14ac:dyDescent="0.45">
      <c r="A112">
        <v>86</v>
      </c>
      <c r="B112">
        <v>4290.9472250107847</v>
      </c>
      <c r="C112">
        <v>-345.94722501078468</v>
      </c>
      <c r="D112">
        <v>-0.72216784725306649</v>
      </c>
    </row>
    <row r="113" spans="1:4" x14ac:dyDescent="0.45">
      <c r="A113">
        <v>87</v>
      </c>
      <c r="B113">
        <v>4137.5111716283682</v>
      </c>
      <c r="C113">
        <v>-442.51117162836817</v>
      </c>
      <c r="D113">
        <v>-0.92374592740360484</v>
      </c>
    </row>
    <row r="114" spans="1:4" x14ac:dyDescent="0.45">
      <c r="A114">
        <v>88</v>
      </c>
      <c r="B114">
        <v>1914.3657521669325</v>
      </c>
      <c r="C114">
        <v>-264.36575216693245</v>
      </c>
      <c r="D114">
        <v>-0.55186581168234428</v>
      </c>
    </row>
    <row r="115" spans="1:4" x14ac:dyDescent="0.45">
      <c r="A115">
        <v>89</v>
      </c>
      <c r="B115">
        <v>5283.9415621520347</v>
      </c>
      <c r="C115">
        <v>611.05843784796525</v>
      </c>
      <c r="D115">
        <v>1.275589814581487</v>
      </c>
    </row>
    <row r="116" spans="1:4" x14ac:dyDescent="0.45">
      <c r="A116">
        <v>90</v>
      </c>
      <c r="B116">
        <v>4199.8004958768433</v>
      </c>
      <c r="C116">
        <v>-859.80049587684334</v>
      </c>
      <c r="D116">
        <v>-1.7948410285850456</v>
      </c>
    </row>
    <row r="117" spans="1:4" x14ac:dyDescent="0.45">
      <c r="A117">
        <v>91</v>
      </c>
      <c r="B117">
        <v>1906.0295964781926</v>
      </c>
      <c r="C117">
        <v>-31.029596478192616</v>
      </c>
      <c r="D117">
        <v>-6.4774553081294761E-2</v>
      </c>
    </row>
    <row r="118" spans="1:4" ht="14.65" thickBot="1" x14ac:dyDescent="0.5">
      <c r="A118" s="17">
        <v>92</v>
      </c>
      <c r="B118" s="17">
        <v>2618.7597891312316</v>
      </c>
      <c r="C118" s="17">
        <v>106.24021086876837</v>
      </c>
      <c r="D118" s="17">
        <v>0.22177736610669008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 Data</vt:lpstr>
      <vt:lpstr>Sorted Data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AvgFC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Ethan Lucius</dc:creator>
  <cp:keywords/>
  <dc:description/>
  <cp:lastModifiedBy>Michael Stewart</cp:lastModifiedBy>
  <cp:revision/>
  <dcterms:created xsi:type="dcterms:W3CDTF">2024-10-25T13:26:55Z</dcterms:created>
  <dcterms:modified xsi:type="dcterms:W3CDTF">2025-05-27T20:27:17Z</dcterms:modified>
  <cp:category/>
  <cp:contentStatus/>
</cp:coreProperties>
</file>