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80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G6" i="1" l="1"/>
  <c r="H6" i="1" s="1"/>
  <c r="I6" i="1"/>
  <c r="G5" i="1"/>
  <c r="F5" i="1"/>
  <c r="F6" i="1"/>
  <c r="D6" i="1"/>
  <c r="C6" i="1"/>
  <c r="A6" i="1"/>
  <c r="C5" i="1"/>
  <c r="G14" i="1"/>
  <c r="G13" i="1"/>
  <c r="M6" i="1"/>
  <c r="C3" i="1"/>
  <c r="G3" i="1" s="1"/>
  <c r="L3" i="1" s="1"/>
  <c r="M3" i="1" s="1"/>
  <c r="C2" i="1"/>
  <c r="D2" i="1" s="1"/>
  <c r="I5" i="1"/>
  <c r="D3" i="1"/>
  <c r="I3" i="1"/>
  <c r="I2" i="1"/>
  <c r="F3" i="1" l="1"/>
  <c r="G2" i="1"/>
  <c r="L2" i="1" s="1"/>
  <c r="M2" i="1" s="1"/>
  <c r="L5" i="1"/>
  <c r="M5" i="1" s="1"/>
  <c r="H5" i="1"/>
  <c r="D5" i="1"/>
  <c r="H3" i="1"/>
  <c r="F2" i="1"/>
  <c r="H2" i="1" l="1"/>
</calcChain>
</file>

<file path=xl/comments1.xml><?xml version="1.0" encoding="utf-8"?>
<comments xmlns="http://schemas.openxmlformats.org/spreadsheetml/2006/main">
  <authors>
    <author>Home</author>
  </authors>
  <commentList>
    <comment ref="Q2" authorId="0">
      <text>
        <r>
          <rPr>
            <b/>
            <sz val="9"/>
            <color indexed="81"/>
            <rFont val="Tahoma"/>
            <charset val="1"/>
          </rPr>
          <t>Home:</t>
        </r>
        <r>
          <rPr>
            <sz val="9"/>
            <color indexed="81"/>
            <rFont val="Tahoma"/>
            <charset val="1"/>
          </rPr>
          <t xml:space="preserve">
Fits the correct aa volume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Home:</t>
        </r>
        <r>
          <rPr>
            <sz val="9"/>
            <color indexed="81"/>
            <rFont val="Tahoma"/>
            <charset val="1"/>
          </rPr>
          <t xml:space="preserve">
Fits the correct Van Hof't factor</t>
        </r>
      </text>
    </comment>
    <comment ref="Q5" authorId="0">
      <text>
        <r>
          <rPr>
            <b/>
            <sz val="9"/>
            <color indexed="81"/>
            <rFont val="Tahoma"/>
            <charset val="1"/>
          </rPr>
          <t>Home:</t>
        </r>
        <r>
          <rPr>
            <sz val="9"/>
            <color indexed="81"/>
            <rFont val="Tahoma"/>
            <charset val="1"/>
          </rPr>
          <t xml:space="preserve">
1/8th of the conf prefactor, to uphold flory theory in solution</t>
        </r>
      </text>
    </comment>
  </commentList>
</comments>
</file>

<file path=xl/sharedStrings.xml><?xml version="1.0" encoding="utf-8"?>
<sst xmlns="http://schemas.openxmlformats.org/spreadsheetml/2006/main" count="23" uniqueCount="23">
  <si>
    <t>R_0</t>
  </si>
  <si>
    <t>A/B</t>
  </si>
  <si>
    <t>a_0</t>
  </si>
  <si>
    <t>B/A</t>
  </si>
  <si>
    <t>B_0/A_0</t>
  </si>
  <si>
    <t>kuhn factor</t>
  </si>
  <si>
    <t>nu</t>
  </si>
  <si>
    <t>nu [A]</t>
  </si>
  <si>
    <t>R_g [nm]</t>
  </si>
  <si>
    <t>parameters</t>
  </si>
  <si>
    <t>Issues</t>
  </si>
  <si>
    <t>Brush is not dense</t>
  </si>
  <si>
    <t>Spacing is too big when you think of free solution</t>
  </si>
  <si>
    <t>concentration at 40nm</t>
  </si>
  <si>
    <t>concentration at 20nm</t>
  </si>
  <si>
    <t>C_mono in solution</t>
  </si>
  <si>
    <t>rH does not chane with pH an salt?! Excluded volume? Take surface into account!!</t>
  </si>
  <si>
    <t>try:</t>
  </si>
  <si>
    <t>surface</t>
  </si>
  <si>
    <t xml:space="preserve">Some dense corona with high pressure. </t>
  </si>
  <si>
    <t>big issue:</t>
  </si>
  <si>
    <t xml:space="preserve">How can 5 become 15nm??? They are 2nm away. Even if strechedfor 2.5 nm. Than they are 4nm away from eachother, which is enough-&gt; we have a mushroom at 2,5nm away from the core-&gt; it is 7nm high, no more. </t>
  </si>
  <si>
    <t>kuhn length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</si>
</sst>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Q3" sqref="Q3"/>
    </sheetView>
  </sheetViews>
  <sheetFormatPr defaultRowHeight="15" x14ac:dyDescent="0.25"/>
  <cols>
    <col min="8" max="8" width="9.42578125" customWidth="1"/>
  </cols>
  <sheetData>
    <row r="1" spans="1:18" x14ac:dyDescent="0.25">
      <c r="A1" t="s">
        <v>0</v>
      </c>
      <c r="B1" t="s">
        <v>2</v>
      </c>
      <c r="C1" t="s">
        <v>6</v>
      </c>
      <c r="D1" t="s">
        <v>7</v>
      </c>
      <c r="E1" t="s">
        <v>5</v>
      </c>
      <c r="F1" t="s">
        <v>4</v>
      </c>
      <c r="G1" t="s">
        <v>3</v>
      </c>
      <c r="H1" t="s">
        <v>1</v>
      </c>
      <c r="I1" t="s">
        <v>22</v>
      </c>
      <c r="L1" t="s">
        <v>8</v>
      </c>
      <c r="M1" t="s">
        <v>15</v>
      </c>
      <c r="O1" t="s">
        <v>9</v>
      </c>
      <c r="R1" t="s">
        <v>10</v>
      </c>
    </row>
    <row r="2" spans="1:18" x14ac:dyDescent="0.25">
      <c r="A2">
        <v>0.193</v>
      </c>
      <c r="B2">
        <v>0.35</v>
      </c>
      <c r="C2">
        <f>4/3*PI()*B2^3</f>
        <v>0.17959438003021644</v>
      </c>
      <c r="D2">
        <f>C2*10^3</f>
        <v>179.59438003021643</v>
      </c>
      <c r="E2">
        <v>10</v>
      </c>
      <c r="F2">
        <f>$A$2^5/3/C2/$B$2^2</f>
        <v>4.0572938181557359E-3</v>
      </c>
      <c r="G2">
        <f>$A$2^5/3/$B$2^2*E2/C2</f>
        <v>4.0572938181557362E-2</v>
      </c>
      <c r="H2">
        <f>1/G2</f>
        <v>24.6469702422132</v>
      </c>
      <c r="I2">
        <f>E2*B2</f>
        <v>3.5</v>
      </c>
      <c r="J2">
        <v>147</v>
      </c>
      <c r="L2">
        <f>(B2^2*3*G2*C2/E2)^0.2*J2^0.6</f>
        <v>3.8543194790005244</v>
      </c>
      <c r="M2" s="1">
        <f>J2/(4/3*PI()*L2^3)</f>
        <v>0.61289431905502456</v>
      </c>
      <c r="O2">
        <v>0.35</v>
      </c>
      <c r="P2">
        <v>0.6</v>
      </c>
      <c r="Q2">
        <v>0.35</v>
      </c>
      <c r="R2" t="s">
        <v>11</v>
      </c>
    </row>
    <row r="3" spans="1:18" x14ac:dyDescent="0.25">
      <c r="A3">
        <v>0.254</v>
      </c>
      <c r="B3">
        <v>0.6</v>
      </c>
      <c r="C3">
        <f>4/3*PI()*B3^3</f>
        <v>0.90477868423386032</v>
      </c>
      <c r="D3">
        <f>C3*10^3</f>
        <v>904.7786842338603</v>
      </c>
      <c r="E3">
        <v>10</v>
      </c>
      <c r="F3">
        <f>$A$3^5/3/C3/$B$3^2</f>
        <v>1.0819382310329429E-3</v>
      </c>
      <c r="G3">
        <f>$A$3^5/3/$B$3^2*E3/C3</f>
        <v>1.0819382310329429E-2</v>
      </c>
      <c r="H3">
        <f>1/G3</f>
        <v>92.426718209715602</v>
      </c>
      <c r="I3">
        <f>E3*B3</f>
        <v>6</v>
      </c>
      <c r="J3">
        <v>147</v>
      </c>
      <c r="L3">
        <f>(B3^2*3*G3*C3/E3)^0.2*J3^0.6</f>
        <v>5.0725240811716752</v>
      </c>
      <c r="M3" s="1">
        <f>J3/(4/3*PI()*L3^3)</f>
        <v>0.2688786834946611</v>
      </c>
      <c r="O3">
        <v>1</v>
      </c>
      <c r="P3">
        <v>1</v>
      </c>
      <c r="Q3">
        <v>0.2</v>
      </c>
      <c r="R3" t="s">
        <v>12</v>
      </c>
    </row>
    <row r="4" spans="1:18" x14ac:dyDescent="0.25">
      <c r="M4" s="1"/>
      <c r="O4">
        <v>8</v>
      </c>
      <c r="P4">
        <v>8</v>
      </c>
      <c r="Q4">
        <v>2</v>
      </c>
      <c r="R4" t="s">
        <v>16</v>
      </c>
    </row>
    <row r="5" spans="1:18" x14ac:dyDescent="0.25">
      <c r="A5">
        <v>0.193</v>
      </c>
      <c r="B5">
        <v>0.35</v>
      </c>
      <c r="C5">
        <f>4/3*PI()*B5^3</f>
        <v>0.17959438003021644</v>
      </c>
      <c r="D5">
        <f>C5*10^3</f>
        <v>179.59438003021643</v>
      </c>
      <c r="E5">
        <v>4</v>
      </c>
      <c r="F5">
        <f>$A$5^5/3/C5/$B$5^2</f>
        <v>4.0572938181557359E-3</v>
      </c>
      <c r="G5">
        <f>$A$5^5/3/$B$5^2*E5/C5</f>
        <v>1.6229175272622944E-2</v>
      </c>
      <c r="H5">
        <f>1/G5</f>
        <v>61.617425605533001</v>
      </c>
      <c r="I5">
        <f>E5*B5</f>
        <v>1.4</v>
      </c>
      <c r="J5">
        <v>147</v>
      </c>
      <c r="L5">
        <f>(B5^2*3*G5*C5/E5)^0.2*J5^0.6</f>
        <v>3.8543194790005244</v>
      </c>
      <c r="M5" s="1">
        <f>J5/(4/3*PI()*L5^3)</f>
        <v>0.61289431905502456</v>
      </c>
      <c r="O5">
        <v>0.1</v>
      </c>
      <c r="P5">
        <v>0.1</v>
      </c>
      <c r="Q5">
        <f>Q3/8</f>
        <v>2.5000000000000001E-2</v>
      </c>
    </row>
    <row r="6" spans="1:18" x14ac:dyDescent="0.25">
      <c r="A6">
        <f>14/(604^0.6)</f>
        <v>0.30026580223596666</v>
      </c>
      <c r="B6">
        <v>0.35</v>
      </c>
      <c r="C6">
        <f>4/3*PI()*B6^3</f>
        <v>0.17959438003021644</v>
      </c>
      <c r="D6">
        <f>C6*10^3</f>
        <v>179.59438003021643</v>
      </c>
      <c r="E6">
        <v>11</v>
      </c>
      <c r="F6">
        <f>$A$6^5/3/C6/$B$6^2</f>
        <v>3.698105330965111E-2</v>
      </c>
      <c r="G6">
        <f>$A$6^5/3/$B$6^2*E6/C6</f>
        <v>0.40679158640616214</v>
      </c>
      <c r="H6">
        <f>1/G6</f>
        <v>2.4582612655158194</v>
      </c>
      <c r="I6">
        <f>E6*B6</f>
        <v>3.8499999999999996</v>
      </c>
      <c r="J6">
        <v>147</v>
      </c>
      <c r="L6">
        <v>5.8</v>
      </c>
      <c r="M6" s="1">
        <f>J6/(4/3*PI()*L6^3)</f>
        <v>0.17986420595228855</v>
      </c>
      <c r="O6">
        <v>5</v>
      </c>
      <c r="P6">
        <v>5</v>
      </c>
      <c r="Q6">
        <v>5</v>
      </c>
    </row>
    <row r="7" spans="1:18" x14ac:dyDescent="0.25">
      <c r="R7" t="s">
        <v>17</v>
      </c>
    </row>
    <row r="8" spans="1:18" x14ac:dyDescent="0.25">
      <c r="M8" s="1"/>
      <c r="R8" t="s">
        <v>18</v>
      </c>
    </row>
    <row r="9" spans="1:18" x14ac:dyDescent="0.25">
      <c r="R9" t="s">
        <v>19</v>
      </c>
    </row>
    <row r="11" spans="1:18" x14ac:dyDescent="0.25">
      <c r="R11" t="s">
        <v>20</v>
      </c>
    </row>
    <row r="12" spans="1:18" x14ac:dyDescent="0.25">
      <c r="R12" t="s">
        <v>21</v>
      </c>
    </row>
    <row r="13" spans="1:18" x14ac:dyDescent="0.25">
      <c r="F13" t="s">
        <v>13</v>
      </c>
      <c r="G13">
        <f>16*147/653/45</f>
        <v>8.0040837161817244E-2</v>
      </c>
    </row>
    <row r="14" spans="1:18" x14ac:dyDescent="0.25">
      <c r="F14" t="s">
        <v>14</v>
      </c>
      <c r="G14">
        <f>32*147/2/(133*45)</f>
        <v>0.39298245614035088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M</cp:lastModifiedBy>
  <dcterms:created xsi:type="dcterms:W3CDTF">2015-06-14T14:10:01Z</dcterms:created>
  <dcterms:modified xsi:type="dcterms:W3CDTF">2015-09-27T10:31:39Z</dcterms:modified>
</cp:coreProperties>
</file>