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fan1\Desktop\Programming\Python\Python-Integration\Data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52" i="1" l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V46" i="1" l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S45" i="1"/>
  <c r="T45" i="1"/>
  <c r="U45" i="1"/>
  <c r="V45" i="1"/>
  <c r="C45" i="1"/>
  <c r="D10" i="1" l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C12" i="1"/>
  <c r="C10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C8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E6" i="1"/>
  <c r="C6" i="1"/>
  <c r="D6" i="1"/>
  <c r="A5" i="1"/>
  <c r="A7" i="1" s="1"/>
  <c r="A9" i="1" s="1"/>
  <c r="A11" i="1" s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V20" i="1"/>
  <c r="A17" i="1"/>
  <c r="A19" i="1" s="1"/>
  <c r="A21" i="1" s="1"/>
  <c r="A23" i="1" s="1"/>
  <c r="A25" i="1" s="1"/>
  <c r="A27" i="1" s="1"/>
  <c r="A29" i="1" s="1"/>
  <c r="A31" i="1" s="1"/>
  <c r="A33" i="1" s="1"/>
  <c r="A35" i="1" s="1"/>
  <c r="A37" i="1" s="1"/>
  <c r="A39" i="1" s="1"/>
  <c r="A41" i="1" s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C42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C40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C36" i="1"/>
  <c r="V24" i="1"/>
  <c r="V32" i="1"/>
  <c r="V30" i="1"/>
  <c r="V28" i="1"/>
  <c r="V22" i="1"/>
  <c r="V18" i="1"/>
  <c r="V16" i="1"/>
</calcChain>
</file>

<file path=xl/sharedStrings.xml><?xml version="1.0" encoding="utf-8"?>
<sst xmlns="http://schemas.openxmlformats.org/spreadsheetml/2006/main" count="51" uniqueCount="7">
  <si>
    <t>Power</t>
  </si>
  <si>
    <t>Actual Error</t>
  </si>
  <si>
    <t>Coefficient</t>
  </si>
  <si>
    <t>b - Power of expression</t>
  </si>
  <si>
    <t>Number of Segments used for Numerical Integration</t>
  </si>
  <si>
    <t>Model of Error (ax^b)</t>
  </si>
  <si>
    <t>Modelled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</si>
</sst>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Sheet1!$A$57:$A$73</c:f>
              <c:numCache>
                <c:formatCode>General</c:formatCode>
                <c:ptCount val="17"/>
                <c:pt idx="0">
                  <c:v>1.2</c:v>
                </c:pt>
                <c:pt idx="1">
                  <c:v>1.4</c:v>
                </c:pt>
                <c:pt idx="2">
                  <c:v>1.5999999999999999</c:v>
                </c:pt>
                <c:pt idx="3">
                  <c:v>1.7999999999999998</c:v>
                </c:pt>
                <c:pt idx="4">
                  <c:v>1.9999999999999998</c:v>
                </c:pt>
                <c:pt idx="5">
                  <c:v>2.1999999999999997</c:v>
                </c:pt>
                <c:pt idx="6">
                  <c:v>2.4</c:v>
                </c:pt>
                <c:pt idx="7">
                  <c:v>2.6</c:v>
                </c:pt>
                <c:pt idx="8">
                  <c:v>2.8000000000000003</c:v>
                </c:pt>
                <c:pt idx="9">
                  <c:v>3.0000000000000004</c:v>
                </c:pt>
                <c:pt idx="10">
                  <c:v>3.2000000000000006</c:v>
                </c:pt>
                <c:pt idx="11">
                  <c:v>3.4000000000000008</c:v>
                </c:pt>
                <c:pt idx="12">
                  <c:v>3.600000000000001</c:v>
                </c:pt>
                <c:pt idx="13">
                  <c:v>3.8000000000000012</c:v>
                </c:pt>
                <c:pt idx="16">
                  <c:v>19.8</c:v>
                </c:pt>
              </c:numCache>
            </c:numRef>
          </c:xVal>
          <c:yVal>
            <c:numRef>
              <c:f>Sheet1!$C$57:$C$73</c:f>
              <c:numCache>
                <c:formatCode>General</c:formatCode>
                <c:ptCount val="17"/>
                <c:pt idx="0">
                  <c:v>-1.8928252000000001</c:v>
                </c:pt>
                <c:pt idx="1">
                  <c:v>-1.9462484</c:v>
                </c:pt>
                <c:pt idx="2">
                  <c:v>-1.9771841000000001</c:v>
                </c:pt>
                <c:pt idx="3">
                  <c:v>-1.9928079000000001</c:v>
                </c:pt>
                <c:pt idx="4">
                  <c:v>-1.9980671999999999</c:v>
                </c:pt>
                <c:pt idx="5">
                  <c:v>-2.0025868</c:v>
                </c:pt>
                <c:pt idx="6">
                  <c:v>-2.0029029999999999</c:v>
                </c:pt>
                <c:pt idx="7">
                  <c:v>-2.0021984000000002</c:v>
                </c:pt>
                <c:pt idx="8">
                  <c:v>-2.0011652999999998</c:v>
                </c:pt>
                <c:pt idx="9">
                  <c:v>-2.0031729999999999</c:v>
                </c:pt>
                <c:pt idx="10">
                  <c:v>-1.9534353</c:v>
                </c:pt>
                <c:pt idx="11">
                  <c:v>-1.99902</c:v>
                </c:pt>
                <c:pt idx="12">
                  <c:v>-1.9967077</c:v>
                </c:pt>
                <c:pt idx="13">
                  <c:v>-1.9956924</c:v>
                </c:pt>
                <c:pt idx="16">
                  <c:v>-1.6173888000000001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136272"/>
        <c:axId val="279321872"/>
      </c:scatterChart>
      <c:valAx>
        <c:axId val="14413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9321872"/>
        <c:crosses val="autoZero"/>
        <c:crossBetween val="midCat"/>
      </c:valAx>
      <c:valAx>
        <c:axId val="27932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3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328083</xdr:colOff>
      <xdr:row>47</xdr:row>
      <xdr:rowOff>21167</xdr:rowOff>
    </xdr:from>
    <xdr:to>
      <xdr:col>19</xdr:col>
      <xdr:colOff>169333</xdr:colOff>
      <xdr:row>75</xdr:row>
      <xdr:rowOff>74084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"/>
  <sheetViews>
    <sheetView tabSelected="1" topLeftCell="A46" zoomScale="90" zoomScaleNormal="90" workbookViewId="0">
      <selection activeCell="C58" sqref="C58:C59"/>
    </sheetView>
  </sheetViews>
  <sheetFormatPr defaultRowHeight="15" x14ac:dyDescent="0.25"/>
  <cols>
    <col min="1" max="1" width="20.7109375" customWidth="1"/>
    <col min="2" max="2" width="14.42578125" customWidth="1"/>
    <col min="23" max="23" width="14.28515625" customWidth="1"/>
  </cols>
  <sheetData>
    <row r="1" spans="1:24" x14ac:dyDescent="0.25">
      <c r="C1" s="3" t="s">
        <v>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 t="s">
        <v>5</v>
      </c>
      <c r="X1" s="3"/>
    </row>
    <row r="2" spans="1:24" x14ac:dyDescent="0.25">
      <c r="A2" t="s">
        <v>3</v>
      </c>
      <c r="C2" s="1">
        <v>2</v>
      </c>
      <c r="D2" s="1">
        <v>4</v>
      </c>
      <c r="E2" s="1">
        <v>6</v>
      </c>
      <c r="F2" s="1">
        <v>8</v>
      </c>
      <c r="G2" s="1">
        <v>10</v>
      </c>
      <c r="H2" s="1">
        <v>12</v>
      </c>
      <c r="I2" s="1">
        <v>14</v>
      </c>
      <c r="J2" s="1">
        <v>16</v>
      </c>
      <c r="K2" s="1">
        <v>18</v>
      </c>
      <c r="L2" s="1">
        <v>20</v>
      </c>
      <c r="M2" s="1">
        <v>22</v>
      </c>
      <c r="N2" s="1">
        <v>24</v>
      </c>
      <c r="O2" s="1">
        <v>26</v>
      </c>
      <c r="P2" s="1">
        <v>28</v>
      </c>
      <c r="Q2" s="1">
        <v>30</v>
      </c>
      <c r="R2" s="1">
        <v>32</v>
      </c>
      <c r="S2" s="1">
        <v>34</v>
      </c>
      <c r="T2" s="1">
        <v>36</v>
      </c>
      <c r="U2" s="1">
        <v>38</v>
      </c>
      <c r="V2" s="1">
        <v>40</v>
      </c>
      <c r="W2" s="1" t="s">
        <v>2</v>
      </c>
      <c r="X2" s="1" t="s">
        <v>0</v>
      </c>
    </row>
    <row r="3" spans="1:24" x14ac:dyDescent="0.25">
      <c r="A3" s="1">
        <v>0</v>
      </c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/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1">
        <f>A3+0.2</f>
        <v>0.2</v>
      </c>
      <c r="B5" s="1" t="s">
        <v>1</v>
      </c>
      <c r="C5">
        <v>-17.76696620223256</v>
      </c>
      <c r="D5">
        <v>-7.8251092646132481</v>
      </c>
      <c r="E5">
        <v>-4.8316068137542389</v>
      </c>
      <c r="F5">
        <v>-3.4291673482076268</v>
      </c>
      <c r="G5">
        <v>-2.6274988822504808</v>
      </c>
      <c r="H5">
        <v>-2.1133583886574709</v>
      </c>
      <c r="I5">
        <v>-1.757793488217412</v>
      </c>
      <c r="J5">
        <v>-1.498417286653599</v>
      </c>
      <c r="K5">
        <v>-1.30152722640549</v>
      </c>
      <c r="L5">
        <v>-1.147389037380071</v>
      </c>
      <c r="M5">
        <v>-1.023713341297698</v>
      </c>
      <c r="N5">
        <v>-0.92246507444164294</v>
      </c>
      <c r="O5">
        <v>-0.83817900016302627</v>
      </c>
      <c r="P5">
        <v>-0.76701415466164491</v>
      </c>
      <c r="Q5">
        <v>-0.70619568503070163</v>
      </c>
      <c r="R5">
        <v>-0.65367119688689801</v>
      </c>
      <c r="S5">
        <v>-0.60789146629680157</v>
      </c>
      <c r="T5">
        <v>-0.56766613432355228</v>
      </c>
      <c r="U5">
        <v>-0.532066166310039</v>
      </c>
      <c r="V5">
        <v>-0.50035635106072451</v>
      </c>
      <c r="W5" s="2"/>
      <c r="X5" s="2"/>
    </row>
    <row r="6" spans="1:24" x14ac:dyDescent="0.25">
      <c r="A6" s="1"/>
      <c r="B6" s="1" t="s">
        <v>6</v>
      </c>
      <c r="C6">
        <f>-40.8902772*C2^-1.19281</f>
        <v>-17.887451349480969</v>
      </c>
      <c r="D6">
        <f>-40.8902772*D2^-1.19281</f>
        <v>-7.82486541275021</v>
      </c>
      <c r="E6">
        <f>-40.8902772*E2^-1.19281</f>
        <v>-4.8242906142433357</v>
      </c>
      <c r="F6">
        <f t="shared" ref="F6:V6" si="0">-40.8902772*F2^-1.19281</f>
        <v>-3.4229872960314793</v>
      </c>
      <c r="G6">
        <f t="shared" si="0"/>
        <v>-2.6230710524144305</v>
      </c>
      <c r="H6">
        <f t="shared" si="0"/>
        <v>-2.110385880632653</v>
      </c>
      <c r="I6">
        <f t="shared" si="0"/>
        <v>-1.7559294891757786</v>
      </c>
      <c r="J6">
        <f t="shared" si="0"/>
        <v>-1.4973857581883674</v>
      </c>
      <c r="K6">
        <f t="shared" si="0"/>
        <v>-1.301123311306821</v>
      </c>
      <c r="L6">
        <f t="shared" si="0"/>
        <v>-1.1474624054711706</v>
      </c>
      <c r="M6">
        <f t="shared" si="0"/>
        <v>-1.0241530360585867</v>
      </c>
      <c r="N6">
        <f t="shared" si="0"/>
        <v>-0.92318828223664218</v>
      </c>
      <c r="O6">
        <f t="shared" si="0"/>
        <v>-0.83912313607300737</v>
      </c>
      <c r="P6">
        <f t="shared" si="0"/>
        <v>-0.76813133736228878</v>
      </c>
      <c r="Q6">
        <f t="shared" si="0"/>
        <v>-0.70744885961764037</v>
      </c>
      <c r="R6">
        <f t="shared" si="0"/>
        <v>-0.65503138484471024</v>
      </c>
      <c r="S6">
        <f t="shared" si="0"/>
        <v>-0.60933579003984606</v>
      </c>
      <c r="T6">
        <f t="shared" si="0"/>
        <v>-0.56917637943223198</v>
      </c>
      <c r="U6">
        <f t="shared" si="0"/>
        <v>-0.5336277216214238</v>
      </c>
      <c r="V6">
        <f t="shared" si="0"/>
        <v>-0.50195741772139324</v>
      </c>
      <c r="W6" s="2">
        <v>40.8902772</v>
      </c>
      <c r="X6" s="2">
        <v>-1.1928065999999999</v>
      </c>
    </row>
    <row r="7" spans="1:24" x14ac:dyDescent="0.25">
      <c r="A7" s="1">
        <f>A5+0.2</f>
        <v>0.4</v>
      </c>
      <c r="B7" s="1" t="s">
        <v>1</v>
      </c>
      <c r="C7">
        <v>-11.949920172136069</v>
      </c>
      <c r="D7">
        <v>-4.6771958592148639</v>
      </c>
      <c r="E7">
        <v>-2.6868907417145742</v>
      </c>
      <c r="F7">
        <v>-1.809839272250886</v>
      </c>
      <c r="G7">
        <v>-1.330917575249559</v>
      </c>
      <c r="H7">
        <v>-1.0348361360582461</v>
      </c>
      <c r="I7">
        <v>-0.83626789983863414</v>
      </c>
      <c r="J7">
        <v>-0.69519617974848069</v>
      </c>
      <c r="K7">
        <v>-0.59056807547945178</v>
      </c>
      <c r="L7">
        <v>-0.51033779097709786</v>
      </c>
      <c r="M7">
        <v>-0.44715630924666788</v>
      </c>
      <c r="N7">
        <v>-0.39630669059117501</v>
      </c>
      <c r="O7">
        <v>-0.35463412697802399</v>
      </c>
      <c r="P7">
        <v>-0.31995540470147521</v>
      </c>
      <c r="Q7">
        <v>-0.29071565357207779</v>
      </c>
      <c r="R7">
        <v>-0.26578000231021409</v>
      </c>
      <c r="S7">
        <v>-0.24430237897334009</v>
      </c>
      <c r="T7">
        <v>-0.2256402331212648</v>
      </c>
      <c r="U7">
        <v>-0.20929755774192321</v>
      </c>
      <c r="V7">
        <v>-0.19488588682146979</v>
      </c>
      <c r="W7" s="2"/>
      <c r="X7" s="2"/>
    </row>
    <row r="8" spans="1:24" x14ac:dyDescent="0.25">
      <c r="A8" s="1"/>
      <c r="B8" s="1" t="s">
        <v>6</v>
      </c>
      <c r="C8">
        <f>-31.5439375*C2^-1.37742</f>
        <v>-12.141467087887889</v>
      </c>
      <c r="D8">
        <f t="shared" ref="D8:V8" si="1">-31.5439375*D2^-1.37742</f>
        <v>-4.6733297974060743</v>
      </c>
      <c r="E8">
        <f t="shared" si="1"/>
        <v>-2.6734668800937489</v>
      </c>
      <c r="F8">
        <f t="shared" si="1"/>
        <v>-1.7987950910076342</v>
      </c>
      <c r="G8">
        <f t="shared" si="1"/>
        <v>-1.3228052307539273</v>
      </c>
      <c r="H8">
        <f t="shared" si="1"/>
        <v>-1.0290348227838257</v>
      </c>
      <c r="I8">
        <f t="shared" si="1"/>
        <v>-0.83217798917417218</v>
      </c>
      <c r="J8">
        <f t="shared" si="1"/>
        <v>-0.69236795169669296</v>
      </c>
      <c r="K8">
        <f t="shared" si="1"/>
        <v>-0.58867887276063613</v>
      </c>
      <c r="L8">
        <f t="shared" si="1"/>
        <v>-0.50915635287715</v>
      </c>
      <c r="M8">
        <f t="shared" si="1"/>
        <v>-0.4465150016584416</v>
      </c>
      <c r="N8">
        <f t="shared" si="1"/>
        <v>-0.39608220860570653</v>
      </c>
      <c r="O8">
        <f t="shared" si="1"/>
        <v>-0.35473440721932753</v>
      </c>
      <c r="P8">
        <f t="shared" si="1"/>
        <v>-0.32031073060625131</v>
      </c>
      <c r="Q8">
        <f t="shared" si="1"/>
        <v>-0.29127254125354579</v>
      </c>
      <c r="R8">
        <f t="shared" si="1"/>
        <v>-0.2664969361619407</v>
      </c>
      <c r="S8">
        <f t="shared" si="1"/>
        <v>-0.24514679156695074</v>
      </c>
      <c r="T8">
        <f t="shared" si="1"/>
        <v>-0.22658633402878783</v>
      </c>
      <c r="U8">
        <f t="shared" si="1"/>
        <v>-0.21032475026632874</v>
      </c>
      <c r="V8">
        <f t="shared" si="1"/>
        <v>-0.19597759794721095</v>
      </c>
      <c r="W8" s="2">
        <v>31.543937499999998</v>
      </c>
      <c r="X8" s="2">
        <v>-1.3774154999999999</v>
      </c>
    </row>
    <row r="9" spans="1:24" x14ac:dyDescent="0.25">
      <c r="A9" s="1">
        <f>A7+0.2</f>
        <v>0.60000000000000009</v>
      </c>
      <c r="B9" s="1" t="s">
        <v>1</v>
      </c>
      <c r="C9">
        <v>-7.2196835690842303</v>
      </c>
      <c r="D9">
        <v>-2.5401761552336488</v>
      </c>
      <c r="E9">
        <v>-1.36678992893259</v>
      </c>
      <c r="F9">
        <v>-0.87780720979608873</v>
      </c>
      <c r="G9">
        <v>-0.62171081195211642</v>
      </c>
      <c r="H9">
        <v>-0.46860766204090959</v>
      </c>
      <c r="I9">
        <v>-0.36877500581264039</v>
      </c>
      <c r="J9">
        <v>-0.2995481547428902</v>
      </c>
      <c r="K9">
        <v>-0.24928852412642749</v>
      </c>
      <c r="L9">
        <v>-0.2114762499776468</v>
      </c>
      <c r="M9">
        <v>-0.18220772345356909</v>
      </c>
      <c r="N9">
        <v>-0.15901952789286969</v>
      </c>
      <c r="O9">
        <v>-0.14028930536404971</v>
      </c>
      <c r="P9">
        <v>-0.12491015009052479</v>
      </c>
      <c r="Q9">
        <v>-0.1121040091570613</v>
      </c>
      <c r="R9">
        <v>-0.1013098911554344</v>
      </c>
      <c r="S9">
        <v>-9.2114317449123462E-2</v>
      </c>
      <c r="T9">
        <v>-8.4206625922167433E-2</v>
      </c>
      <c r="U9">
        <v>-7.7349423306163345E-2</v>
      </c>
      <c r="V9">
        <v>-7.1358561045595792E-2</v>
      </c>
      <c r="W9" s="2"/>
      <c r="X9" s="2"/>
    </row>
    <row r="10" spans="1:24" x14ac:dyDescent="0.25">
      <c r="A10" s="1"/>
      <c r="B10" s="1" t="s">
        <v>6</v>
      </c>
      <c r="C10">
        <f>-21.6301535*C2^-1.54584</f>
        <v>-7.4082459617150676</v>
      </c>
      <c r="D10">
        <f t="shared" ref="D10:V10" si="2">-21.6301535*D2^-1.54584</f>
        <v>-2.5372962900733738</v>
      </c>
      <c r="E10">
        <f t="shared" si="2"/>
        <v>-1.3556958685785216</v>
      </c>
      <c r="F10">
        <f t="shared" si="2"/>
        <v>-0.86901440595928736</v>
      </c>
      <c r="G10">
        <f t="shared" si="2"/>
        <v>-0.61548801618921112</v>
      </c>
      <c r="H10">
        <f t="shared" si="2"/>
        <v>-0.46432071985576207</v>
      </c>
      <c r="I10">
        <f t="shared" si="2"/>
        <v>-0.36587188573006668</v>
      </c>
      <c r="J10">
        <f t="shared" si="2"/>
        <v>-0.29763415519081293</v>
      </c>
      <c r="K10">
        <f t="shared" si="2"/>
        <v>-0.24808993891117778</v>
      </c>
      <c r="L10">
        <f t="shared" si="2"/>
        <v>-0.21080232326681106</v>
      </c>
      <c r="M10">
        <f t="shared" si="2"/>
        <v>-0.18192355101215232</v>
      </c>
      <c r="N10">
        <f t="shared" si="2"/>
        <v>-0.15902809463705753</v>
      </c>
      <c r="O10">
        <f t="shared" si="2"/>
        <v>-0.14051969588894417</v>
      </c>
      <c r="P10">
        <f t="shared" si="2"/>
        <v>-0.12530974040312945</v>
      </c>
      <c r="Q10">
        <f t="shared" si="2"/>
        <v>-0.11263321507134863</v>
      </c>
      <c r="R10">
        <f t="shared" si="2"/>
        <v>-0.10193857515901664</v>
      </c>
      <c r="S10">
        <f t="shared" si="2"/>
        <v>-9.2819287921227664E-2</v>
      </c>
      <c r="T10">
        <f t="shared" si="2"/>
        <v>-8.4969868016926992E-2</v>
      </c>
      <c r="U10">
        <f t="shared" si="2"/>
        <v>-7.8156828226902939E-2</v>
      </c>
      <c r="V10">
        <f t="shared" si="2"/>
        <v>-7.2199000347431944E-2</v>
      </c>
      <c r="W10" s="2">
        <v>21.630153499999999</v>
      </c>
      <c r="X10" s="2">
        <v>-1.5458444</v>
      </c>
    </row>
    <row r="11" spans="1:24" x14ac:dyDescent="0.25">
      <c r="A11" s="1">
        <f>A9+0.2</f>
        <v>0.8</v>
      </c>
      <c r="B11" s="1" t="s">
        <v>1</v>
      </c>
      <c r="C11">
        <v>-3.308574025133435</v>
      </c>
      <c r="D11">
        <v>-1.061018380974259</v>
      </c>
      <c r="E11">
        <v>-0.53950221599284642</v>
      </c>
      <c r="F11">
        <v>-0.33253684791487942</v>
      </c>
      <c r="G11">
        <v>-0.2280104721384113</v>
      </c>
      <c r="H11">
        <v>-0.1673145814185695</v>
      </c>
      <c r="I11">
        <v>-0.12869027203101349</v>
      </c>
      <c r="J11">
        <v>-0.10246374329061721</v>
      </c>
      <c r="K11">
        <v>-8.3771455804302342E-2</v>
      </c>
      <c r="L11">
        <v>-6.9938687951240919E-2</v>
      </c>
      <c r="M11">
        <v>-5.9390031289432432E-2</v>
      </c>
      <c r="N11">
        <v>-5.1145859155168338E-2</v>
      </c>
      <c r="O11">
        <v>-4.4569610340823303E-2</v>
      </c>
      <c r="P11">
        <v>-3.923229073915957E-2</v>
      </c>
      <c r="Q11">
        <v>-3.4835775127508573E-2</v>
      </c>
      <c r="R11">
        <v>-3.1167377762133519E-2</v>
      </c>
      <c r="S11">
        <v>-2.807188660667093E-2</v>
      </c>
      <c r="T11">
        <v>-2.5433767322124989E-2</v>
      </c>
      <c r="U11">
        <v>-2.316550714376087E-2</v>
      </c>
      <c r="V11">
        <v>-2.1199784244285699E-2</v>
      </c>
      <c r="W11" s="2"/>
      <c r="X11" s="2"/>
    </row>
    <row r="12" spans="1:24" x14ac:dyDescent="0.25">
      <c r="A12" s="1"/>
      <c r="B12" s="1" t="s">
        <v>6</v>
      </c>
      <c r="C12">
        <f>-11.0780016*C2^-1.69237</f>
        <v>-3.4277354006352176</v>
      </c>
      <c r="D12">
        <f t="shared" ref="D12:V12" si="3">-11.0780016*D2^-1.69237</f>
        <v>-1.060603744340304</v>
      </c>
      <c r="E12">
        <f t="shared" si="3"/>
        <v>-0.53400041178131641</v>
      </c>
      <c r="F12">
        <f t="shared" si="3"/>
        <v>-0.32817010971739924</v>
      </c>
      <c r="G12">
        <f t="shared" si="3"/>
        <v>-0.22495281052169541</v>
      </c>
      <c r="H12">
        <f t="shared" si="3"/>
        <v>-0.16522945035651568</v>
      </c>
      <c r="I12">
        <f t="shared" si="3"/>
        <v>-0.12728836843525604</v>
      </c>
      <c r="J12">
        <f t="shared" si="3"/>
        <v>-0.1015418071891841</v>
      </c>
      <c r="K12">
        <f t="shared" si="3"/>
        <v>-8.319091366555631E-2</v>
      </c>
      <c r="L12">
        <f t="shared" si="3"/>
        <v>-6.9604495462214255E-2</v>
      </c>
      <c r="M12">
        <f t="shared" si="3"/>
        <v>-5.9235976368286578E-2</v>
      </c>
      <c r="N12">
        <f t="shared" si="3"/>
        <v>-5.1125000398494984E-2</v>
      </c>
      <c r="O12">
        <f t="shared" si="3"/>
        <v>-4.4648099631493354E-2</v>
      </c>
      <c r="P12">
        <f t="shared" si="3"/>
        <v>-3.9385338829940747E-2</v>
      </c>
      <c r="Q12">
        <f t="shared" si="3"/>
        <v>-3.5044972674287696E-2</v>
      </c>
      <c r="R12">
        <f t="shared" si="3"/>
        <v>-3.1418883993196207E-2</v>
      </c>
      <c r="S12">
        <f t="shared" si="3"/>
        <v>-2.8355182621328443E-2</v>
      </c>
      <c r="T12">
        <f t="shared" si="3"/>
        <v>-2.5740783408319371E-2</v>
      </c>
      <c r="U12">
        <f t="shared" si="3"/>
        <v>-2.3490002236635159E-2</v>
      </c>
      <c r="V12">
        <f t="shared" si="3"/>
        <v>-2.1536898237962447E-2</v>
      </c>
      <c r="W12" s="2">
        <v>11.0780016</v>
      </c>
      <c r="X12" s="2">
        <v>-1.6923663</v>
      </c>
    </row>
    <row r="13" spans="1:24" x14ac:dyDescent="0.25">
      <c r="A13" s="1">
        <v>1</v>
      </c>
      <c r="B13" s="1" t="s">
        <v>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1"/>
      <c r="B14" s="1" t="s">
        <v>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1">
        <v>1.2</v>
      </c>
      <c r="B15" s="1" t="s">
        <v>1</v>
      </c>
      <c r="C15">
        <v>2.880280981286818</v>
      </c>
      <c r="D15">
        <v>0.80430172631710817</v>
      </c>
      <c r="E15">
        <v>0.37717615518055858</v>
      </c>
      <c r="F15">
        <v>0.21950935905550531</v>
      </c>
      <c r="G15">
        <v>0.14395368698846281</v>
      </c>
      <c r="H15">
        <v>0.1018577332556692</v>
      </c>
      <c r="I15">
        <v>7.5969542609937157E-2</v>
      </c>
      <c r="J15">
        <v>5.8895843371751237E-2</v>
      </c>
      <c r="K15">
        <v>4.7032289848401021E-2</v>
      </c>
      <c r="L15">
        <v>3.8448551117341578E-2</v>
      </c>
      <c r="M15">
        <v>3.2033893132048519E-2</v>
      </c>
      <c r="N15">
        <v>2.71118876404608E-2</v>
      </c>
      <c r="O15">
        <v>2.325120057087848E-2</v>
      </c>
      <c r="P15">
        <v>2.0166105002785709E-2</v>
      </c>
      <c r="Q15">
        <v>1.766115687784731E-2</v>
      </c>
      <c r="R15">
        <v>1.559895385558896E-2</v>
      </c>
      <c r="S15">
        <v>1.3880583576303399E-2</v>
      </c>
      <c r="T15">
        <v>1.2433354088572379E-2</v>
      </c>
      <c r="U15">
        <v>1.120286135931403E-2</v>
      </c>
      <c r="V15">
        <v>1.0147724851343741E-2</v>
      </c>
    </row>
    <row r="16" spans="1:24" x14ac:dyDescent="0.25">
      <c r="A16" s="1"/>
      <c r="B16" s="1" t="s">
        <v>6</v>
      </c>
      <c r="C16">
        <f t="shared" ref="C16:V16" si="4">11.0884285*C2^-1.8928252</f>
        <v>2.9858833610362714</v>
      </c>
      <c r="D16">
        <f t="shared" si="4"/>
        <v>0.80403633803593189</v>
      </c>
      <c r="E16">
        <f t="shared" si="4"/>
        <v>0.37322068383914964</v>
      </c>
      <c r="F16">
        <f t="shared" si="4"/>
        <v>0.21651027676374746</v>
      </c>
      <c r="G16">
        <f t="shared" si="4"/>
        <v>0.1419203914642411</v>
      </c>
      <c r="H16">
        <f t="shared" si="4"/>
        <v>0.100500574077733</v>
      </c>
      <c r="I16">
        <f t="shared" si="4"/>
        <v>7.5067157658881362E-2</v>
      </c>
      <c r="J16">
        <f t="shared" si="4"/>
        <v>5.8301718127346129E-2</v>
      </c>
      <c r="K16">
        <f t="shared" si="4"/>
        <v>4.6650743516323992E-2</v>
      </c>
      <c r="L16">
        <f t="shared" si="4"/>
        <v>3.8216212104793014E-2</v>
      </c>
      <c r="M16">
        <f t="shared" si="4"/>
        <v>3.1907921954085899E-2</v>
      </c>
      <c r="N16">
        <f t="shared" si="4"/>
        <v>2.7062716047931961E-2</v>
      </c>
      <c r="O16">
        <f t="shared" si="4"/>
        <v>2.3258022699695683E-2</v>
      </c>
      <c r="P16">
        <f t="shared" si="4"/>
        <v>2.0214025550504323E-2</v>
      </c>
      <c r="Q16">
        <f t="shared" si="4"/>
        <v>1.7739348510459267E-2</v>
      </c>
      <c r="R16">
        <f t="shared" si="4"/>
        <v>1.5699441095396841E-2</v>
      </c>
      <c r="S16">
        <f t="shared" si="4"/>
        <v>1.3997423833451551E-2</v>
      </c>
      <c r="T16">
        <f t="shared" si="4"/>
        <v>1.2562075757206038E-2</v>
      </c>
      <c r="U16">
        <f t="shared" si="4"/>
        <v>1.1340071640272955E-2</v>
      </c>
      <c r="V16">
        <f t="shared" si="4"/>
        <v>1.0290831730171177E-2</v>
      </c>
      <c r="W16">
        <v>11.088428499999999</v>
      </c>
      <c r="X16">
        <v>-1.8928252000000001</v>
      </c>
    </row>
    <row r="17" spans="1:24" x14ac:dyDescent="0.25">
      <c r="A17" s="1">
        <f>A15+0.2</f>
        <v>1.4</v>
      </c>
      <c r="B17" s="1" t="s">
        <v>1</v>
      </c>
      <c r="C17">
        <v>5.4714969953119494</v>
      </c>
      <c r="D17">
        <v>1.459541464368814</v>
      </c>
      <c r="E17">
        <v>0.66793431462500064</v>
      </c>
      <c r="F17">
        <v>0.38241330972075283</v>
      </c>
      <c r="G17">
        <v>0.24775018803703031</v>
      </c>
      <c r="H17">
        <v>0.17362206843363209</v>
      </c>
      <c r="I17">
        <v>0.1284730466272421</v>
      </c>
      <c r="J17">
        <v>9.8934559487613441E-2</v>
      </c>
      <c r="K17">
        <v>7.8549929991962322E-2</v>
      </c>
      <c r="L17">
        <v>6.3888383134416138E-2</v>
      </c>
      <c r="M17">
        <v>5.2989175256046302E-2</v>
      </c>
      <c r="N17">
        <v>4.4665323455337358E-2</v>
      </c>
      <c r="O17">
        <v>3.8163932982064892E-2</v>
      </c>
      <c r="P17">
        <v>3.2988639191988689E-2</v>
      </c>
      <c r="Q17">
        <v>2.8801383155632191E-2</v>
      </c>
      <c r="R17">
        <v>2.5365439553488581E-2</v>
      </c>
      <c r="S17">
        <v>2.2511015988002651E-2</v>
      </c>
      <c r="T17">
        <v>2.0113750213406341E-2</v>
      </c>
      <c r="U17">
        <v>1.8080858892473021E-2</v>
      </c>
      <c r="V17">
        <v>1.634197628848533E-2</v>
      </c>
    </row>
    <row r="18" spans="1:24" x14ac:dyDescent="0.25">
      <c r="A18" s="1"/>
      <c r="B18" s="1" t="s">
        <v>6</v>
      </c>
      <c r="C18">
        <f t="shared" ref="C18:V18" si="5">21.6612601*C2^-1.9462484</f>
        <v>5.6208833153970197</v>
      </c>
      <c r="D18">
        <f t="shared" si="5"/>
        <v>1.4585637723499101</v>
      </c>
      <c r="E18">
        <f t="shared" si="5"/>
        <v>0.66253387925754881</v>
      </c>
      <c r="F18">
        <f t="shared" si="5"/>
        <v>0.37848291071691376</v>
      </c>
      <c r="G18">
        <f t="shared" si="5"/>
        <v>0.24515193032458446</v>
      </c>
      <c r="H18">
        <f t="shared" si="5"/>
        <v>0.17192100600851098</v>
      </c>
      <c r="I18">
        <f t="shared" si="5"/>
        <v>0.12736023789045381</v>
      </c>
      <c r="J18">
        <f t="shared" si="5"/>
        <v>9.8212581733026716E-2</v>
      </c>
      <c r="K18">
        <f t="shared" si="5"/>
        <v>7.8092911119798214E-2</v>
      </c>
      <c r="L18">
        <f t="shared" si="5"/>
        <v>6.3614507583463736E-2</v>
      </c>
      <c r="M18">
        <f t="shared" si="5"/>
        <v>5.2844004704593488E-2</v>
      </c>
      <c r="N18">
        <f t="shared" si="5"/>
        <v>4.4611805120215939E-2</v>
      </c>
      <c r="O18">
        <f t="shared" si="5"/>
        <v>3.8176323548293013E-2</v>
      </c>
      <c r="P18">
        <f t="shared" si="5"/>
        <v>3.3048725369557164E-2</v>
      </c>
      <c r="Q18">
        <f t="shared" si="5"/>
        <v>2.8896073853821154E-2</v>
      </c>
      <c r="R18">
        <f t="shared" si="5"/>
        <v>2.5485196127866792E-2</v>
      </c>
      <c r="S18">
        <f t="shared" si="5"/>
        <v>2.2648806703463704E-2</v>
      </c>
      <c r="T18">
        <f t="shared" si="5"/>
        <v>2.0264340077060256E-2</v>
      </c>
      <c r="U18">
        <f t="shared" si="5"/>
        <v>1.8240318607227492E-2</v>
      </c>
      <c r="V18">
        <f t="shared" si="5"/>
        <v>1.6507337183633584E-2</v>
      </c>
      <c r="W18">
        <v>21.6612601</v>
      </c>
      <c r="X18">
        <v>-1.9462484</v>
      </c>
    </row>
    <row r="19" spans="1:24" x14ac:dyDescent="0.25">
      <c r="A19" s="1">
        <f>A17+0.2</f>
        <v>1.5999999999999999</v>
      </c>
      <c r="B19" s="1" t="s">
        <v>1</v>
      </c>
      <c r="C19">
        <v>7.8840071001190708</v>
      </c>
      <c r="D19">
        <v>2.036711882217217</v>
      </c>
      <c r="E19">
        <v>0.91759682743283177</v>
      </c>
      <c r="F19">
        <v>0.52017702809998845</v>
      </c>
      <c r="G19">
        <v>0.3346316648595094</v>
      </c>
      <c r="H19">
        <v>0.23324719351854539</v>
      </c>
      <c r="I19">
        <v>0.17185078048742811</v>
      </c>
      <c r="J19">
        <v>0.13186873646526151</v>
      </c>
      <c r="K19">
        <v>0.1043836160335499</v>
      </c>
      <c r="L19">
        <v>8.4680212824703741E-2</v>
      </c>
      <c r="M19">
        <v>7.0074810851471492E-2</v>
      </c>
      <c r="N19">
        <v>5.8948526352377018E-2</v>
      </c>
      <c r="O19">
        <v>5.0277703829831877E-2</v>
      </c>
      <c r="P19">
        <v>4.3389331626705337E-2</v>
      </c>
      <c r="Q19">
        <v>3.7826172435229122E-2</v>
      </c>
      <c r="R19">
        <v>3.3268759771182273E-2</v>
      </c>
      <c r="S19">
        <v>2.948841926411095E-2</v>
      </c>
      <c r="T19">
        <v>2.631797226881117E-2</v>
      </c>
      <c r="U19">
        <v>2.363290449730604E-2</v>
      </c>
      <c r="V19">
        <v>2.1338935217632971E-2</v>
      </c>
    </row>
    <row r="20" spans="1:24" x14ac:dyDescent="0.25">
      <c r="A20" s="1"/>
      <c r="B20" s="1" t="s">
        <v>6</v>
      </c>
      <c r="C20">
        <f t="shared" ref="C20:V20" si="6">31.5463581*C2^-1.9771841</f>
        <v>8.0123056436898246</v>
      </c>
      <c r="D20">
        <f t="shared" si="6"/>
        <v>2.0350064347967884</v>
      </c>
      <c r="E20">
        <f t="shared" si="6"/>
        <v>0.91285321462358271</v>
      </c>
      <c r="F20">
        <f t="shared" si="6"/>
        <v>0.51686135974178959</v>
      </c>
      <c r="G20">
        <f t="shared" si="6"/>
        <v>0.33247969610816375</v>
      </c>
      <c r="H20">
        <f t="shared" si="6"/>
        <v>0.2318511360393429</v>
      </c>
      <c r="I20">
        <f t="shared" si="6"/>
        <v>0.17093976407190051</v>
      </c>
      <c r="J20">
        <f t="shared" si="6"/>
        <v>0.13127509605187468</v>
      </c>
      <c r="K20">
        <f t="shared" si="6"/>
        <v>0.10400264649225957</v>
      </c>
      <c r="L20">
        <f t="shared" si="6"/>
        <v>8.4444896526414556E-2</v>
      </c>
      <c r="M20">
        <f t="shared" si="6"/>
        <v>6.9941098473650501E-2</v>
      </c>
      <c r="N20">
        <f t="shared" si="6"/>
        <v>5.888673931536724E-2</v>
      </c>
      <c r="O20">
        <f t="shared" si="6"/>
        <v>5.0267400088472622E-2</v>
      </c>
      <c r="P20">
        <f t="shared" si="6"/>
        <v>4.3416157011299986E-2</v>
      </c>
      <c r="Q20">
        <f t="shared" si="6"/>
        <v>3.7879877888637212E-2</v>
      </c>
      <c r="R20">
        <f t="shared" si="6"/>
        <v>3.3341921423644748E-2</v>
      </c>
      <c r="S20">
        <f t="shared" si="6"/>
        <v>2.9575593240722325E-2</v>
      </c>
      <c r="T20">
        <f t="shared" si="6"/>
        <v>2.6415124966473032E-2</v>
      </c>
      <c r="U20">
        <f t="shared" si="6"/>
        <v>2.373702134123467E-2</v>
      </c>
      <c r="V20">
        <f t="shared" si="6"/>
        <v>2.1447747434889933E-2</v>
      </c>
      <c r="W20">
        <v>31.546358099999999</v>
      </c>
      <c r="X20">
        <v>-1.9771841000000001</v>
      </c>
    </row>
    <row r="21" spans="1:24" x14ac:dyDescent="0.25">
      <c r="A21" s="1">
        <f>A19+0.2</f>
        <v>1.7999999999999998</v>
      </c>
      <c r="B21" s="1" t="s">
        <v>1</v>
      </c>
      <c r="C21">
        <v>10.20444242489622</v>
      </c>
      <c r="D21">
        <v>2.582007063376488</v>
      </c>
      <c r="E21">
        <v>1.152798194414826</v>
      </c>
      <c r="F21">
        <v>0.65004149999567273</v>
      </c>
      <c r="G21">
        <v>0.41667273951132339</v>
      </c>
      <c r="H21">
        <v>0.28966834183103968</v>
      </c>
      <c r="I21">
        <v>0.2129873006436189</v>
      </c>
      <c r="J21">
        <v>0.1631688244685803</v>
      </c>
      <c r="K21">
        <v>0.12898684987131981</v>
      </c>
      <c r="L21">
        <v>0.104521340388628</v>
      </c>
      <c r="M21">
        <v>8.6410256622992954E-2</v>
      </c>
      <c r="N21">
        <v>7.2629294939652311E-2</v>
      </c>
      <c r="O21">
        <v>6.1900479708345557E-2</v>
      </c>
      <c r="P21">
        <v>5.3384756582839372E-2</v>
      </c>
      <c r="Q21">
        <v>4.6512774751579222E-2</v>
      </c>
      <c r="R21">
        <v>4.0887166025103117E-2</v>
      </c>
      <c r="S21">
        <v>3.6223770077528077E-2</v>
      </c>
      <c r="T21">
        <v>3.231502591458435E-2</v>
      </c>
      <c r="U21">
        <v>2.9006465793939281E-2</v>
      </c>
      <c r="V21">
        <v>2.6181213814453489E-2</v>
      </c>
    </row>
    <row r="22" spans="1:24" x14ac:dyDescent="0.25">
      <c r="A22" s="1"/>
      <c r="B22" s="1" t="s">
        <v>6</v>
      </c>
      <c r="C22">
        <f t="shared" ref="C22:V22" si="7">40.8818482*C2^-1.9928079</f>
        <v>10.271540143281051</v>
      </c>
      <c r="D22">
        <f t="shared" si="7"/>
        <v>2.5807183765002604</v>
      </c>
      <c r="E22">
        <f t="shared" si="7"/>
        <v>1.1503356048068742</v>
      </c>
      <c r="F22">
        <f t="shared" si="7"/>
        <v>0.64840396336889516</v>
      </c>
      <c r="G22">
        <f t="shared" si="7"/>
        <v>0.4156450581626856</v>
      </c>
      <c r="H22">
        <f t="shared" si="7"/>
        <v>0.28902113928937517</v>
      </c>
      <c r="I22">
        <f t="shared" si="7"/>
        <v>0.21257760872480064</v>
      </c>
      <c r="J22">
        <f t="shared" si="7"/>
        <v>0.16291111170473307</v>
      </c>
      <c r="K22">
        <f t="shared" si="7"/>
        <v>0.12882897649501876</v>
      </c>
      <c r="L22">
        <f t="shared" si="7"/>
        <v>0.1044305746498617</v>
      </c>
      <c r="M22">
        <f t="shared" si="7"/>
        <v>8.6365441567614248E-2</v>
      </c>
      <c r="N22">
        <f t="shared" si="7"/>
        <v>7.2616390040498205E-2</v>
      </c>
      <c r="O22">
        <f t="shared" si="7"/>
        <v>6.1909950271706905E-2</v>
      </c>
      <c r="P22">
        <f t="shared" si="7"/>
        <v>5.3409998268607643E-2</v>
      </c>
      <c r="Q22">
        <f t="shared" si="7"/>
        <v>4.6549135056374438E-2</v>
      </c>
      <c r="R22">
        <f t="shared" si="7"/>
        <v>4.0931320313001604E-2</v>
      </c>
      <c r="S22">
        <f t="shared" si="7"/>
        <v>3.6273314113352231E-2</v>
      </c>
      <c r="T22">
        <f t="shared" si="7"/>
        <v>3.236820403061906E-2</v>
      </c>
      <c r="U22">
        <f t="shared" si="7"/>
        <v>2.9061986029770358E-2</v>
      </c>
      <c r="V22">
        <f t="shared" si="7"/>
        <v>2.6238120019778422E-2</v>
      </c>
      <c r="W22">
        <v>40.8818482</v>
      </c>
      <c r="X22">
        <v>-1.9928079000000001</v>
      </c>
    </row>
    <row r="23" spans="1:24" x14ac:dyDescent="0.25">
      <c r="A23" s="1">
        <f t="shared" ref="A23" si="8">A21+0.2</f>
        <v>1.9999999999999998</v>
      </c>
      <c r="B23" s="1" t="s">
        <v>1</v>
      </c>
      <c r="C23">
        <v>12.500000000000011</v>
      </c>
      <c r="D23">
        <v>3.1250000000000062</v>
      </c>
      <c r="E23">
        <v>1.3888888888888951</v>
      </c>
      <c r="F23">
        <v>0.78125000000000555</v>
      </c>
      <c r="G23">
        <v>0.5000000000000282</v>
      </c>
      <c r="H23">
        <v>0.34722222222224869</v>
      </c>
      <c r="I23">
        <v>0.25510204081633508</v>
      </c>
      <c r="J23">
        <v>0.19531250000000561</v>
      </c>
      <c r="K23">
        <v>0.15432098765431609</v>
      </c>
      <c r="L23">
        <v>0.12500000000000289</v>
      </c>
      <c r="M23">
        <v>0.1033057851239805</v>
      </c>
      <c r="N23">
        <v>8.6805555555574676E-2</v>
      </c>
      <c r="O23">
        <v>7.3964497041428823E-2</v>
      </c>
      <c r="P23">
        <v>6.3775510204083785E-2</v>
      </c>
      <c r="Q23">
        <v>5.5555555555569791E-2</v>
      </c>
      <c r="R23">
        <v>4.8828125000005551E-2</v>
      </c>
      <c r="S23">
        <v>4.3252595155740543E-2</v>
      </c>
      <c r="T23">
        <v>3.8580246913583187E-2</v>
      </c>
      <c r="U23">
        <v>3.4626038781154778E-2</v>
      </c>
      <c r="V23">
        <v>3.1250000000021538E-2</v>
      </c>
    </row>
    <row r="24" spans="1:24" x14ac:dyDescent="0.25">
      <c r="A24" s="1"/>
      <c r="B24" s="1" t="s">
        <v>6</v>
      </c>
      <c r="C24">
        <f t="shared" ref="C24:V24" si="9">49.9728*C2^-1.9980672</f>
        <v>12.509948542451827</v>
      </c>
      <c r="D24">
        <f t="shared" si="9"/>
        <v>3.1316798845530487</v>
      </c>
      <c r="E24">
        <f t="shared" si="9"/>
        <v>1.3929489291749599</v>
      </c>
      <c r="F24">
        <f t="shared" si="9"/>
        <v>0.78396956358639325</v>
      </c>
      <c r="G24">
        <f t="shared" si="9"/>
        <v>0.50195696396743761</v>
      </c>
      <c r="H24">
        <f t="shared" si="9"/>
        <v>0.34870408354629162</v>
      </c>
      <c r="I24">
        <f t="shared" si="9"/>
        <v>0.25626709672779924</v>
      </c>
      <c r="J24">
        <f t="shared" si="9"/>
        <v>0.19625514078286976</v>
      </c>
      <c r="K24">
        <f t="shared" si="9"/>
        <v>0.15510109515681397</v>
      </c>
      <c r="L24">
        <f t="shared" si="9"/>
        <v>0.12565747346072256</v>
      </c>
      <c r="M24">
        <f t="shared" si="9"/>
        <v>0.1038682840076217</v>
      </c>
      <c r="N24">
        <f t="shared" si="9"/>
        <v>8.7292890166389123E-2</v>
      </c>
      <c r="O24">
        <f t="shared" si="9"/>
        <v>7.4391248656379874E-2</v>
      </c>
      <c r="P24">
        <f t="shared" si="9"/>
        <v>6.4152662912390204E-2</v>
      </c>
      <c r="Q24">
        <f t="shared" si="9"/>
        <v>5.5891550079335515E-2</v>
      </c>
      <c r="R24">
        <f t="shared" si="9"/>
        <v>4.9129560728743235E-2</v>
      </c>
      <c r="S24">
        <f t="shared" si="9"/>
        <v>4.3524710608634193E-2</v>
      </c>
      <c r="T24">
        <f t="shared" si="9"/>
        <v>3.882725641328217E-2</v>
      </c>
      <c r="U24">
        <f t="shared" si="9"/>
        <v>3.4851373335178466E-2</v>
      </c>
      <c r="V24">
        <f t="shared" si="9"/>
        <v>3.1456482866042024E-2</v>
      </c>
      <c r="W24">
        <v>49.972799999999999</v>
      </c>
      <c r="X24">
        <v>-1.9980671999999999</v>
      </c>
    </row>
    <row r="25" spans="1:24" x14ac:dyDescent="0.25">
      <c r="A25" s="1">
        <f t="shared" ref="A25" si="10">A23+0.2</f>
        <v>2.1999999999999997</v>
      </c>
      <c r="B25" s="1" t="s">
        <v>1</v>
      </c>
      <c r="C25">
        <v>14.82202253184496</v>
      </c>
      <c r="D25">
        <v>3.684240690469061</v>
      </c>
      <c r="E25">
        <v>1.6345001766680589</v>
      </c>
      <c r="F25">
        <v>0.91862133034902982</v>
      </c>
      <c r="G25">
        <v>0.58762835198393759</v>
      </c>
      <c r="H25">
        <v>0.4079457855978319</v>
      </c>
      <c r="I25">
        <v>0.29964927296839861</v>
      </c>
      <c r="J25">
        <v>0.22938202169823901</v>
      </c>
      <c r="K25">
        <v>0.18121790904102039</v>
      </c>
      <c r="L25">
        <v>0.1467724023292227</v>
      </c>
      <c r="M25">
        <v>0.12129014136673889</v>
      </c>
      <c r="N25">
        <v>0.10191096146506599</v>
      </c>
      <c r="O25">
        <v>8.6830796793027076E-2</v>
      </c>
      <c r="P25">
        <v>7.4866075521509146E-2</v>
      </c>
      <c r="Q25">
        <v>6.5214184965789457E-2</v>
      </c>
      <c r="R25">
        <v>5.7315267157651562E-2</v>
      </c>
      <c r="S25">
        <v>5.0769159129551163E-2</v>
      </c>
      <c r="T25">
        <v>4.5283692997966092E-2</v>
      </c>
      <c r="U25">
        <v>4.0641519464923448E-2</v>
      </c>
      <c r="V25">
        <v>3.6678240619298919E-2</v>
      </c>
    </row>
    <row r="26" spans="1:24" x14ac:dyDescent="0.25">
      <c r="A26" s="1"/>
      <c r="B26" s="1" t="s">
        <v>6</v>
      </c>
      <c r="C26">
        <f t="shared" ref="C26:V26" si="11">59.1876576*C2^-2.0025868</f>
        <v>14.77040681390001</v>
      </c>
      <c r="D26">
        <f t="shared" si="11"/>
        <v>3.6859866785487356</v>
      </c>
      <c r="E26">
        <f t="shared" si="11"/>
        <v>1.6364989474967173</v>
      </c>
      <c r="F26">
        <f t="shared" si="11"/>
        <v>0.91984587598852552</v>
      </c>
      <c r="G26">
        <f t="shared" si="11"/>
        <v>0.58836164393396595</v>
      </c>
      <c r="H26">
        <f t="shared" si="11"/>
        <v>0.40839181993655554</v>
      </c>
      <c r="I26">
        <f t="shared" si="11"/>
        <v>0.29992334937256071</v>
      </c>
      <c r="J26">
        <f t="shared" si="11"/>
        <v>0.22954950990388137</v>
      </c>
      <c r="K26">
        <f t="shared" si="11"/>
        <v>0.18131719991879655</v>
      </c>
      <c r="L26">
        <f t="shared" si="11"/>
        <v>0.14682690930819453</v>
      </c>
      <c r="M26">
        <f t="shared" si="11"/>
        <v>0.12131463953283102</v>
      </c>
      <c r="N26">
        <f t="shared" si="11"/>
        <v>0.10191505399145784</v>
      </c>
      <c r="O26">
        <f t="shared" si="11"/>
        <v>8.6820884058728634E-2</v>
      </c>
      <c r="P26">
        <f t="shared" si="11"/>
        <v>7.4846514676400716E-2</v>
      </c>
      <c r="Q26">
        <f t="shared" si="11"/>
        <v>6.5187995373239188E-2</v>
      </c>
      <c r="R26">
        <f t="shared" si="11"/>
        <v>5.7284572201277612E-2</v>
      </c>
      <c r="S26">
        <f t="shared" si="11"/>
        <v>5.0735470126936334E-2</v>
      </c>
      <c r="T26">
        <f t="shared" si="11"/>
        <v>4.5248095865815491E-2</v>
      </c>
      <c r="U26">
        <f t="shared" si="11"/>
        <v>4.0604799963377396E-2</v>
      </c>
      <c r="V26">
        <f t="shared" si="11"/>
        <v>3.6640969919202127E-2</v>
      </c>
      <c r="W26">
        <v>59.187657600000001</v>
      </c>
      <c r="X26">
        <v>-2.0025868</v>
      </c>
    </row>
    <row r="27" spans="1:24" x14ac:dyDescent="0.25">
      <c r="A27" s="1">
        <f t="shared" ref="A27" si="12">A25+0.2</f>
        <v>2.4</v>
      </c>
      <c r="B27" s="1" t="s">
        <v>1</v>
      </c>
      <c r="C27">
        <v>17.20897703834596</v>
      </c>
      <c r="D27">
        <v>4.2710585353836299</v>
      </c>
      <c r="E27">
        <v>1.894328593713831</v>
      </c>
      <c r="F27">
        <v>1.064574556741269</v>
      </c>
      <c r="G27">
        <v>0.68098055525935075</v>
      </c>
      <c r="H27">
        <v>0.47275329801061311</v>
      </c>
      <c r="I27">
        <v>0.3472548152128741</v>
      </c>
      <c r="J27">
        <v>0.26582651746728031</v>
      </c>
      <c r="K27">
        <v>0.21001200453533711</v>
      </c>
      <c r="L27">
        <v>0.1700949347718817</v>
      </c>
      <c r="M27">
        <v>0.14056468502910871</v>
      </c>
      <c r="N27">
        <v>0.1181068517285366</v>
      </c>
      <c r="O27">
        <v>0.10063085882669361</v>
      </c>
      <c r="P27">
        <v>8.6765165394833157E-2</v>
      </c>
      <c r="Q27">
        <v>7.5579688782828627E-2</v>
      </c>
      <c r="R27">
        <v>6.6425652287225315E-2</v>
      </c>
      <c r="S27">
        <v>5.8839335273466187E-2</v>
      </c>
      <c r="T27">
        <v>5.2482163200492378E-2</v>
      </c>
      <c r="U27">
        <v>4.71022625947859E-2</v>
      </c>
      <c r="V27">
        <v>4.2509121224748599E-2</v>
      </c>
    </row>
    <row r="28" spans="1:24" x14ac:dyDescent="0.25">
      <c r="A28" s="1"/>
      <c r="B28" s="1" t="s">
        <v>6</v>
      </c>
      <c r="C28">
        <f t="shared" ref="C28:V28" si="13">68.6605205*C2^-2.002903</f>
        <v>17.130625069906621</v>
      </c>
      <c r="D28">
        <f t="shared" si="13"/>
        <v>4.274047344073268</v>
      </c>
      <c r="E28">
        <f t="shared" si="13"/>
        <v>1.8973419872405333</v>
      </c>
      <c r="F28">
        <f t="shared" si="13"/>
        <v>1.0663639315456304</v>
      </c>
      <c r="G28">
        <f t="shared" si="13"/>
        <v>0.68203096313424516</v>
      </c>
      <c r="H28">
        <f t="shared" si="13"/>
        <v>0.47338199559394717</v>
      </c>
      <c r="I28">
        <f t="shared" si="13"/>
        <v>0.34763525251748495</v>
      </c>
      <c r="J28">
        <f t="shared" si="13"/>
        <v>0.2660550861885726</v>
      </c>
      <c r="K28">
        <f t="shared" si="13"/>
        <v>0.21014449863069007</v>
      </c>
      <c r="L28">
        <f t="shared" si="13"/>
        <v>0.17016498899859148</v>
      </c>
      <c r="M28">
        <f t="shared" si="13"/>
        <v>0.1405933168054351</v>
      </c>
      <c r="N28">
        <f t="shared" si="13"/>
        <v>0.11810760277245631</v>
      </c>
      <c r="O28">
        <f t="shared" si="13"/>
        <v>0.10061268242102588</v>
      </c>
      <c r="P28">
        <f t="shared" si="13"/>
        <v>8.6734110498905184E-2</v>
      </c>
      <c r="Q28">
        <f t="shared" si="13"/>
        <v>7.5539916241932958E-2</v>
      </c>
      <c r="R28">
        <f t="shared" si="13"/>
        <v>6.6380066685310476E-2</v>
      </c>
      <c r="S28">
        <f t="shared" si="13"/>
        <v>5.8789988334101102E-2</v>
      </c>
      <c r="T28">
        <f t="shared" si="13"/>
        <v>5.2430517425888959E-2</v>
      </c>
      <c r="U28">
        <f t="shared" si="13"/>
        <v>4.7049367168120519E-2</v>
      </c>
      <c r="V28">
        <f t="shared" si="13"/>
        <v>4.2455731551869817E-2</v>
      </c>
      <c r="W28">
        <v>68.660520500000004</v>
      </c>
      <c r="X28">
        <v>-2.0029029999999999</v>
      </c>
    </row>
    <row r="29" spans="1:24" x14ac:dyDescent="0.25">
      <c r="A29" s="1">
        <f t="shared" ref="A29" si="14">A27+0.2</f>
        <v>2.6</v>
      </c>
      <c r="B29" s="1" t="s">
        <v>1</v>
      </c>
      <c r="C29">
        <v>19.688927992390109</v>
      </c>
      <c r="D29">
        <v>4.8921218841257863</v>
      </c>
      <c r="E29">
        <v>2.1708132642835039</v>
      </c>
      <c r="F29">
        <v>1.220259111280491</v>
      </c>
      <c r="G29">
        <v>0.78068748191960635</v>
      </c>
      <c r="H29">
        <v>0.54202783939774069</v>
      </c>
      <c r="I29">
        <v>0.39816860003590188</v>
      </c>
      <c r="J29">
        <v>0.30481803541891672</v>
      </c>
      <c r="K29">
        <v>0.24082673796574031</v>
      </c>
      <c r="L29">
        <v>0.1950591871665264</v>
      </c>
      <c r="M29">
        <v>0.16119922835908571</v>
      </c>
      <c r="N29">
        <v>0.13544765378968199</v>
      </c>
      <c r="O29">
        <v>0.1154079336095659</v>
      </c>
      <c r="P29">
        <v>9.9507714910143097E-2</v>
      </c>
      <c r="Q29">
        <v>8.6680687804685519E-2</v>
      </c>
      <c r="R29">
        <v>7.6183020364801735E-2</v>
      </c>
      <c r="S29">
        <v>6.7483031408210881E-2</v>
      </c>
      <c r="T29">
        <v>6.0192514681669529E-2</v>
      </c>
      <c r="U29">
        <v>5.4022666706246003E-2</v>
      </c>
      <c r="V29">
        <v>4.8755036863625811E-2</v>
      </c>
    </row>
    <row r="30" spans="1:24" x14ac:dyDescent="0.25">
      <c r="A30" s="1"/>
      <c r="B30" s="1" t="s">
        <v>6</v>
      </c>
      <c r="C30">
        <f t="shared" ref="C30:V30" si="15">78.5752928*C2^-2.0021984</f>
        <v>19.613912447241823</v>
      </c>
      <c r="D30">
        <f t="shared" si="15"/>
        <v>4.8960118095553273</v>
      </c>
      <c r="E30">
        <f t="shared" si="15"/>
        <v>2.174066477328533</v>
      </c>
      <c r="F30">
        <f t="shared" si="15"/>
        <v>1.2221392189744433</v>
      </c>
      <c r="G30">
        <f t="shared" si="15"/>
        <v>0.78178549431990874</v>
      </c>
      <c r="H30">
        <f t="shared" si="15"/>
        <v>0.54268903138984292</v>
      </c>
      <c r="I30">
        <f t="shared" si="15"/>
        <v>0.39857521478316793</v>
      </c>
      <c r="J30">
        <f t="shared" si="15"/>
        <v>0.30506958084545921</v>
      </c>
      <c r="K30">
        <f t="shared" si="15"/>
        <v>0.24098022567182228</v>
      </c>
      <c r="L30">
        <f t="shared" si="15"/>
        <v>0.19514877630992891</v>
      </c>
      <c r="M30">
        <f t="shared" si="15"/>
        <v>0.16124619098344728</v>
      </c>
      <c r="N30">
        <f t="shared" si="15"/>
        <v>0.13546567589448227</v>
      </c>
      <c r="O30">
        <f t="shared" si="15"/>
        <v>0.11540606540899455</v>
      </c>
      <c r="P30">
        <f t="shared" si="15"/>
        <v>9.9492080625090129E-2</v>
      </c>
      <c r="Q30">
        <f t="shared" si="15"/>
        <v>8.6655512521248271E-2</v>
      </c>
      <c r="R30">
        <f t="shared" si="15"/>
        <v>7.6151266330624426E-2</v>
      </c>
      <c r="S30">
        <f t="shared" si="15"/>
        <v>6.7446803294571561E-2</v>
      </c>
      <c r="T30">
        <f t="shared" si="15"/>
        <v>6.0153324021004435E-2</v>
      </c>
      <c r="U30">
        <f t="shared" si="15"/>
        <v>5.3981608173374523E-2</v>
      </c>
      <c r="V30">
        <f t="shared" si="15"/>
        <v>4.8712908044414235E-2</v>
      </c>
      <c r="W30">
        <v>78.5752928</v>
      </c>
      <c r="X30">
        <v>-2.0021984000000002</v>
      </c>
    </row>
    <row r="31" spans="1:24" x14ac:dyDescent="0.25">
      <c r="A31" s="1">
        <f t="shared" ref="A31" si="16">A29+0.2</f>
        <v>2.8000000000000003</v>
      </c>
      <c r="B31" s="1" t="s">
        <v>1</v>
      </c>
      <c r="C31">
        <v>22.281585931179581</v>
      </c>
      <c r="D31">
        <v>5.5511430251777423</v>
      </c>
      <c r="E31">
        <v>2.4651312874533642</v>
      </c>
      <c r="F31">
        <v>1.3861740978401349</v>
      </c>
      <c r="G31">
        <v>0.88700077428648716</v>
      </c>
      <c r="H31">
        <v>0.61591165804928294</v>
      </c>
      <c r="I31">
        <v>0.45247783161865401</v>
      </c>
      <c r="J31">
        <v>0.3464133711563544</v>
      </c>
      <c r="K31">
        <v>0.27370087661156561</v>
      </c>
      <c r="L31">
        <v>0.2216926304778</v>
      </c>
      <c r="M31">
        <v>0.18321384199740831</v>
      </c>
      <c r="N31">
        <v>0.15394840947992819</v>
      </c>
      <c r="O31">
        <v>0.13117353933222001</v>
      </c>
      <c r="P31">
        <v>0.1131027081268865</v>
      </c>
      <c r="Q31">
        <v>9.8524302295948107E-2</v>
      </c>
      <c r="R31">
        <v>8.6593093903484242E-2</v>
      </c>
      <c r="S31">
        <v>7.6704903721329654E-2</v>
      </c>
      <c r="T31">
        <v>6.8418577738165176E-2</v>
      </c>
      <c r="U31">
        <v>6.1405913740272267E-2</v>
      </c>
      <c r="V31">
        <v>5.5418654298197152E-2</v>
      </c>
    </row>
    <row r="32" spans="1:24" x14ac:dyDescent="0.25">
      <c r="A32" s="1"/>
      <c r="B32" s="1" t="s">
        <v>6</v>
      </c>
      <c r="C32">
        <f t="shared" ref="C32:V32" si="17">89.0029645*C2^-2.0011653</f>
        <v>22.232775914709904</v>
      </c>
      <c r="D32">
        <f t="shared" si="17"/>
        <v>5.5537063023749607</v>
      </c>
      <c r="E32">
        <f t="shared" si="17"/>
        <v>2.4671479377287047</v>
      </c>
      <c r="F32">
        <f t="shared" si="17"/>
        <v>1.3873055623536528</v>
      </c>
      <c r="G32">
        <f t="shared" si="17"/>
        <v>0.88764471636657338</v>
      </c>
      <c r="H32">
        <f t="shared" si="17"/>
        <v>0.61628899167691165</v>
      </c>
      <c r="I32">
        <f t="shared" si="17"/>
        <v>0.45270242193775256</v>
      </c>
      <c r="J32">
        <f t="shared" si="17"/>
        <v>0.34654636355443363</v>
      </c>
      <c r="K32">
        <f t="shared" si="17"/>
        <v>0.27377683155668259</v>
      </c>
      <c r="L32">
        <f t="shared" si="17"/>
        <v>0.22173200838556656</v>
      </c>
      <c r="M32">
        <f t="shared" si="17"/>
        <v>0.18322924222984294</v>
      </c>
      <c r="N32">
        <f t="shared" si="17"/>
        <v>0.15394785025003618</v>
      </c>
      <c r="O32">
        <f t="shared" si="17"/>
        <v>0.13116226505217657</v>
      </c>
      <c r="P32">
        <f t="shared" si="17"/>
        <v>0.11308422769433149</v>
      </c>
      <c r="Q32">
        <f t="shared" si="17"/>
        <v>9.850100769335933E-2</v>
      </c>
      <c r="R32">
        <f t="shared" si="17"/>
        <v>8.6566640653450488E-2</v>
      </c>
      <c r="S32">
        <f t="shared" si="17"/>
        <v>7.6676451471207191E-2</v>
      </c>
      <c r="T32">
        <f t="shared" si="17"/>
        <v>6.8388946152900337E-2</v>
      </c>
      <c r="U32">
        <f t="shared" si="17"/>
        <v>6.1375685711655789E-2</v>
      </c>
      <c r="V32">
        <f t="shared" si="17"/>
        <v>5.5388245585402673E-2</v>
      </c>
      <c r="W32">
        <v>89.002964500000004</v>
      </c>
      <c r="X32">
        <v>-2.0011652999999998</v>
      </c>
    </row>
    <row r="33" spans="1:24" x14ac:dyDescent="0.25">
      <c r="A33" s="1">
        <f t="shared" ref="A33" si="18">A31+0.2</f>
        <v>3.0000000000000004</v>
      </c>
      <c r="B33" s="1" t="s">
        <v>1</v>
      </c>
      <c r="C33">
        <v>25</v>
      </c>
      <c r="D33">
        <v>6.25</v>
      </c>
      <c r="E33">
        <v>2.7777777777777679</v>
      </c>
      <c r="F33">
        <v>1.5625</v>
      </c>
      <c r="G33">
        <v>1.0000000000000231</v>
      </c>
      <c r="H33">
        <v>0.69444444444444198</v>
      </c>
      <c r="I33">
        <v>0.51020408163267028</v>
      </c>
      <c r="J33">
        <v>0.390625</v>
      </c>
      <c r="K33">
        <v>0.30864197530864329</v>
      </c>
      <c r="L33">
        <v>0.2499999999999947</v>
      </c>
      <c r="M33">
        <v>0.20661157024794979</v>
      </c>
      <c r="N33">
        <v>0.17361111111111599</v>
      </c>
      <c r="O33">
        <v>0.14792899408286869</v>
      </c>
      <c r="P33">
        <v>0.1275510204081565</v>
      </c>
      <c r="Q33">
        <v>0.1111111111111063</v>
      </c>
      <c r="R33">
        <v>9.765625E-2</v>
      </c>
      <c r="S33">
        <v>8.6505190311414459E-2</v>
      </c>
      <c r="T33">
        <v>7.7160493827133081E-2</v>
      </c>
      <c r="U33">
        <v>6.9252077562298453E-2</v>
      </c>
      <c r="V33">
        <v>6.2499999999987572E-2</v>
      </c>
    </row>
    <row r="34" spans="1:24" x14ac:dyDescent="0.25">
      <c r="A34" s="1"/>
      <c r="B34" s="1" t="s">
        <v>6</v>
      </c>
      <c r="C34">
        <f t="shared" ref="C34:V34" si="19">101.679*C2^-2.003173</f>
        <v>25.363904354958024</v>
      </c>
      <c r="D34">
        <f t="shared" si="19"/>
        <v>6.3270453498505939</v>
      </c>
      <c r="E34">
        <f t="shared" si="19"/>
        <v>2.8084047030745483</v>
      </c>
      <c r="F34">
        <f t="shared" si="19"/>
        <v>1.5782863039869834</v>
      </c>
      <c r="G34">
        <f t="shared" si="19"/>
        <v>1.0093882997539563</v>
      </c>
      <c r="H34">
        <f t="shared" si="19"/>
        <v>0.70055870217839622</v>
      </c>
      <c r="I34">
        <f t="shared" si="19"/>
        <v>0.51444450265782915</v>
      </c>
      <c r="J34">
        <f t="shared" si="19"/>
        <v>0.39370472623713876</v>
      </c>
      <c r="K34">
        <f t="shared" si="19"/>
        <v>0.31095910416132388</v>
      </c>
      <c r="L34">
        <f t="shared" si="19"/>
        <v>0.25179268375941005</v>
      </c>
      <c r="M34">
        <f t="shared" si="19"/>
        <v>0.2080302052316354</v>
      </c>
      <c r="N34">
        <f t="shared" si="19"/>
        <v>0.17475490432720966</v>
      </c>
      <c r="O34">
        <f t="shared" si="19"/>
        <v>0.14886577405634674</v>
      </c>
      <c r="P34">
        <f t="shared" si="19"/>
        <v>0.1283285748418761</v>
      </c>
      <c r="Q34">
        <f t="shared" si="19"/>
        <v>0.11176397799746883</v>
      </c>
      <c r="R34">
        <f t="shared" si="19"/>
        <v>9.8209945223435721E-2</v>
      </c>
      <c r="S34">
        <f t="shared" si="19"/>
        <v>8.6978927777427287E-2</v>
      </c>
      <c r="T34">
        <f t="shared" si="19"/>
        <v>7.7568986479521262E-2</v>
      </c>
      <c r="U34">
        <f t="shared" si="19"/>
        <v>6.9606760114220206E-2</v>
      </c>
      <c r="V34">
        <f t="shared" si="19"/>
        <v>6.2809877636010092E-2</v>
      </c>
      <c r="W34">
        <v>101.679</v>
      </c>
      <c r="X34">
        <v>-2.0031729999999999</v>
      </c>
    </row>
    <row r="35" spans="1:24" x14ac:dyDescent="0.25">
      <c r="A35" s="1">
        <f t="shared" ref="A35" si="20">A33+0.2</f>
        <v>3.2000000000000006</v>
      </c>
      <c r="B35" s="1" t="s">
        <v>1</v>
      </c>
      <c r="C35">
        <v>27.851952286523261</v>
      </c>
      <c r="D35">
        <v>6.98946386611855</v>
      </c>
      <c r="E35">
        <v>3.1088962545858432</v>
      </c>
      <c r="F35">
        <v>1.7492711673075021</v>
      </c>
      <c r="G35">
        <v>1.1196929999720491</v>
      </c>
      <c r="H35">
        <v>0.77762652005834931</v>
      </c>
      <c r="I35">
        <v>0.57134551125684718</v>
      </c>
      <c r="J35">
        <v>0.43745061342269581</v>
      </c>
      <c r="K35">
        <v>0.34564780556405161</v>
      </c>
      <c r="L35">
        <v>0.2799793099938308</v>
      </c>
      <c r="M35">
        <v>0.23139069677431071</v>
      </c>
      <c r="N35">
        <v>0.19443429208108429</v>
      </c>
      <c r="O35">
        <v>0.16567304830938209</v>
      </c>
      <c r="P35">
        <v>0.14285158583887009</v>
      </c>
      <c r="Q35">
        <v>0.1244402020040164</v>
      </c>
      <c r="R35">
        <v>0.1093717045744064</v>
      </c>
      <c r="S35">
        <v>9.6883214065602852E-2</v>
      </c>
      <c r="T35">
        <v>8.6417675360063728E-2</v>
      </c>
      <c r="U35">
        <v>7.7560645804702899E-2</v>
      </c>
      <c r="V35">
        <v>6.9998625090194611E-2</v>
      </c>
    </row>
    <row r="36" spans="1:24" x14ac:dyDescent="0.25">
      <c r="A36" s="1"/>
      <c r="B36" s="1" t="s">
        <v>6</v>
      </c>
      <c r="C36">
        <f t="shared" ref="C36:V36" si="21">106.123972*C2^-1.9534353</f>
        <v>27.401281634807976</v>
      </c>
      <c r="D36">
        <f t="shared" si="21"/>
        <v>7.0750295251864932</v>
      </c>
      <c r="E36">
        <f t="shared" si="21"/>
        <v>3.204390054314715</v>
      </c>
      <c r="F36">
        <f t="shared" si="21"/>
        <v>1.8267774277636053</v>
      </c>
      <c r="G36">
        <f t="shared" si="21"/>
        <v>1.1813489411076461</v>
      </c>
      <c r="H36">
        <f t="shared" si="21"/>
        <v>0.82737568799304972</v>
      </c>
      <c r="I36">
        <f t="shared" si="21"/>
        <v>0.61224681303278783</v>
      </c>
      <c r="J36">
        <f t="shared" si="21"/>
        <v>0.47167517233769424</v>
      </c>
      <c r="K36">
        <f t="shared" si="21"/>
        <v>0.37473121721238872</v>
      </c>
      <c r="L36">
        <f t="shared" si="21"/>
        <v>0.30502509879928758</v>
      </c>
      <c r="M36">
        <f t="shared" si="21"/>
        <v>0.25320812896906131</v>
      </c>
      <c r="N36">
        <f t="shared" si="21"/>
        <v>0.21362896447647611</v>
      </c>
      <c r="O36">
        <f t="shared" si="21"/>
        <v>0.18270675734175368</v>
      </c>
      <c r="P36">
        <f t="shared" si="21"/>
        <v>0.15808254287659945</v>
      </c>
      <c r="Q36">
        <f t="shared" si="21"/>
        <v>0.13815057441516973</v>
      </c>
      <c r="R36">
        <f t="shared" si="21"/>
        <v>0.12178684979272859</v>
      </c>
      <c r="S36">
        <f t="shared" si="21"/>
        <v>0.10818536598240201</v>
      </c>
      <c r="T36">
        <f t="shared" si="21"/>
        <v>9.6755854748737297E-2</v>
      </c>
      <c r="U36">
        <f t="shared" si="21"/>
        <v>8.7057953204405208E-2</v>
      </c>
      <c r="V36">
        <f t="shared" si="21"/>
        <v>7.8757687639927451E-2</v>
      </c>
      <c r="W36">
        <v>106.12397199999999</v>
      </c>
      <c r="X36">
        <v>-1.9534353</v>
      </c>
    </row>
    <row r="37" spans="1:24" x14ac:dyDescent="0.25">
      <c r="A37" s="1">
        <f t="shared" ref="A37" si="22">A35+0.2</f>
        <v>3.4000000000000008</v>
      </c>
      <c r="B37" s="1" t="s">
        <v>1</v>
      </c>
      <c r="C37">
        <v>30.84110278951799</v>
      </c>
      <c r="D37">
        <v>7.7696617010769744</v>
      </c>
      <c r="E37">
        <v>3.45846134460372</v>
      </c>
      <c r="F37">
        <v>1.946461969893128</v>
      </c>
      <c r="G37">
        <v>1.2460621054420971</v>
      </c>
      <c r="H37">
        <v>0.86544601994161585</v>
      </c>
      <c r="I37">
        <v>0.63589398606865299</v>
      </c>
      <c r="J37">
        <v>0.48688447355518361</v>
      </c>
      <c r="K37">
        <v>0.38471420636710829</v>
      </c>
      <c r="L37">
        <v>0.31162746674763597</v>
      </c>
      <c r="M37">
        <v>0.2575488702916362</v>
      </c>
      <c r="N37">
        <v>0.21641613060041981</v>
      </c>
      <c r="O37">
        <v>0.1844042663961443</v>
      </c>
      <c r="P37">
        <v>0.1590032561165666</v>
      </c>
      <c r="Q37">
        <v>0.1385106442620043</v>
      </c>
      <c r="R37">
        <v>0.12173869433489749</v>
      </c>
      <c r="S37">
        <v>0.1078383423565443</v>
      </c>
      <c r="T37">
        <v>9.6189593001553275E-2</v>
      </c>
      <c r="U37">
        <v>8.6331171736775403E-2</v>
      </c>
      <c r="V37">
        <v>7.791414959684162E-2</v>
      </c>
    </row>
    <row r="38" spans="1:24" x14ac:dyDescent="0.25">
      <c r="A38" s="1"/>
      <c r="B38" s="1" t="s">
        <v>6</v>
      </c>
      <c r="C38">
        <f t="shared" ref="C38:V38" si="23">126.334168*C2^-1.99902</f>
        <v>31.605003490628512</v>
      </c>
      <c r="D38">
        <f t="shared" si="23"/>
        <v>7.9066198911654704</v>
      </c>
      <c r="E38">
        <f t="shared" si="23"/>
        <v>3.5154498918941757</v>
      </c>
      <c r="F38">
        <f t="shared" si="23"/>
        <v>1.977998139500611</v>
      </c>
      <c r="G38">
        <f t="shared" si="23"/>
        <v>1.2661956715379021</v>
      </c>
      <c r="H38">
        <f t="shared" si="23"/>
        <v>0.8794596732092701</v>
      </c>
      <c r="I38">
        <f t="shared" si="23"/>
        <v>0.64623125473377774</v>
      </c>
      <c r="J38">
        <f t="shared" si="23"/>
        <v>0.4948355547279456</v>
      </c>
      <c r="K38">
        <f t="shared" si="23"/>
        <v>0.39102631158016721</v>
      </c>
      <c r="L38">
        <f t="shared" si="23"/>
        <v>0.31676401762327777</v>
      </c>
      <c r="M38">
        <f t="shared" si="23"/>
        <v>0.26181289754037929</v>
      </c>
      <c r="N38">
        <f t="shared" si="23"/>
        <v>0.22001431981287897</v>
      </c>
      <c r="O38">
        <f t="shared" si="23"/>
        <v>0.18748252869940674</v>
      </c>
      <c r="P38">
        <f t="shared" si="23"/>
        <v>0.16166759464165129</v>
      </c>
      <c r="Q38">
        <f t="shared" si="23"/>
        <v>0.1408399602912454</v>
      </c>
      <c r="R38">
        <f t="shared" si="23"/>
        <v>0.12379295072781744</v>
      </c>
      <c r="S38">
        <f t="shared" si="23"/>
        <v>0.10966393865665021</v>
      </c>
      <c r="T38">
        <f t="shared" si="23"/>
        <v>9.7823004956337473E-2</v>
      </c>
      <c r="U38">
        <f t="shared" si="23"/>
        <v>8.7801476507917336E-2</v>
      </c>
      <c r="V38">
        <f t="shared" si="23"/>
        <v>7.924481588139487E-2</v>
      </c>
      <c r="W38">
        <v>126.33416800000001</v>
      </c>
      <c r="X38">
        <v>-1.99902</v>
      </c>
    </row>
    <row r="39" spans="1:24" x14ac:dyDescent="0.25">
      <c r="A39" s="1">
        <f t="shared" ref="A39" si="24">A37+0.2</f>
        <v>3.600000000000001</v>
      </c>
      <c r="B39" s="1" t="s">
        <v>1</v>
      </c>
      <c r="C39">
        <v>33.967926217360329</v>
      </c>
      <c r="D39">
        <v>8.590364707857729</v>
      </c>
      <c r="E39">
        <v>3.8263758159890529</v>
      </c>
      <c r="F39">
        <v>2.15402737260851</v>
      </c>
      <c r="G39">
        <v>1.379083815936861</v>
      </c>
      <c r="H39">
        <v>0.95788947639813815</v>
      </c>
      <c r="I39">
        <v>0.70384121400106181</v>
      </c>
      <c r="J39">
        <v>0.53892118153690327</v>
      </c>
      <c r="K39">
        <v>0.42583750254486241</v>
      </c>
      <c r="L39">
        <v>0.34494187618128391</v>
      </c>
      <c r="M39">
        <v>0.28508420402771351</v>
      </c>
      <c r="N39">
        <v>0.23955521926343809</v>
      </c>
      <c r="O39">
        <v>0.20412157566740641</v>
      </c>
      <c r="P39">
        <v>0.17600519836035111</v>
      </c>
      <c r="Q39">
        <v>0.1533217806428466</v>
      </c>
      <c r="R39">
        <v>0.13475669320788591</v>
      </c>
      <c r="S39">
        <v>0.1193701487601939</v>
      </c>
      <c r="T39">
        <v>0.10647589719265441</v>
      </c>
      <c r="U39">
        <v>9.556336590226587E-2</v>
      </c>
      <c r="V39">
        <v>8.6246331638546989E-2</v>
      </c>
    </row>
    <row r="40" spans="1:24" x14ac:dyDescent="0.25">
      <c r="A40" s="1"/>
      <c r="B40" s="1" t="s">
        <v>6</v>
      </c>
      <c r="C40">
        <f t="shared" ref="C40:V40" si="25">136.556332*C2^-1.9967077</f>
        <v>34.217079003354435</v>
      </c>
      <c r="D40">
        <f t="shared" si="25"/>
        <v>8.5738133001536596</v>
      </c>
      <c r="E40">
        <f t="shared" si="25"/>
        <v>3.8156738825317214</v>
      </c>
      <c r="F40">
        <f t="shared" si="25"/>
        <v>2.1483503749307582</v>
      </c>
      <c r="G40">
        <f t="shared" si="25"/>
        <v>1.3759547214554526</v>
      </c>
      <c r="H40">
        <f t="shared" si="25"/>
        <v>0.95609784458492986</v>
      </c>
      <c r="I40">
        <f t="shared" si="25"/>
        <v>0.70279581836799732</v>
      </c>
      <c r="J40">
        <f t="shared" si="25"/>
        <v>0.53831465322231864</v>
      </c>
      <c r="K40">
        <f t="shared" si="25"/>
        <v>0.4255000018092544</v>
      </c>
      <c r="L40">
        <f t="shared" si="25"/>
        <v>0.34477457558745661</v>
      </c>
      <c r="M40">
        <f t="shared" si="25"/>
        <v>0.28502709031035123</v>
      </c>
      <c r="N40">
        <f t="shared" si="25"/>
        <v>0.2395705494132592</v>
      </c>
      <c r="O40">
        <f t="shared" si="25"/>
        <v>0.20418491968808059</v>
      </c>
      <c r="P40">
        <f t="shared" si="25"/>
        <v>0.17610036596710069</v>
      </c>
      <c r="Q40">
        <f t="shared" si="25"/>
        <v>0.1534378341789224</v>
      </c>
      <c r="R40">
        <f t="shared" si="25"/>
        <v>0.13488612902967709</v>
      </c>
      <c r="S40">
        <f t="shared" si="25"/>
        <v>0.11950775738761366</v>
      </c>
      <c r="T40">
        <f t="shared" si="25"/>
        <v>0.10661803055631797</v>
      </c>
      <c r="U40">
        <f t="shared" si="25"/>
        <v>9.5707455714819159E-2</v>
      </c>
      <c r="V40">
        <f t="shared" si="25"/>
        <v>8.6390566577491237E-2</v>
      </c>
      <c r="W40">
        <v>136.556332</v>
      </c>
      <c r="X40">
        <v>-1.9967077</v>
      </c>
    </row>
    <row r="41" spans="1:24" x14ac:dyDescent="0.25">
      <c r="A41" s="1">
        <f t="shared" ref="A41" si="26">A39+0.2</f>
        <v>3.8000000000000012</v>
      </c>
      <c r="B41" s="1" t="s">
        <v>1</v>
      </c>
      <c r="C41">
        <v>37.230475324955549</v>
      </c>
      <c r="D41">
        <v>9.451162210474644</v>
      </c>
      <c r="E41">
        <v>4.2125191439339096</v>
      </c>
      <c r="F41">
        <v>2.3719202842568521</v>
      </c>
      <c r="G41">
        <v>1.5187360540434021</v>
      </c>
      <c r="H41">
        <v>1.054945176386495</v>
      </c>
      <c r="I41">
        <v>0.77518040215361694</v>
      </c>
      <c r="J41">
        <v>0.59355652465359565</v>
      </c>
      <c r="K41">
        <v>0.46901494125592091</v>
      </c>
      <c r="L41">
        <v>0.37992066240435829</v>
      </c>
      <c r="M41">
        <v>0.31399537499731789</v>
      </c>
      <c r="N41">
        <v>0.26385059788598397</v>
      </c>
      <c r="O41">
        <v>0.22482426211432491</v>
      </c>
      <c r="P41">
        <v>0.19385687043760319</v>
      </c>
      <c r="Q41">
        <v>0.1688731920042042</v>
      </c>
      <c r="R41">
        <v>0.14842537196531499</v>
      </c>
      <c r="S41">
        <v>0.13147837103129939</v>
      </c>
      <c r="T41">
        <v>0.11727637642676481</v>
      </c>
      <c r="U41">
        <v>0.1052570558045574</v>
      </c>
      <c r="V41">
        <v>9.4995029114253185E-2</v>
      </c>
    </row>
    <row r="42" spans="1:24" x14ac:dyDescent="0.25">
      <c r="A42" s="1"/>
      <c r="B42" s="1" t="s">
        <v>6</v>
      </c>
      <c r="C42">
        <f t="shared" ref="C42:V42" si="27">149.922556*C2^-1.9956924</f>
        <v>37.592715958194098</v>
      </c>
      <c r="D42">
        <f t="shared" si="27"/>
        <v>9.4262820139850199</v>
      </c>
      <c r="E42">
        <f t="shared" si="27"/>
        <v>4.1967822976860303</v>
      </c>
      <c r="F42">
        <f t="shared" si="27"/>
        <v>2.363617268462078</v>
      </c>
      <c r="G42">
        <f t="shared" si="27"/>
        <v>1.5141697924792754</v>
      </c>
      <c r="H42">
        <f t="shared" si="27"/>
        <v>1.0523329448524621</v>
      </c>
      <c r="I42">
        <f t="shared" si="27"/>
        <v>0.77365612393329597</v>
      </c>
      <c r="J42">
        <f t="shared" si="27"/>
        <v>0.59267127627664951</v>
      </c>
      <c r="K42">
        <f t="shared" si="27"/>
        <v>0.46852112717149191</v>
      </c>
      <c r="L42">
        <f t="shared" si="27"/>
        <v>0.37967438949714255</v>
      </c>
      <c r="M42">
        <f t="shared" si="27"/>
        <v>0.31390933876665789</v>
      </c>
      <c r="N42">
        <f t="shared" si="27"/>
        <v>0.26386992421132782</v>
      </c>
      <c r="O42">
        <f t="shared" si="27"/>
        <v>0.22491344673637731</v>
      </c>
      <c r="P42">
        <f t="shared" si="27"/>
        <v>0.19399238975315908</v>
      </c>
      <c r="Q42">
        <f t="shared" si="27"/>
        <v>0.16903915609169576</v>
      </c>
      <c r="R42">
        <f t="shared" si="27"/>
        <v>0.14861087977747975</v>
      </c>
      <c r="S42">
        <f t="shared" si="27"/>
        <v>0.13167585357460704</v>
      </c>
      <c r="T42">
        <f t="shared" si="27"/>
        <v>0.11748053210999712</v>
      </c>
      <c r="U42">
        <f t="shared" si="27"/>
        <v>0.10546415088249189</v>
      </c>
      <c r="V42">
        <f t="shared" si="27"/>
        <v>9.5202428919147042E-2</v>
      </c>
      <c r="W42">
        <v>149.92255599999999</v>
      </c>
      <c r="X42">
        <v>-1.9956924</v>
      </c>
    </row>
    <row r="44" spans="1:24" x14ac:dyDescent="0.25">
      <c r="A44">
        <v>19.8</v>
      </c>
      <c r="B44" s="1" t="s">
        <v>1</v>
      </c>
      <c r="C44">
        <v>1162.500000000003</v>
      </c>
      <c r="D44">
        <v>531.25082558905251</v>
      </c>
      <c r="E44">
        <v>320.93464871350869</v>
      </c>
      <c r="F44">
        <v>216.47576734701721</v>
      </c>
      <c r="G44">
        <v>155.25151001763811</v>
      </c>
      <c r="H44">
        <v>116.1375122014577</v>
      </c>
      <c r="I44">
        <v>89.739579454604467</v>
      </c>
      <c r="J44">
        <v>71.183234393428606</v>
      </c>
      <c r="K44">
        <v>57.704057496430742</v>
      </c>
      <c r="L44">
        <v>47.640252155850924</v>
      </c>
      <c r="M44">
        <v>39.948268904139248</v>
      </c>
      <c r="N44">
        <v>33.949004323104397</v>
      </c>
      <c r="O44">
        <v>29.18685670677932</v>
      </c>
      <c r="P44">
        <v>25.347931503590349</v>
      </c>
      <c r="Q44">
        <v>22.210823434227201</v>
      </c>
      <c r="R44">
        <v>19.616062470025248</v>
      </c>
      <c r="S44">
        <v>17.446616209415101</v>
      </c>
      <c r="T44">
        <v>15.61513689990691</v>
      </c>
      <c r="U44">
        <v>14.05543211348393</v>
      </c>
      <c r="V44">
        <v>12.716643772889849</v>
      </c>
    </row>
    <row r="45" spans="1:24" x14ac:dyDescent="0.25">
      <c r="B45" s="1" t="s">
        <v>6</v>
      </c>
      <c r="C45">
        <f>5367.42477*C2^-1.8173888</f>
        <v>1522.9211688527685</v>
      </c>
      <c r="D45">
        <f t="shared" ref="D45:V45" si="28">5367.42477*D2^-1.6173888</f>
        <v>570.16542649316591</v>
      </c>
      <c r="E45">
        <f t="shared" si="28"/>
        <v>295.93262672333668</v>
      </c>
      <c r="F45">
        <f t="shared" si="28"/>
        <v>185.83107349941571</v>
      </c>
      <c r="G45">
        <f t="shared" si="28"/>
        <v>129.53202830296058</v>
      </c>
      <c r="H45">
        <f t="shared" si="28"/>
        <v>96.45179302740253</v>
      </c>
      <c r="I45">
        <f t="shared" si="28"/>
        <v>75.167709691561811</v>
      </c>
      <c r="J45">
        <f t="shared" si="28"/>
        <v>60.56696227679663</v>
      </c>
      <c r="K45">
        <f t="shared" si="28"/>
        <v>50.061317534336617</v>
      </c>
      <c r="L45">
        <f t="shared" si="28"/>
        <v>42.217705166983507</v>
      </c>
      <c r="M45">
        <f t="shared" si="28"/>
        <v>36.186498130333185</v>
      </c>
      <c r="N45">
        <f t="shared" si="28"/>
        <v>31.436034888096625</v>
      </c>
      <c r="O45">
        <f t="shared" si="28"/>
        <v>27.618743758357372</v>
      </c>
      <c r="P45">
        <f t="shared" si="28"/>
        <v>24.499023503388088</v>
      </c>
      <c r="Q45">
        <f t="shared" si="28"/>
        <v>21.912230738260231</v>
      </c>
      <c r="R45">
        <f t="shared" si="28"/>
        <v>19.740277287105251</v>
      </c>
      <c r="S45">
        <f t="shared" si="28"/>
        <v>17.896541762256842</v>
      </c>
      <c r="T45">
        <f t="shared" si="28"/>
        <v>16.316226740402684</v>
      </c>
      <c r="U45">
        <f t="shared" si="28"/>
        <v>14.95001644808127</v>
      </c>
      <c r="V45">
        <f t="shared" si="28"/>
        <v>13.759798660742549</v>
      </c>
      <c r="W45">
        <v>5367.4247699999996</v>
      </c>
      <c r="X45">
        <v>-1.6173888000000001</v>
      </c>
    </row>
    <row r="46" spans="1:24" x14ac:dyDescent="0.25">
      <c r="C46">
        <f>979.677397-295.53117*LN(C2)</f>
        <v>774.83079974691816</v>
      </c>
      <c r="D46">
        <f t="shared" ref="D46:V46" si="29">979.677397-295.53117*LN(D2)</f>
        <v>569.98420249383628</v>
      </c>
      <c r="E46">
        <f t="shared" si="29"/>
        <v>450.15662470045402</v>
      </c>
      <c r="F46">
        <f t="shared" si="29"/>
        <v>365.13760524075451</v>
      </c>
      <c r="G46">
        <f t="shared" si="29"/>
        <v>299.19173044291097</v>
      </c>
      <c r="H46">
        <f t="shared" si="29"/>
        <v>245.31002744737214</v>
      </c>
      <c r="I46">
        <f t="shared" si="29"/>
        <v>199.75369668172709</v>
      </c>
      <c r="J46">
        <f t="shared" si="29"/>
        <v>160.29100798767251</v>
      </c>
      <c r="K46">
        <f t="shared" si="29"/>
        <v>125.48244965398987</v>
      </c>
      <c r="L46">
        <f t="shared" si="29"/>
        <v>94.345133189829198</v>
      </c>
      <c r="M46">
        <f t="shared" si="29"/>
        <v>66.178004239346592</v>
      </c>
      <c r="N46">
        <f t="shared" si="29"/>
        <v>40.463430194290254</v>
      </c>
      <c r="O46">
        <f t="shared" si="29"/>
        <v>16.808315145562005</v>
      </c>
      <c r="P46">
        <f t="shared" si="29"/>
        <v>-5.0929005713547895</v>
      </c>
      <c r="Q46">
        <f t="shared" si="29"/>
        <v>-25.482444603553176</v>
      </c>
      <c r="R46">
        <f t="shared" si="29"/>
        <v>-44.555589265409367</v>
      </c>
      <c r="S46">
        <f t="shared" si="29"/>
        <v>-62.47205468162781</v>
      </c>
      <c r="T46">
        <f t="shared" si="29"/>
        <v>-79.364147599092007</v>
      </c>
      <c r="U46">
        <f t="shared" si="29"/>
        <v>-95.342696759745536</v>
      </c>
      <c r="V46">
        <f t="shared" si="29"/>
        <v>-110.50146406325268</v>
      </c>
    </row>
    <row r="49" spans="1:3" x14ac:dyDescent="0.25">
      <c r="B49" s="4" t="s">
        <v>5</v>
      </c>
      <c r="C49" s="5"/>
    </row>
    <row r="50" spans="1:3" x14ac:dyDescent="0.25">
      <c r="A50" s="1" t="s">
        <v>3</v>
      </c>
      <c r="B50" s="1" t="s">
        <v>2</v>
      </c>
      <c r="C50" s="1" t="s">
        <v>0</v>
      </c>
    </row>
    <row r="51" spans="1:3" x14ac:dyDescent="0.25">
      <c r="A51" s="1">
        <v>0</v>
      </c>
      <c r="B51" s="2"/>
      <c r="C51" s="2"/>
    </row>
    <row r="52" spans="1:3" x14ac:dyDescent="0.25">
      <c r="A52" s="1">
        <f>A51+0.2</f>
        <v>0.2</v>
      </c>
      <c r="B52" s="2">
        <v>40.8902772</v>
      </c>
      <c r="C52" s="2">
        <v>-1.1928065999999999</v>
      </c>
    </row>
    <row r="53" spans="1:3" x14ac:dyDescent="0.25">
      <c r="A53" s="1">
        <f t="shared" ref="A53:A70" si="30">A52+0.2</f>
        <v>0.4</v>
      </c>
      <c r="B53" s="2">
        <v>31.543937499999998</v>
      </c>
      <c r="C53" s="2">
        <v>-1.3774154999999999</v>
      </c>
    </row>
    <row r="54" spans="1:3" x14ac:dyDescent="0.25">
      <c r="A54" s="1">
        <f t="shared" si="30"/>
        <v>0.60000000000000009</v>
      </c>
      <c r="B54" s="2">
        <v>21.630153499999999</v>
      </c>
      <c r="C54" s="2">
        <v>-1.5458444</v>
      </c>
    </row>
    <row r="55" spans="1:3" x14ac:dyDescent="0.25">
      <c r="A55" s="1">
        <f t="shared" si="30"/>
        <v>0.8</v>
      </c>
      <c r="B55" s="2">
        <v>11.0780016</v>
      </c>
      <c r="C55" s="2">
        <v>-1.6923663</v>
      </c>
    </row>
    <row r="56" spans="1:3" x14ac:dyDescent="0.25">
      <c r="A56" s="1">
        <f t="shared" si="30"/>
        <v>1</v>
      </c>
      <c r="B56" s="2"/>
      <c r="C56" s="2"/>
    </row>
    <row r="57" spans="1:3" x14ac:dyDescent="0.25">
      <c r="A57" s="1">
        <f t="shared" si="30"/>
        <v>1.2</v>
      </c>
      <c r="B57" s="1">
        <v>11.088428499999999</v>
      </c>
      <c r="C57" s="1">
        <v>-1.8928252000000001</v>
      </c>
    </row>
    <row r="58" spans="1:3" x14ac:dyDescent="0.25">
      <c r="A58" s="1">
        <f t="shared" si="30"/>
        <v>1.4</v>
      </c>
      <c r="B58" s="1">
        <v>21.6612601</v>
      </c>
      <c r="C58" s="1">
        <v>-1.9462484</v>
      </c>
    </row>
    <row r="59" spans="1:3" x14ac:dyDescent="0.25">
      <c r="A59" s="1">
        <f t="shared" si="30"/>
        <v>1.5999999999999999</v>
      </c>
      <c r="B59" s="1">
        <v>31.546358099999999</v>
      </c>
      <c r="C59" s="1">
        <v>-1.9771841000000001</v>
      </c>
    </row>
    <row r="60" spans="1:3" x14ac:dyDescent="0.25">
      <c r="A60" s="1">
        <f t="shared" si="30"/>
        <v>1.7999999999999998</v>
      </c>
      <c r="B60" s="1">
        <v>40.8818482</v>
      </c>
      <c r="C60" s="1">
        <v>-1.9928079000000001</v>
      </c>
    </row>
    <row r="61" spans="1:3" x14ac:dyDescent="0.25">
      <c r="A61" s="1">
        <f t="shared" si="30"/>
        <v>1.9999999999999998</v>
      </c>
      <c r="B61" s="1">
        <v>49.972799999999999</v>
      </c>
      <c r="C61" s="1">
        <v>-1.9980671999999999</v>
      </c>
    </row>
    <row r="62" spans="1:3" x14ac:dyDescent="0.25">
      <c r="A62" s="1">
        <f t="shared" si="30"/>
        <v>2.1999999999999997</v>
      </c>
      <c r="B62" s="1">
        <v>59.187657600000001</v>
      </c>
      <c r="C62" s="1">
        <v>-2.0025868</v>
      </c>
    </row>
    <row r="63" spans="1:3" x14ac:dyDescent="0.25">
      <c r="A63" s="1">
        <f t="shared" si="30"/>
        <v>2.4</v>
      </c>
      <c r="B63" s="1">
        <v>68.660520500000004</v>
      </c>
      <c r="C63" s="1">
        <v>-2.0029029999999999</v>
      </c>
    </row>
    <row r="64" spans="1:3" x14ac:dyDescent="0.25">
      <c r="A64" s="1">
        <f t="shared" si="30"/>
        <v>2.6</v>
      </c>
      <c r="B64" s="1">
        <v>78.5752928</v>
      </c>
      <c r="C64" s="1">
        <v>-2.0021984000000002</v>
      </c>
    </row>
    <row r="65" spans="1:3" x14ac:dyDescent="0.25">
      <c r="A65" s="1">
        <f t="shared" si="30"/>
        <v>2.8000000000000003</v>
      </c>
      <c r="B65" s="1">
        <v>89.002964500000004</v>
      </c>
      <c r="C65" s="1">
        <v>-2.0011652999999998</v>
      </c>
    </row>
    <row r="66" spans="1:3" x14ac:dyDescent="0.25">
      <c r="A66" s="1">
        <f t="shared" si="30"/>
        <v>3.0000000000000004</v>
      </c>
      <c r="B66" s="1">
        <v>101.679</v>
      </c>
      <c r="C66" s="1">
        <v>-2.0031729999999999</v>
      </c>
    </row>
    <row r="67" spans="1:3" x14ac:dyDescent="0.25">
      <c r="A67" s="1">
        <f t="shared" si="30"/>
        <v>3.2000000000000006</v>
      </c>
      <c r="B67" s="1">
        <v>106.12397199999999</v>
      </c>
      <c r="C67" s="1">
        <v>-1.9534353</v>
      </c>
    </row>
    <row r="68" spans="1:3" x14ac:dyDescent="0.25">
      <c r="A68" s="1">
        <f t="shared" si="30"/>
        <v>3.4000000000000008</v>
      </c>
      <c r="B68" s="1">
        <v>126.33416800000001</v>
      </c>
      <c r="C68" s="1">
        <v>-1.99902</v>
      </c>
    </row>
    <row r="69" spans="1:3" x14ac:dyDescent="0.25">
      <c r="A69" s="1">
        <f t="shared" si="30"/>
        <v>3.600000000000001</v>
      </c>
      <c r="B69" s="1">
        <v>136.556332</v>
      </c>
      <c r="C69" s="1">
        <v>-1.9967077</v>
      </c>
    </row>
    <row r="70" spans="1:3" x14ac:dyDescent="0.25">
      <c r="A70" s="1">
        <f t="shared" si="30"/>
        <v>3.8000000000000012</v>
      </c>
      <c r="B70" s="1">
        <v>149.92255599999999</v>
      </c>
      <c r="C70" s="1">
        <v>-1.9956924</v>
      </c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>
        <v>19.8</v>
      </c>
      <c r="B73" s="1">
        <v>5367.4247699999996</v>
      </c>
      <c r="C73" s="1">
        <v>-1.6173888000000001</v>
      </c>
    </row>
    <row r="74" spans="1:3" x14ac:dyDescent="0.25">
      <c r="A74" s="1"/>
    </row>
    <row r="75" spans="1:3" x14ac:dyDescent="0.25">
      <c r="A75" s="1"/>
    </row>
    <row r="76" spans="1:3" x14ac:dyDescent="0.25">
      <c r="A76" s="1"/>
    </row>
    <row r="77" spans="1:3" x14ac:dyDescent="0.25">
      <c r="A77" s="1"/>
    </row>
    <row r="78" spans="1:3" x14ac:dyDescent="0.25">
      <c r="A78" s="1"/>
    </row>
    <row r="79" spans="1:3" x14ac:dyDescent="0.25">
      <c r="A79" s="1"/>
    </row>
    <row r="80" spans="1:3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2" spans="1:1" x14ac:dyDescent="0.25">
      <c r="A92">
        <v>19.8</v>
      </c>
    </row>
  </sheetData>
  <mergeCells count="3">
    <mergeCell ref="C1:V1"/>
    <mergeCell ref="W1:X1"/>
    <mergeCell ref="B49:C4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Xianfeng</dc:creator>
  <cp:lastModifiedBy>FAN Xianfeng</cp:lastModifiedBy>
  <dcterms:created xsi:type="dcterms:W3CDTF">2020-08-24T15:10:21Z</dcterms:created>
  <dcterms:modified xsi:type="dcterms:W3CDTF">2020-08-29T10:05:17Z</dcterms:modified>
</cp:coreProperties>
</file>