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% of subject average" sheetId="2" state="visible" r:id="rId3"/>
    <sheet name="% of time-point aver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<sst xmlns="http://schemas.openxmlformats.org/spreadsheetml/2006/main" count="105" uniqueCount="51">
  <si>
    <t xml:space="preserve">Subject ID</t>
  </si>
  <si>
    <t xml:space="preserve">0 hours</t>
  </si>
  <si>
    <t xml:space="preserve">4 hours</t>
  </si>
  <si>
    <t xml:space="preserve">12 hours</t>
  </si>
  <si>
    <t xml:space="preserve">16 hours</t>
  </si>
  <si>
    <t xml:space="preserve">20 hours</t>
  </si>
  <si>
    <t xml:space="preserve">24 hours</t>
  </si>
  <si>
    <t xml:space="preserve">(1) Subject Average</t>
  </si>
  <si>
    <t xml:space="preserve">(2) Rounded Subject average</t>
  </si>
  <si>
    <t xml:space="preserve">(4) Risk profile</t>
  </si>
  <si>
    <t xml:space="preserve">(6) Subject Average as % of Normal Average</t>
  </si>
  <si>
    <t xml:space="preserve">(7) Discontinue?</t>
  </si>
  <si>
    <t xml:space="preserve">(0) Number of records</t>
  </si>
  <si>
    <t xml:space="preserve">a104</t>
  </si>
  <si>
    <t xml:space="preserve">a105</t>
  </si>
  <si>
    <t xml:space="preserve">a116</t>
  </si>
  <si>
    <t xml:space="preserve">a117</t>
  </si>
  <si>
    <t xml:space="preserve">a119</t>
  </si>
  <si>
    <t xml:space="preserve">a122</t>
  </si>
  <si>
    <t xml:space="preserve">a142</t>
  </si>
  <si>
    <t xml:space="preserve">a143</t>
  </si>
  <si>
    <t xml:space="preserve">a144</t>
  </si>
  <si>
    <t xml:space="preserve">a145</t>
  </si>
  <si>
    <t xml:space="preserve">a146</t>
  </si>
  <si>
    <t xml:space="preserve">a147</t>
  </si>
  <si>
    <t xml:space="preserve">a148</t>
  </si>
  <si>
    <t xml:space="preserve">a149</t>
  </si>
  <si>
    <t xml:space="preserve">a150</t>
  </si>
  <si>
    <t xml:space="preserve">a151</t>
  </si>
  <si>
    <t xml:space="preserve">a153</t>
  </si>
  <si>
    <t xml:space="preserve">a158</t>
  </si>
  <si>
    <t xml:space="preserve">a159</t>
  </si>
  <si>
    <t xml:space="preserve">a160</t>
  </si>
  <si>
    <t xml:space="preserve">(3) Average per time-point</t>
  </si>
  <si>
    <t xml:space="preserve">(3) Global Average</t>
  </si>
  <si>
    <t xml:space="preserve">(5) Average for Normal:</t>
  </si>
  <si>
    <t xml:space="preserve">(5) Average for High Risk:</t>
  </si>
  <si>
    <t xml:space="preserve">Hints and Help</t>
  </si>
  <si>
    <t xml:space="preserve">(1) Subject Average: Use the AVERAGE function to compute averages over data. Click into the cell you want the average to be computed in and type =AVERAGE(cell1:cell2). </t>
  </si>
  <si>
    <t xml:space="preserve">This will compute the average of all numbers between cell1 and cell2. For example =AVERAGE(B2:G2) will compute the average of the numbers B2, C2, D2, E2, F2, G2.</t>
  </si>
  <si>
    <t xml:space="preserve">(2) Round numbers: Use the ROUND function to round numbers to a specified number of digits. Click into the cell you want the rounded number to show and type =ROUND(cell1,n), where</t>
  </si>
  <si>
    <t xml:space="preserve">cell1 contains the number you want to round and n is the number of decimals. For example =ROUND(C3,2) will round the contents of cell C3 to 2 decimals.</t>
  </si>
  <si>
    <t xml:space="preserve">(3) Average per time-point: Use the AVERAGE function but this time over time points and not subjects, and globally</t>
  </si>
  <si>
    <t xml:space="preserve">(4) Risk profiles: Use an IF statement to display the words "high risk" or "normal" depending on the rounded average. Therefore, type =IF(cell1&gt;=105,"high risk","normal")</t>
  </si>
  <si>
    <t xml:space="preserve">where cell1 contains the rounded average</t>
  </si>
  <si>
    <t xml:space="preserve">(5) Average for ***: Use the function AVERAGEIF. Click into the cell you want the average to be computed in and type =AVERAGEIF(cell3,"normal",cell1:cell2")</t>
  </si>
  <si>
    <t xml:space="preserve">where cell3 contains the cell to be checked if it contains "normal", and if yes, the average is computed from cell1..to cell2.</t>
  </si>
  <si>
    <t xml:space="preserve">(6) Subject Average as % of Normal Average: result in (1) divided by the normal average. Do not forget to format as percentage</t>
  </si>
  <si>
    <t xml:space="preserve">(7) Discontinue: Use an IF statement as in (4) to print "yes" or "no" if the result from (6) is larger than 120%</t>
  </si>
  <si>
    <t xml:space="preserve">Blood Concentrations as % of subject averages</t>
  </si>
  <si>
    <t xml:space="preserve">Blood Concentrations as % of time-point averages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</si>
</sst>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%"/>
    <numFmt numFmtId="167" formatCode="0"/>
    <numFmt numFmtId="168" formatCode="General"/>
    <numFmt numFmtId="169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AE3F3"/>
        <bgColor rgb="FFD9E1F2"/>
      </patternFill>
    </fill>
    <fill>
      <patternFill patternType="solid">
        <fgColor rgb="FFED7D31"/>
        <bgColor rgb="FFFF8080"/>
      </patternFill>
    </fill>
    <fill>
      <patternFill patternType="solid">
        <fgColor rgb="FFFFC000"/>
        <bgColor rgb="FFFF9900"/>
      </patternFill>
    </fill>
    <fill>
      <patternFill patternType="solid">
        <fgColor rgb="FF4472C4"/>
        <bgColor rgb="FF666699"/>
      </patternFill>
    </fill>
    <fill>
      <patternFill patternType="solid">
        <fgColor rgb="FFA5A5A5"/>
        <bgColor rgb="FFC0C0C0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D9E1F2"/>
        <bgColor rgb="FFDAE3F3"/>
      </patternFill>
    </fill>
    <fill>
      <patternFill patternType="solid">
        <fgColor rgb="FFEDEDED"/>
        <bgColor rgb="FFE2EFDA"/>
      </patternFill>
    </fill>
    <fill>
      <patternFill patternType="solid">
        <fgColor rgb="FF70AD47"/>
        <bgColor rgb="FF99CC00"/>
      </patternFill>
    </fill>
    <fill>
      <patternFill patternType="solid">
        <fgColor rgb="FFE2EFDA"/>
        <bgColor rgb="FFEDEDED"/>
      </patternFill>
    </fill>
    <fill>
      <patternFill patternType="solid">
        <fgColor rgb="FF5B9BD5"/>
        <bgColor rgb="FF4472C4"/>
      </patternFill>
    </fill>
    <fill>
      <patternFill patternType="solid">
        <fgColor rgb="FFDDEBF7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2CC"/>
      <rgbColor rgb="FFDDEBF7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EFDA"/>
      <rgbColor rgb="FFFFFF99"/>
      <rgbColor rgb="FF99CCFF"/>
      <rgbColor rgb="FFFF99CC"/>
      <rgbColor rgb="FFCC99FF"/>
      <rgbColor rgb="FFFCE4D6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8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L15" activeCellId="0" sqref="L1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5.71"/>
    <col collapsed="false" customWidth="true" hidden="false" outlineLevel="0" max="8" min="8" style="0" width="22.7"/>
    <col collapsed="false" customWidth="true" hidden="false" outlineLevel="0" max="9" min="9" style="0" width="28.57"/>
    <col collapsed="false" customWidth="true" hidden="false" outlineLevel="0" max="10" min="10" style="0" width="14.15"/>
    <col collapsed="false" customWidth="true" hidden="false" outlineLevel="0" max="11" min="11" style="0" width="42"/>
    <col collapsed="false" customWidth="true" hidden="false" outlineLevel="0" max="12" min="12" style="0" width="15"/>
    <col collapsed="false" customWidth="true" hidden="false" outlineLevel="0" max="14" min="14" style="0" width="20.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2" t="s">
        <v>11</v>
      </c>
      <c r="N1" s="5" t="s">
        <v>12</v>
      </c>
    </row>
    <row r="2" customFormat="false" ht="13.8" hidden="false" customHeight="false" outlineLevel="0" collapsed="false">
      <c r="A2" s="6" t="s">
        <v>13</v>
      </c>
      <c r="B2" s="6" t="n">
        <v>95</v>
      </c>
      <c r="C2" s="6" t="n">
        <v>81</v>
      </c>
      <c r="D2" s="6" t="n">
        <v>104</v>
      </c>
      <c r="E2" s="6" t="n">
        <v>119</v>
      </c>
      <c r="F2" s="6" t="n">
        <v>118</v>
      </c>
      <c r="G2" s="6" t="n">
        <v>126</v>
      </c>
      <c r="H2" s="7" t="n">
        <f aca="false">AVERAGE(B2:G2)</f>
        <v>107.166666666667</v>
      </c>
      <c r="I2" s="8" t="n">
        <f aca="false">ROUND(H2,0)</f>
        <v>107</v>
      </c>
      <c r="J2" s="9" t="str">
        <f aca="false">IF(I2&gt;=105,"High Risk","Normal")</f>
        <v>High Risk</v>
      </c>
      <c r="K2" s="10" t="n">
        <f aca="false">H2/$B$24</f>
        <v>1.12141132277972</v>
      </c>
      <c r="L2" s="7" t="str">
        <f aca="false">IF(K2&gt;1.2,"yes","no")</f>
        <v>no</v>
      </c>
      <c r="N2" s="11" t="n">
        <f aca="false">COUNTA(A2:A21)</f>
        <v>20</v>
      </c>
    </row>
    <row r="3" customFormat="false" ht="13.8" hidden="false" customHeight="false" outlineLevel="0" collapsed="false">
      <c r="A3" s="6" t="s">
        <v>14</v>
      </c>
      <c r="B3" s="6" t="n">
        <v>67</v>
      </c>
      <c r="C3" s="6" t="n">
        <v>96</v>
      </c>
      <c r="D3" s="6" t="n">
        <v>116</v>
      </c>
      <c r="E3" s="6" t="n">
        <v>84</v>
      </c>
      <c r="F3" s="6" t="n">
        <v>90</v>
      </c>
      <c r="G3" s="6" t="n">
        <v>75</v>
      </c>
      <c r="H3" s="7" t="n">
        <f aca="false">AVERAGE(B3:G3)</f>
        <v>88</v>
      </c>
      <c r="I3" s="8" t="n">
        <f aca="false">ROUND(H3,0)</f>
        <v>88</v>
      </c>
      <c r="J3" s="9" t="str">
        <f aca="false">IF(I3&gt;=105,"High Risk","Normal")</f>
        <v>Normal</v>
      </c>
      <c r="K3" s="10" t="n">
        <f aca="false">H3/$B$24</f>
        <v>0.920847866917092</v>
      </c>
      <c r="L3" s="7" t="str">
        <f aca="false">IF(K3&gt;1.2,"yes","no")</f>
        <v>no</v>
      </c>
    </row>
    <row r="4" customFormat="false" ht="13.8" hidden="false" customHeight="false" outlineLevel="0" collapsed="false">
      <c r="A4" s="6" t="s">
        <v>15</v>
      </c>
      <c r="B4" s="6" t="n">
        <v>72</v>
      </c>
      <c r="C4" s="6" t="n">
        <v>85</v>
      </c>
      <c r="D4" s="6" t="n">
        <v>88</v>
      </c>
      <c r="E4" s="6" t="n">
        <v>68</v>
      </c>
      <c r="F4" s="6" t="n">
        <v>91</v>
      </c>
      <c r="G4" s="6" t="n">
        <v>94</v>
      </c>
      <c r="H4" s="7" t="n">
        <f aca="false">AVERAGE(B4:G4)</f>
        <v>83</v>
      </c>
      <c r="I4" s="8" t="n">
        <f aca="false">ROUND(H4,0)</f>
        <v>83</v>
      </c>
      <c r="J4" s="9" t="str">
        <f aca="false">IF(I4&gt;=105,"High Risk","Normal")</f>
        <v>Normal</v>
      </c>
      <c r="K4" s="10" t="n">
        <f aca="false">H4/$B$24</f>
        <v>0.868526965387711</v>
      </c>
      <c r="L4" s="7" t="str">
        <f aca="false">IF(K4&gt;1.2,"yes","no")</f>
        <v>no</v>
      </c>
    </row>
    <row r="5" customFormat="false" ht="13.8" hidden="false" customHeight="false" outlineLevel="0" collapsed="false">
      <c r="A5" s="6" t="s">
        <v>16</v>
      </c>
      <c r="B5" s="6" t="n">
        <v>102</v>
      </c>
      <c r="C5" s="6" t="n">
        <v>95</v>
      </c>
      <c r="D5" s="6" t="n">
        <v>95</v>
      </c>
      <c r="E5" s="6" t="n">
        <v>94</v>
      </c>
      <c r="F5" s="6" t="n">
        <v>120</v>
      </c>
      <c r="G5" s="6" t="n">
        <v>99</v>
      </c>
      <c r="H5" s="7" t="n">
        <f aca="false">AVERAGE(B5:G5)</f>
        <v>100.833333333333</v>
      </c>
      <c r="I5" s="8" t="n">
        <f aca="false">ROUND(H5,0)</f>
        <v>101</v>
      </c>
      <c r="J5" s="9" t="str">
        <f aca="false">IF(I5&gt;=105,"High Risk","Normal")</f>
        <v>Normal</v>
      </c>
      <c r="K5" s="10" t="n">
        <f aca="false">H5/$B$24</f>
        <v>1.0551381808425</v>
      </c>
      <c r="L5" s="7" t="str">
        <f aca="false">IF(K5&gt;1.2,"yes","no")</f>
        <v>no</v>
      </c>
    </row>
    <row r="6" customFormat="false" ht="13.8" hidden="false" customHeight="false" outlineLevel="0" collapsed="false">
      <c r="A6" s="6" t="s">
        <v>17</v>
      </c>
      <c r="B6" s="6" t="n">
        <v>97</v>
      </c>
      <c r="C6" s="6" t="n">
        <v>92</v>
      </c>
      <c r="D6" s="6" t="n">
        <v>130</v>
      </c>
      <c r="E6" s="6" t="n">
        <v>113</v>
      </c>
      <c r="F6" s="6" t="n">
        <v>136</v>
      </c>
      <c r="G6" s="6" t="n">
        <v>90</v>
      </c>
      <c r="H6" s="7" t="n">
        <f aca="false">AVERAGE(B6:G6)</f>
        <v>109.666666666667</v>
      </c>
      <c r="I6" s="8" t="n">
        <f aca="false">ROUND(H6,0)</f>
        <v>110</v>
      </c>
      <c r="J6" s="9" t="str">
        <f aca="false">IF(I6&gt;=105,"High Risk","Normal")</f>
        <v>High Risk</v>
      </c>
      <c r="K6" s="10" t="n">
        <f aca="false">H6/$B$24</f>
        <v>1.14757177354441</v>
      </c>
      <c r="L6" s="7" t="str">
        <f aca="false">IF(K6&gt;1.2,"yes","no")</f>
        <v>no</v>
      </c>
    </row>
    <row r="7" customFormat="false" ht="13.8" hidden="false" customHeight="false" outlineLevel="0" collapsed="false">
      <c r="A7" s="6" t="s">
        <v>18</v>
      </c>
      <c r="B7" s="6" t="n">
        <v>125</v>
      </c>
      <c r="C7" s="6" t="n">
        <v>76</v>
      </c>
      <c r="D7" s="6" t="n">
        <v>108</v>
      </c>
      <c r="E7" s="6" t="n">
        <v>114</v>
      </c>
      <c r="F7" s="6" t="n">
        <v>129</v>
      </c>
      <c r="G7" s="6" t="n">
        <v>99</v>
      </c>
      <c r="H7" s="7" t="n">
        <f aca="false">AVERAGE(B7:G7)</f>
        <v>108.5</v>
      </c>
      <c r="I7" s="8" t="n">
        <f aca="false">ROUND(H7,0)</f>
        <v>109</v>
      </c>
      <c r="J7" s="9" t="str">
        <f aca="false">IF(I7&gt;=105,"High Risk","Normal")</f>
        <v>High Risk</v>
      </c>
      <c r="K7" s="10" t="n">
        <f aca="false">H7/$B$24</f>
        <v>1.13536356318755</v>
      </c>
      <c r="L7" s="7" t="str">
        <f aca="false">IF(K7&gt;1.2,"yes","no")</f>
        <v>no</v>
      </c>
    </row>
    <row r="8" customFormat="false" ht="13.8" hidden="false" customHeight="false" outlineLevel="0" collapsed="false">
      <c r="A8" s="6" t="s">
        <v>19</v>
      </c>
      <c r="B8" s="6" t="n">
        <v>92</v>
      </c>
      <c r="C8" s="6" t="n">
        <v>110</v>
      </c>
      <c r="D8" s="6" t="n">
        <v>94</v>
      </c>
      <c r="E8" s="6" t="n">
        <v>111</v>
      </c>
      <c r="F8" s="6" t="n">
        <v>78</v>
      </c>
      <c r="G8" s="6" t="n">
        <v>87</v>
      </c>
      <c r="H8" s="7" t="n">
        <f aca="false">AVERAGE(B8:G8)</f>
        <v>95.3333333333333</v>
      </c>
      <c r="I8" s="8" t="n">
        <f aca="false">ROUND(H8,0)</f>
        <v>95</v>
      </c>
      <c r="J8" s="9" t="str">
        <f aca="false">IF(I8&gt;=105,"High Risk","Normal")</f>
        <v>Normal</v>
      </c>
      <c r="K8" s="10" t="n">
        <f aca="false">H8/$B$24</f>
        <v>0.997585189160182</v>
      </c>
      <c r="L8" s="7" t="str">
        <f aca="false">IF(K8&gt;1.2,"yes","no")</f>
        <v>no</v>
      </c>
    </row>
    <row r="9" customFormat="false" ht="13.8" hidden="false" customHeight="false" outlineLevel="0" collapsed="false">
      <c r="A9" s="6" t="s">
        <v>20</v>
      </c>
      <c r="B9" s="6" t="n">
        <v>77</v>
      </c>
      <c r="C9" s="6" t="n">
        <v>95</v>
      </c>
      <c r="D9" s="6" t="n">
        <v>100</v>
      </c>
      <c r="E9" s="6" t="n">
        <v>100</v>
      </c>
      <c r="F9" s="6" t="n">
        <v>95</v>
      </c>
      <c r="G9" s="6" t="n">
        <v>133</v>
      </c>
      <c r="H9" s="7" t="n">
        <f aca="false">AVERAGE(B9:G9)</f>
        <v>100</v>
      </c>
      <c r="I9" s="8" t="n">
        <f aca="false">ROUND(H9,0)</f>
        <v>100</v>
      </c>
      <c r="J9" s="9" t="str">
        <f aca="false">IF(I9&gt;=105,"High Risk","Normal")</f>
        <v>Normal</v>
      </c>
      <c r="K9" s="10" t="n">
        <f aca="false">H9/$B$24</f>
        <v>1.0464180305876</v>
      </c>
      <c r="L9" s="7" t="str">
        <f aca="false">IF(K9&gt;1.2,"yes","no")</f>
        <v>no</v>
      </c>
    </row>
    <row r="10" customFormat="false" ht="13.8" hidden="false" customHeight="false" outlineLevel="0" collapsed="false">
      <c r="A10" s="6" t="s">
        <v>21</v>
      </c>
      <c r="B10" s="6" t="n">
        <v>74</v>
      </c>
      <c r="C10" s="6" t="n">
        <v>89</v>
      </c>
      <c r="D10" s="6" t="n">
        <v>61</v>
      </c>
      <c r="E10" s="6" t="n">
        <v>122</v>
      </c>
      <c r="F10" s="6" t="n">
        <v>81</v>
      </c>
      <c r="G10" s="6" t="n">
        <v>90</v>
      </c>
      <c r="H10" s="7" t="n">
        <f aca="false">AVERAGE(B10:G10)</f>
        <v>86.1666666666667</v>
      </c>
      <c r="I10" s="8" t="n">
        <f aca="false">ROUND(H10,0)</f>
        <v>86</v>
      </c>
      <c r="J10" s="9" t="str">
        <f aca="false">IF(I10&gt;=105,"High Risk","Normal")</f>
        <v>Normal</v>
      </c>
      <c r="K10" s="10" t="n">
        <f aca="false">H10/$B$24</f>
        <v>0.901663536356319</v>
      </c>
      <c r="L10" s="7" t="str">
        <f aca="false">IF(K10&gt;1.2,"yes","no")</f>
        <v>no</v>
      </c>
    </row>
    <row r="11" customFormat="false" ht="13.8" hidden="false" customHeight="false" outlineLevel="0" collapsed="false">
      <c r="A11" s="6" t="s">
        <v>22</v>
      </c>
      <c r="B11" s="6" t="n">
        <v>111</v>
      </c>
      <c r="C11" s="6" t="n">
        <v>107</v>
      </c>
      <c r="D11" s="6" t="n">
        <v>113</v>
      </c>
      <c r="E11" s="6" t="n">
        <v>109</v>
      </c>
      <c r="F11" s="6" t="n">
        <v>79</v>
      </c>
      <c r="G11" s="6" t="n">
        <v>83</v>
      </c>
      <c r="H11" s="7" t="n">
        <f aca="false">AVERAGE(B11:G11)</f>
        <v>100.333333333333</v>
      </c>
      <c r="I11" s="8" t="n">
        <f aca="false">ROUND(H11,0)</f>
        <v>100</v>
      </c>
      <c r="J11" s="9" t="str">
        <f aca="false">IF(I11&gt;=105,"High Risk","Normal")</f>
        <v>Normal</v>
      </c>
      <c r="K11" s="10" t="n">
        <f aca="false">H11/$B$24</f>
        <v>1.04990609068956</v>
      </c>
      <c r="L11" s="7" t="str">
        <f aca="false">IF(K11&gt;1.2,"yes","no")</f>
        <v>no</v>
      </c>
    </row>
    <row r="12" customFormat="false" ht="13.8" hidden="false" customHeight="false" outlineLevel="0" collapsed="false">
      <c r="A12" s="6" t="s">
        <v>23</v>
      </c>
      <c r="B12" s="6" t="n">
        <v>110</v>
      </c>
      <c r="C12" s="6" t="n">
        <v>105</v>
      </c>
      <c r="D12" s="6" t="n">
        <v>86</v>
      </c>
      <c r="E12" s="6" t="n">
        <v>96</v>
      </c>
      <c r="F12" s="6" t="n">
        <v>102</v>
      </c>
      <c r="G12" s="6" t="n">
        <v>108</v>
      </c>
      <c r="H12" s="7" t="n">
        <f aca="false">AVERAGE(B12:G12)</f>
        <v>101.166666666667</v>
      </c>
      <c r="I12" s="8" t="n">
        <f aca="false">ROUND(H12,0)</f>
        <v>101</v>
      </c>
      <c r="J12" s="9" t="str">
        <f aca="false">IF(I12&gt;=105,"High Risk","Normal")</f>
        <v>Normal</v>
      </c>
      <c r="K12" s="10" t="n">
        <f aca="false">H12/$B$24</f>
        <v>1.05862624094446</v>
      </c>
      <c r="L12" s="7" t="str">
        <f aca="false">IF(K12&gt;1.2,"yes","no")</f>
        <v>no</v>
      </c>
    </row>
    <row r="13" customFormat="false" ht="13.8" hidden="false" customHeight="false" outlineLevel="0" collapsed="false">
      <c r="A13" s="6" t="s">
        <v>24</v>
      </c>
      <c r="B13" s="6" t="n">
        <v>102</v>
      </c>
      <c r="C13" s="6" t="n">
        <v>86</v>
      </c>
      <c r="D13" s="6" t="n">
        <v>128</v>
      </c>
      <c r="E13" s="6" t="n">
        <v>107</v>
      </c>
      <c r="F13" s="6" t="n">
        <v>101</v>
      </c>
      <c r="G13" s="6" t="n">
        <v>112</v>
      </c>
      <c r="H13" s="7" t="n">
        <f aca="false">AVERAGE(B13:G13)</f>
        <v>106</v>
      </c>
      <c r="I13" s="8" t="n">
        <f aca="false">ROUND(H13,0)</f>
        <v>106</v>
      </c>
      <c r="J13" s="9" t="str">
        <f aca="false">IF(I13&gt;=105,"High Risk","Normal")</f>
        <v>High Risk</v>
      </c>
      <c r="K13" s="10" t="n">
        <f aca="false">H13/$B$24</f>
        <v>1.10920311242286</v>
      </c>
      <c r="L13" s="7" t="str">
        <f aca="false">IF(K13&gt;1.2,"yes","no")</f>
        <v>no</v>
      </c>
    </row>
    <row r="14" customFormat="false" ht="13.8" hidden="false" customHeight="false" outlineLevel="0" collapsed="false">
      <c r="A14" s="6" t="s">
        <v>25</v>
      </c>
      <c r="B14" s="6" t="n">
        <v>113</v>
      </c>
      <c r="C14" s="6" t="n">
        <v>90</v>
      </c>
      <c r="D14" s="6" t="n">
        <v>86</v>
      </c>
      <c r="E14" s="6" t="n">
        <v>117</v>
      </c>
      <c r="F14" s="6" t="n">
        <v>82</v>
      </c>
      <c r="G14" s="6" t="n">
        <v>77</v>
      </c>
      <c r="H14" s="7" t="n">
        <f aca="false">AVERAGE(B14:G14)</f>
        <v>94.1666666666667</v>
      </c>
      <c r="I14" s="8" t="n">
        <f aca="false">ROUND(H14,0)</f>
        <v>94</v>
      </c>
      <c r="J14" s="9" t="str">
        <f aca="false">IF(I14&gt;=105,"High Risk","Normal")</f>
        <v>Normal</v>
      </c>
      <c r="K14" s="10" t="n">
        <f aca="false">H14/$B$24</f>
        <v>0.985376978803327</v>
      </c>
      <c r="L14" s="7" t="str">
        <f aca="false">IF(K14&gt;1.2,"yes","no")</f>
        <v>no</v>
      </c>
    </row>
    <row r="15" customFormat="false" ht="13.8" hidden="false" customHeight="false" outlineLevel="0" collapsed="false">
      <c r="A15" s="6" t="s">
        <v>26</v>
      </c>
      <c r="B15" s="6" t="n">
        <v>111</v>
      </c>
      <c r="C15" s="6" t="n">
        <v>110</v>
      </c>
      <c r="D15" s="6" t="n">
        <v>133</v>
      </c>
      <c r="E15" s="6" t="n">
        <v>122</v>
      </c>
      <c r="F15" s="6" t="n">
        <v>120</v>
      </c>
      <c r="G15" s="6" t="n">
        <v>102</v>
      </c>
      <c r="H15" s="7" t="n">
        <f aca="false">AVERAGE(B15:G15)</f>
        <v>116.333333333333</v>
      </c>
      <c r="I15" s="8" t="n">
        <f aca="false">ROUND(H15,0)</f>
        <v>116</v>
      </c>
      <c r="J15" s="9" t="str">
        <f aca="false">IF(I15&gt;=105,"High Risk","Normal")</f>
        <v>High Risk</v>
      </c>
      <c r="K15" s="10" t="n">
        <f aca="false">H15/$B$24</f>
        <v>1.21733297558358</v>
      </c>
      <c r="L15" s="7" t="str">
        <f aca="false">IF(K15&gt;1.2,"yes","no")</f>
        <v>yes</v>
      </c>
    </row>
    <row r="16" customFormat="false" ht="13.8" hidden="false" customHeight="false" outlineLevel="0" collapsed="false">
      <c r="A16" s="6" t="s">
        <v>27</v>
      </c>
      <c r="B16" s="6" t="n">
        <v>100</v>
      </c>
      <c r="C16" s="6" t="n">
        <v>107</v>
      </c>
      <c r="D16" s="6" t="n">
        <v>100</v>
      </c>
      <c r="E16" s="6" t="n">
        <v>84</v>
      </c>
      <c r="F16" s="6" t="n">
        <v>73</v>
      </c>
      <c r="G16" s="6" t="n">
        <v>112</v>
      </c>
      <c r="H16" s="7" t="n">
        <f aca="false">AVERAGE(B16:G16)</f>
        <v>96</v>
      </c>
      <c r="I16" s="8" t="n">
        <f aca="false">ROUND(H16,0)</f>
        <v>96</v>
      </c>
      <c r="J16" s="9" t="str">
        <f aca="false">IF(I16&gt;=105,"High Risk","Normal")</f>
        <v>Normal</v>
      </c>
      <c r="K16" s="10" t="n">
        <f aca="false">H16/$B$24</f>
        <v>1.0045613093641</v>
      </c>
      <c r="L16" s="7" t="str">
        <f aca="false">IF(K16&gt;1.2,"yes","no")</f>
        <v>no</v>
      </c>
    </row>
    <row r="17" customFormat="false" ht="13.8" hidden="false" customHeight="false" outlineLevel="0" collapsed="false">
      <c r="A17" s="6" t="s">
        <v>28</v>
      </c>
      <c r="B17" s="6" t="n">
        <v>107</v>
      </c>
      <c r="C17" s="6" t="n">
        <v>109</v>
      </c>
      <c r="D17" s="6" t="n">
        <v>103</v>
      </c>
      <c r="E17" s="6" t="n">
        <v>85</v>
      </c>
      <c r="F17" s="6" t="n">
        <v>119</v>
      </c>
      <c r="G17" s="6" t="n">
        <v>95</v>
      </c>
      <c r="H17" s="7" t="n">
        <f aca="false">AVERAGE(B17:G17)</f>
        <v>103</v>
      </c>
      <c r="I17" s="8" t="n">
        <f aca="false">ROUND(H17,0)</f>
        <v>103</v>
      </c>
      <c r="J17" s="9" t="str">
        <f aca="false">IF(I17&gt;=105,"High Risk","Normal")</f>
        <v>Normal</v>
      </c>
      <c r="K17" s="10" t="n">
        <f aca="false">H17/$B$24</f>
        <v>1.07781057150523</v>
      </c>
      <c r="L17" s="7" t="str">
        <f aca="false">IF(K17&gt;1.2,"yes","no")</f>
        <v>no</v>
      </c>
    </row>
    <row r="18" customFormat="false" ht="13.8" hidden="false" customHeight="false" outlineLevel="0" collapsed="false">
      <c r="A18" s="6" t="s">
        <v>29</v>
      </c>
      <c r="B18" s="6" t="n">
        <v>87</v>
      </c>
      <c r="C18" s="6" t="n">
        <v>88</v>
      </c>
      <c r="D18" s="6" t="n">
        <v>94</v>
      </c>
      <c r="E18" s="6" t="n">
        <v>93</v>
      </c>
      <c r="F18" s="6" t="n">
        <v>92</v>
      </c>
      <c r="G18" s="6" t="n">
        <v>113</v>
      </c>
      <c r="H18" s="7" t="n">
        <f aca="false">AVERAGE(B18:G18)</f>
        <v>94.5</v>
      </c>
      <c r="I18" s="8" t="n">
        <f aca="false">ROUND(H18,0)</f>
        <v>95</v>
      </c>
      <c r="J18" s="9" t="str">
        <f aca="false">IF(I18&gt;=105,"High Risk","Normal")</f>
        <v>Normal</v>
      </c>
      <c r="K18" s="10" t="n">
        <f aca="false">H18/$B$24</f>
        <v>0.988865038905286</v>
      </c>
      <c r="L18" s="7" t="str">
        <f aca="false">IF(K18&gt;1.2,"yes","no")</f>
        <v>no</v>
      </c>
    </row>
    <row r="19" customFormat="false" ht="13.8" hidden="false" customHeight="false" outlineLevel="0" collapsed="false">
      <c r="A19" s="6" t="s">
        <v>30</v>
      </c>
      <c r="B19" s="6" t="n">
        <v>108</v>
      </c>
      <c r="C19" s="6" t="n">
        <v>91</v>
      </c>
      <c r="D19" s="6" t="n">
        <v>120</v>
      </c>
      <c r="E19" s="6" t="n">
        <v>74</v>
      </c>
      <c r="F19" s="6" t="n">
        <v>108</v>
      </c>
      <c r="G19" s="6" t="n">
        <v>98</v>
      </c>
      <c r="H19" s="7" t="n">
        <f aca="false">AVERAGE(B19:G19)</f>
        <v>99.8333333333333</v>
      </c>
      <c r="I19" s="8" t="n">
        <f aca="false">ROUND(H19,0)</f>
        <v>100</v>
      </c>
      <c r="J19" s="9" t="str">
        <f aca="false">IF(I19&gt;=105,"High Risk","Normal")</f>
        <v>Normal</v>
      </c>
      <c r="K19" s="10" t="n">
        <f aca="false">H19/$B$24</f>
        <v>1.04467400053662</v>
      </c>
      <c r="L19" s="7" t="str">
        <f aca="false">IF(K19&gt;1.2,"yes","no")</f>
        <v>no</v>
      </c>
    </row>
    <row r="20" customFormat="false" ht="13.8" hidden="false" customHeight="false" outlineLevel="0" collapsed="false">
      <c r="A20" s="6" t="s">
        <v>31</v>
      </c>
      <c r="B20" s="6" t="n">
        <v>101</v>
      </c>
      <c r="C20" s="6" t="n">
        <v>97</v>
      </c>
      <c r="D20" s="6" t="n">
        <v>92</v>
      </c>
      <c r="E20" s="6" t="n">
        <v>113</v>
      </c>
      <c r="F20" s="6" t="n">
        <v>118</v>
      </c>
      <c r="G20" s="6" t="n">
        <v>107</v>
      </c>
      <c r="H20" s="7" t="n">
        <f aca="false">AVERAGE(B20:G20)</f>
        <v>104.666666666667</v>
      </c>
      <c r="I20" s="8" t="n">
        <f aca="false">ROUND(H20,0)</f>
        <v>105</v>
      </c>
      <c r="J20" s="9" t="str">
        <f aca="false">IF(I20&gt;=105,"High Risk","Normal")</f>
        <v>High Risk</v>
      </c>
      <c r="K20" s="10" t="n">
        <f aca="false">H20/$B$24</f>
        <v>1.09525087201503</v>
      </c>
      <c r="L20" s="7" t="str">
        <f aca="false">IF(K20&gt;1.2,"yes","no")</f>
        <v>no</v>
      </c>
    </row>
    <row r="21" customFormat="false" ht="13.8" hidden="false" customHeight="false" outlineLevel="0" collapsed="false">
      <c r="A21" s="6" t="s">
        <v>32</v>
      </c>
      <c r="B21" s="6" t="n">
        <v>110</v>
      </c>
      <c r="C21" s="6" t="n">
        <v>124</v>
      </c>
      <c r="D21" s="6" t="n">
        <v>105</v>
      </c>
      <c r="E21" s="6" t="n">
        <v>109</v>
      </c>
      <c r="F21" s="6" t="n">
        <v>128</v>
      </c>
      <c r="G21" s="6" t="n">
        <v>95</v>
      </c>
      <c r="H21" s="7" t="n">
        <f aca="false">AVERAGE(B21:G21)</f>
        <v>111.833333333333</v>
      </c>
      <c r="I21" s="8" t="n">
        <f aca="false">ROUND(H21,0)</f>
        <v>112</v>
      </c>
      <c r="J21" s="9" t="str">
        <f aca="false">IF(I21&gt;=105,"High Risk","Normal")</f>
        <v>High Risk</v>
      </c>
      <c r="K21" s="10" t="n">
        <f aca="false">H21/$B$24</f>
        <v>1.17024416420714</v>
      </c>
      <c r="L21" s="7" t="str">
        <f aca="false">IF(K21&gt;1.2,"yes","no")</f>
        <v>no</v>
      </c>
    </row>
    <row r="22" customFormat="false" ht="13.8" hidden="false" customHeight="false" outlineLevel="0" collapsed="false">
      <c r="A22" s="12" t="s">
        <v>33</v>
      </c>
      <c r="B22" s="13" t="n">
        <f aca="false">AVERAGE(B2:B21)</f>
        <v>98.05</v>
      </c>
      <c r="C22" s="13" t="n">
        <f aca="false">AVERAGE(C2:C21)</f>
        <v>96.65</v>
      </c>
      <c r="D22" s="13" t="n">
        <f aca="false">AVERAGE(D2:D21)</f>
        <v>102.8</v>
      </c>
      <c r="E22" s="13" t="n">
        <f aca="false">AVERAGE(E2:E21)</f>
        <v>101.7</v>
      </c>
      <c r="F22" s="13" t="n">
        <f aca="false">AVERAGE(F2:F21)</f>
        <v>103</v>
      </c>
      <c r="G22" s="13" t="n">
        <f aca="false">AVERAGE(G2:G21)</f>
        <v>99.75</v>
      </c>
      <c r="H22" s="14"/>
      <c r="I22" s="14"/>
      <c r="J22" s="14"/>
      <c r="K22" s="14"/>
      <c r="L22" s="14"/>
    </row>
    <row r="23" customFormat="false" ht="15" hidden="false" customHeight="false" outlineLevel="0" collapsed="false">
      <c r="A23" s="15" t="s">
        <v>34</v>
      </c>
      <c r="B23" s="16" t="n">
        <f aca="false">AVERAGE(B22:G22)</f>
        <v>100.325</v>
      </c>
      <c r="C23" s="17"/>
      <c r="D23" s="17"/>
      <c r="E23" s="17"/>
      <c r="F23" s="17"/>
      <c r="G23" s="14"/>
      <c r="H23" s="14"/>
      <c r="I23" s="14"/>
      <c r="J23" s="14"/>
      <c r="K23" s="14"/>
      <c r="L23" s="14"/>
    </row>
    <row r="24" customFormat="false" ht="13.8" hidden="false" customHeight="false" outlineLevel="0" collapsed="false">
      <c r="A24" s="18" t="s">
        <v>35</v>
      </c>
      <c r="B24" s="19" t="n">
        <f aca="false">AVERAGEIF(J2:J21,"Normal",H2:H21)</f>
        <v>95.5641025641026</v>
      </c>
      <c r="C24" s="19" t="n">
        <f aca="false">AVERAGEIF(J2:J21,"Normal",I2:I21)</f>
        <v>95.5384615384615</v>
      </c>
      <c r="D24" s="17"/>
      <c r="E24" s="17"/>
      <c r="F24" s="17"/>
      <c r="G24" s="14"/>
      <c r="H24" s="14"/>
      <c r="I24" s="14"/>
      <c r="J24" s="14"/>
      <c r="K24" s="14"/>
      <c r="L24" s="14"/>
    </row>
    <row r="25" customFormat="false" ht="15" hidden="false" customHeight="false" outlineLevel="0" collapsed="false">
      <c r="A25" s="18" t="s">
        <v>36</v>
      </c>
      <c r="B25" s="19" t="n">
        <f aca="false">AVERAGEIF(J2:J21,"High Risk",I2:I21)</f>
        <v>109.285714285714</v>
      </c>
      <c r="C25" s="17"/>
      <c r="D25" s="17"/>
      <c r="E25" s="17"/>
      <c r="F25" s="17"/>
      <c r="G25" s="14"/>
      <c r="H25" s="14"/>
      <c r="I25" s="14"/>
      <c r="J25" s="14"/>
      <c r="K25" s="14"/>
      <c r="L25" s="14"/>
    </row>
    <row r="26" customFormat="false" ht="15" hidden="false" customHeight="false" outlineLevel="0" collapsed="false">
      <c r="B26" s="17"/>
    </row>
    <row r="27" customFormat="false" ht="15" hidden="false" customHeight="false" outlineLevel="0" collapsed="false">
      <c r="A27" s="20" t="s">
        <v>37</v>
      </c>
    </row>
    <row r="28" customFormat="false" ht="15" hidden="false" customHeight="false" outlineLevel="0" collapsed="false">
      <c r="A28" s="21" t="s">
        <v>38</v>
      </c>
    </row>
    <row r="29" customFormat="false" ht="15" hidden="false" customHeight="false" outlineLevel="0" collapsed="false">
      <c r="B29" s="0" t="s">
        <v>39</v>
      </c>
    </row>
    <row r="30" customFormat="false" ht="15" hidden="false" customHeight="false" outlineLevel="0" collapsed="false">
      <c r="A30" s="22" t="s">
        <v>40</v>
      </c>
    </row>
    <row r="31" customFormat="false" ht="15" hidden="false" customHeight="false" outlineLevel="0" collapsed="false">
      <c r="B31" s="0" t="s">
        <v>41</v>
      </c>
    </row>
    <row r="32" customFormat="false" ht="15" hidden="false" customHeight="false" outlineLevel="0" collapsed="false">
      <c r="A32" s="23" t="s">
        <v>42</v>
      </c>
    </row>
    <row r="33" customFormat="false" ht="15" hidden="false" customHeight="false" outlineLevel="0" collapsed="false">
      <c r="A33" s="24" t="s">
        <v>43</v>
      </c>
    </row>
    <row r="34" customFormat="false" ht="15" hidden="false" customHeight="false" outlineLevel="0" collapsed="false">
      <c r="B34" s="0" t="s">
        <v>44</v>
      </c>
    </row>
    <row r="35" customFormat="false" ht="15" hidden="false" customHeight="false" outlineLevel="0" collapsed="false">
      <c r="A35" s="25" t="s">
        <v>45</v>
      </c>
    </row>
    <row r="36" customFormat="false" ht="15" hidden="false" customHeight="false" outlineLevel="0" collapsed="false">
      <c r="B36" s="0" t="s">
        <v>46</v>
      </c>
    </row>
    <row r="37" customFormat="false" ht="15" hidden="false" customHeight="false" outlineLevel="0" collapsed="false">
      <c r="A37" s="26" t="s">
        <v>47</v>
      </c>
    </row>
    <row r="38" customFormat="false" ht="15" hidden="false" customHeight="false" outlineLevel="0" collapsed="false">
      <c r="A38" s="2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14" activeCellId="0" sqref="K14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0.42"/>
  </cols>
  <sheetData>
    <row r="1" customFormat="false" ht="15" hidden="false" customHeight="false" outlineLevel="0" collapsed="false">
      <c r="A1" s="27" t="s">
        <v>49</v>
      </c>
      <c r="B1" s="27"/>
      <c r="C1" s="27"/>
      <c r="D1" s="27"/>
      <c r="E1" s="27"/>
      <c r="F1" s="27"/>
      <c r="G1" s="27"/>
    </row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customFormat="false" ht="15" hidden="false" customHeight="false" outlineLevel="0" collapsed="false">
      <c r="A3" s="6" t="s">
        <v>13</v>
      </c>
      <c r="B3" s="28" t="n">
        <f aca="false">Data!B2/Data!$H2</f>
        <v>0.88646967340591</v>
      </c>
      <c r="C3" s="28" t="n">
        <f aca="false">Data!C2/Data!$H2</f>
        <v>0.755832037325039</v>
      </c>
      <c r="D3" s="28" t="n">
        <f aca="false">Data!D2/Data!$H2</f>
        <v>0.97045101088647</v>
      </c>
      <c r="E3" s="28" t="n">
        <f aca="false">Data!E2/Data!$H2</f>
        <v>1.1104199066874</v>
      </c>
      <c r="F3" s="28" t="n">
        <f aca="false">Data!F2/Data!$H2</f>
        <v>1.10108864696734</v>
      </c>
      <c r="G3" s="28" t="n">
        <f aca="false">Data!G2/Data!$H2</f>
        <v>1.17573872472784</v>
      </c>
    </row>
    <row r="4" customFormat="false" ht="15" hidden="false" customHeight="false" outlineLevel="0" collapsed="false">
      <c r="A4" s="6" t="s">
        <v>14</v>
      </c>
      <c r="B4" s="28" t="n">
        <f aca="false">Data!B3/Data!$H3</f>
        <v>0.761363636363636</v>
      </c>
      <c r="C4" s="28" t="n">
        <f aca="false">Data!C3/Data!$H3</f>
        <v>1.09090909090909</v>
      </c>
      <c r="D4" s="28" t="n">
        <f aca="false">Data!D3/Data!$H3</f>
        <v>1.31818181818182</v>
      </c>
      <c r="E4" s="28" t="n">
        <f aca="false">Data!E3/Data!$H3</f>
        <v>0.954545454545455</v>
      </c>
      <c r="F4" s="28" t="n">
        <f aca="false">Data!F3/Data!$H3</f>
        <v>1.02272727272727</v>
      </c>
      <c r="G4" s="28" t="n">
        <f aca="false">Data!G3/Data!$H3</f>
        <v>0.852272727272727</v>
      </c>
    </row>
    <row r="5" customFormat="false" ht="15" hidden="false" customHeight="false" outlineLevel="0" collapsed="false">
      <c r="A5" s="6" t="s">
        <v>15</v>
      </c>
      <c r="B5" s="28" t="n">
        <f aca="false">Data!B4/Data!$H4</f>
        <v>0.867469879518072</v>
      </c>
      <c r="C5" s="28" t="n">
        <f aca="false">Data!C4/Data!$H4</f>
        <v>1.02409638554217</v>
      </c>
      <c r="D5" s="28" t="n">
        <f aca="false">Data!D4/Data!$H4</f>
        <v>1.06024096385542</v>
      </c>
      <c r="E5" s="28" t="n">
        <f aca="false">Data!E4/Data!$H4</f>
        <v>0.819277108433735</v>
      </c>
      <c r="F5" s="28" t="n">
        <f aca="false">Data!F4/Data!$H4</f>
        <v>1.09638554216867</v>
      </c>
      <c r="G5" s="28" t="n">
        <f aca="false">Data!G4/Data!$H4</f>
        <v>1.13253012048193</v>
      </c>
    </row>
    <row r="6" customFormat="false" ht="15" hidden="false" customHeight="false" outlineLevel="0" collapsed="false">
      <c r="A6" s="6" t="s">
        <v>16</v>
      </c>
      <c r="B6" s="28" t="n">
        <f aca="false">Data!B5/Data!$H5</f>
        <v>1.01157024793388</v>
      </c>
      <c r="C6" s="28" t="n">
        <f aca="false">Data!C5/Data!$H5</f>
        <v>0.942148760330579</v>
      </c>
      <c r="D6" s="28" t="n">
        <f aca="false">Data!D5/Data!$H5</f>
        <v>0.942148760330579</v>
      </c>
      <c r="E6" s="28" t="n">
        <f aca="false">Data!E5/Data!$H5</f>
        <v>0.932231404958678</v>
      </c>
      <c r="F6" s="28" t="n">
        <f aca="false">Data!F5/Data!$H5</f>
        <v>1.1900826446281</v>
      </c>
      <c r="G6" s="28" t="n">
        <f aca="false">Data!G5/Data!$H5</f>
        <v>0.981818181818182</v>
      </c>
    </row>
    <row r="7" customFormat="false" ht="15" hidden="false" customHeight="false" outlineLevel="0" collapsed="false">
      <c r="A7" s="6" t="s">
        <v>17</v>
      </c>
      <c r="B7" s="28" t="n">
        <f aca="false">Data!B6/Data!$H6</f>
        <v>0.884498480243161</v>
      </c>
      <c r="C7" s="28" t="n">
        <f aca="false">Data!C6/Data!$H6</f>
        <v>0.838905775075988</v>
      </c>
      <c r="D7" s="28" t="n">
        <f aca="false">Data!D6/Data!$H6</f>
        <v>1.1854103343465</v>
      </c>
      <c r="E7" s="28" t="n">
        <f aca="false">Data!E6/Data!$H6</f>
        <v>1.03039513677812</v>
      </c>
      <c r="F7" s="28" t="n">
        <f aca="false">Data!F6/Data!$H6</f>
        <v>1.24012158054711</v>
      </c>
      <c r="G7" s="28" t="n">
        <f aca="false">Data!G6/Data!$H6</f>
        <v>0.820668693009118</v>
      </c>
    </row>
    <row r="8" customFormat="false" ht="15" hidden="false" customHeight="false" outlineLevel="0" collapsed="false">
      <c r="A8" s="6" t="s">
        <v>18</v>
      </c>
      <c r="B8" s="28" t="n">
        <f aca="false">Data!B7/Data!$H7</f>
        <v>1.15207373271889</v>
      </c>
      <c r="C8" s="28" t="n">
        <f aca="false">Data!C7/Data!$H7</f>
        <v>0.700460829493087</v>
      </c>
      <c r="D8" s="28" t="n">
        <f aca="false">Data!D7/Data!$H7</f>
        <v>0.995391705069124</v>
      </c>
      <c r="E8" s="28" t="n">
        <f aca="false">Data!E7/Data!$H7</f>
        <v>1.05069124423963</v>
      </c>
      <c r="F8" s="28" t="n">
        <f aca="false">Data!F7/Data!$H7</f>
        <v>1.1889400921659</v>
      </c>
      <c r="G8" s="28" t="n">
        <f aca="false">Data!G7/Data!$H7</f>
        <v>0.912442396313364</v>
      </c>
    </row>
    <row r="9" customFormat="false" ht="15" hidden="false" customHeight="false" outlineLevel="0" collapsed="false">
      <c r="A9" s="6" t="s">
        <v>19</v>
      </c>
      <c r="B9" s="28" t="n">
        <f aca="false">Data!B8/Data!$H8</f>
        <v>0.965034965034965</v>
      </c>
      <c r="C9" s="28" t="n">
        <f aca="false">Data!C8/Data!$H8</f>
        <v>1.15384615384615</v>
      </c>
      <c r="D9" s="28" t="n">
        <f aca="false">Data!D8/Data!$H8</f>
        <v>0.986013986013986</v>
      </c>
      <c r="E9" s="28" t="n">
        <f aca="false">Data!E8/Data!$H8</f>
        <v>1.16433566433566</v>
      </c>
      <c r="F9" s="28" t="n">
        <f aca="false">Data!F8/Data!$H8</f>
        <v>0.818181818181818</v>
      </c>
      <c r="G9" s="28" t="n">
        <f aca="false">Data!G8/Data!$H8</f>
        <v>0.912587412587413</v>
      </c>
    </row>
    <row r="10" customFormat="false" ht="15" hidden="false" customHeight="false" outlineLevel="0" collapsed="false">
      <c r="A10" s="6" t="s">
        <v>20</v>
      </c>
      <c r="B10" s="28" t="n">
        <f aca="false">Data!B9/Data!$H9</f>
        <v>0.77</v>
      </c>
      <c r="C10" s="28" t="n">
        <f aca="false">Data!C9/Data!$H9</f>
        <v>0.95</v>
      </c>
      <c r="D10" s="28" t="n">
        <f aca="false">Data!D9/Data!$H9</f>
        <v>1</v>
      </c>
      <c r="E10" s="28" t="n">
        <f aca="false">Data!E9/Data!$H9</f>
        <v>1</v>
      </c>
      <c r="F10" s="28" t="n">
        <f aca="false">Data!F9/Data!$H9</f>
        <v>0.95</v>
      </c>
      <c r="G10" s="28" t="n">
        <f aca="false">Data!G9/Data!$H9</f>
        <v>1.33</v>
      </c>
    </row>
    <row r="11" customFormat="false" ht="15" hidden="false" customHeight="false" outlineLevel="0" collapsed="false">
      <c r="A11" s="6" t="s">
        <v>21</v>
      </c>
      <c r="B11" s="28" t="n">
        <f aca="false">Data!B10/Data!$H10</f>
        <v>0.858800773694391</v>
      </c>
      <c r="C11" s="28" t="n">
        <f aca="false">Data!C10/Data!$H10</f>
        <v>1.03288201160542</v>
      </c>
      <c r="D11" s="28" t="n">
        <f aca="false">Data!D10/Data!$H10</f>
        <v>0.707930367504835</v>
      </c>
      <c r="E11" s="28" t="n">
        <f aca="false">Data!E10/Data!$H10</f>
        <v>1.41586073500967</v>
      </c>
      <c r="F11" s="28" t="n">
        <f aca="false">Data!F10/Data!$H10</f>
        <v>0.940038684719536</v>
      </c>
      <c r="G11" s="28" t="n">
        <f aca="false">Data!G10/Data!$H10</f>
        <v>1.04448742746615</v>
      </c>
    </row>
    <row r="12" customFormat="false" ht="15" hidden="false" customHeight="false" outlineLevel="0" collapsed="false">
      <c r="A12" s="6" t="s">
        <v>22</v>
      </c>
      <c r="B12" s="28" t="n">
        <f aca="false">Data!B11/Data!$H11</f>
        <v>1.1063122923588</v>
      </c>
      <c r="C12" s="28" t="n">
        <f aca="false">Data!C11/Data!$H11</f>
        <v>1.06644518272425</v>
      </c>
      <c r="D12" s="28" t="n">
        <f aca="false">Data!D11/Data!$H11</f>
        <v>1.12624584717608</v>
      </c>
      <c r="E12" s="28" t="n">
        <f aca="false">Data!E11/Data!$H11</f>
        <v>1.08637873754153</v>
      </c>
      <c r="F12" s="28" t="n">
        <f aca="false">Data!F11/Data!$H11</f>
        <v>0.787375415282392</v>
      </c>
      <c r="G12" s="28" t="n">
        <f aca="false">Data!G11/Data!$H11</f>
        <v>0.827242524916944</v>
      </c>
    </row>
    <row r="13" customFormat="false" ht="15" hidden="false" customHeight="false" outlineLevel="0" collapsed="false">
      <c r="A13" s="6" t="s">
        <v>23</v>
      </c>
      <c r="B13" s="28" t="n">
        <f aca="false">Data!B12/Data!$H12</f>
        <v>1.08731466227348</v>
      </c>
      <c r="C13" s="28" t="n">
        <f aca="false">Data!C12/Data!$H12</f>
        <v>1.03789126853377</v>
      </c>
      <c r="D13" s="28" t="n">
        <f aca="false">Data!D12/Data!$H12</f>
        <v>0.8500823723229</v>
      </c>
      <c r="E13" s="28" t="n">
        <f aca="false">Data!E12/Data!$H12</f>
        <v>0.948929159802306</v>
      </c>
      <c r="F13" s="28" t="n">
        <f aca="false">Data!F12/Data!$H12</f>
        <v>1.00823723228995</v>
      </c>
      <c r="G13" s="28" t="n">
        <f aca="false">Data!G12/Data!$H12</f>
        <v>1.06754530477759</v>
      </c>
    </row>
    <row r="14" customFormat="false" ht="15" hidden="false" customHeight="false" outlineLevel="0" collapsed="false">
      <c r="A14" s="6" t="s">
        <v>24</v>
      </c>
      <c r="B14" s="28" t="n">
        <f aca="false">Data!B13/Data!$H13</f>
        <v>0.962264150943396</v>
      </c>
      <c r="C14" s="28" t="n">
        <f aca="false">Data!C13/Data!$H13</f>
        <v>0.811320754716981</v>
      </c>
      <c r="D14" s="28" t="n">
        <f aca="false">Data!D13/Data!$H13</f>
        <v>1.20754716981132</v>
      </c>
      <c r="E14" s="28" t="n">
        <f aca="false">Data!E13/Data!$H13</f>
        <v>1.00943396226415</v>
      </c>
      <c r="F14" s="28" t="n">
        <f aca="false">Data!F13/Data!$H13</f>
        <v>0.952830188679245</v>
      </c>
      <c r="G14" s="28" t="n">
        <f aca="false">Data!G13/Data!$H13</f>
        <v>1.05660377358491</v>
      </c>
    </row>
    <row r="15" customFormat="false" ht="15" hidden="false" customHeight="false" outlineLevel="0" collapsed="false">
      <c r="A15" s="6" t="s">
        <v>25</v>
      </c>
      <c r="B15" s="28" t="n">
        <f aca="false">Data!B14/Data!$H14</f>
        <v>1.2</v>
      </c>
      <c r="C15" s="28" t="n">
        <f aca="false">Data!C14/Data!$H14</f>
        <v>0.95575221238938</v>
      </c>
      <c r="D15" s="28" t="n">
        <f aca="false">Data!D14/Data!$H14</f>
        <v>0.913274336283186</v>
      </c>
      <c r="E15" s="28" t="n">
        <f aca="false">Data!E14/Data!$H14</f>
        <v>1.24247787610619</v>
      </c>
      <c r="F15" s="28" t="n">
        <f aca="false">Data!F14/Data!$H14</f>
        <v>0.870796460176991</v>
      </c>
      <c r="G15" s="28" t="n">
        <f aca="false">Data!G14/Data!$H14</f>
        <v>0.817699115044248</v>
      </c>
    </row>
    <row r="16" customFormat="false" ht="15" hidden="false" customHeight="false" outlineLevel="0" collapsed="false">
      <c r="A16" s="6" t="s">
        <v>26</v>
      </c>
      <c r="B16" s="28" t="n">
        <f aca="false">Data!B15/Data!$H15</f>
        <v>0.954154727793696</v>
      </c>
      <c r="C16" s="28" t="n">
        <f aca="false">Data!C15/Data!$H15</f>
        <v>0.945558739255014</v>
      </c>
      <c r="D16" s="28" t="n">
        <f aca="false">Data!D15/Data!$H15</f>
        <v>1.1432664756447</v>
      </c>
      <c r="E16" s="28" t="n">
        <f aca="false">Data!E15/Data!$H15</f>
        <v>1.0487106017192</v>
      </c>
      <c r="F16" s="28" t="n">
        <f aca="false">Data!F15/Data!$H15</f>
        <v>1.03151862464183</v>
      </c>
      <c r="G16" s="28" t="n">
        <f aca="false">Data!G15/Data!$H15</f>
        <v>0.876790830945559</v>
      </c>
    </row>
    <row r="17" customFormat="false" ht="15" hidden="false" customHeight="false" outlineLevel="0" collapsed="false">
      <c r="A17" s="6" t="s">
        <v>27</v>
      </c>
      <c r="B17" s="28" t="n">
        <f aca="false">Data!B16/Data!$H16</f>
        <v>1.04166666666667</v>
      </c>
      <c r="C17" s="28" t="n">
        <f aca="false">Data!C16/Data!$H16</f>
        <v>1.11458333333333</v>
      </c>
      <c r="D17" s="28" t="n">
        <f aca="false">Data!D16/Data!$H16</f>
        <v>1.04166666666667</v>
      </c>
      <c r="E17" s="28" t="n">
        <f aca="false">Data!E16/Data!$H16</f>
        <v>0.875</v>
      </c>
      <c r="F17" s="28" t="n">
        <f aca="false">Data!F16/Data!$H16</f>
        <v>0.760416666666667</v>
      </c>
      <c r="G17" s="28" t="n">
        <f aca="false">Data!G16/Data!$H16</f>
        <v>1.16666666666667</v>
      </c>
    </row>
    <row r="18" customFormat="false" ht="15" hidden="false" customHeight="false" outlineLevel="0" collapsed="false">
      <c r="A18" s="6" t="s">
        <v>28</v>
      </c>
      <c r="B18" s="28" t="n">
        <f aca="false">Data!B17/Data!$H17</f>
        <v>1.03883495145631</v>
      </c>
      <c r="C18" s="28" t="n">
        <f aca="false">Data!C17/Data!$H17</f>
        <v>1.05825242718447</v>
      </c>
      <c r="D18" s="28" t="n">
        <f aca="false">Data!D17/Data!$H17</f>
        <v>1</v>
      </c>
      <c r="E18" s="28" t="n">
        <f aca="false">Data!E17/Data!$H17</f>
        <v>0.825242718446602</v>
      </c>
      <c r="F18" s="28" t="n">
        <f aca="false">Data!F17/Data!$H17</f>
        <v>1.15533980582524</v>
      </c>
      <c r="G18" s="28" t="n">
        <f aca="false">Data!G17/Data!$H17</f>
        <v>0.922330097087379</v>
      </c>
    </row>
    <row r="19" customFormat="false" ht="15" hidden="false" customHeight="false" outlineLevel="0" collapsed="false">
      <c r="A19" s="6" t="s">
        <v>29</v>
      </c>
      <c r="B19" s="28" t="n">
        <f aca="false">Data!B18/Data!$H18</f>
        <v>0.920634920634921</v>
      </c>
      <c r="C19" s="28" t="n">
        <f aca="false">Data!C18/Data!$H18</f>
        <v>0.931216931216931</v>
      </c>
      <c r="D19" s="28" t="n">
        <f aca="false">Data!D18/Data!$H18</f>
        <v>0.994708994708995</v>
      </c>
      <c r="E19" s="28" t="n">
        <f aca="false">Data!E18/Data!$H18</f>
        <v>0.984126984126984</v>
      </c>
      <c r="F19" s="28" t="n">
        <f aca="false">Data!F18/Data!$H18</f>
        <v>0.973544973544973</v>
      </c>
      <c r="G19" s="28" t="n">
        <f aca="false">Data!G18/Data!$H18</f>
        <v>1.1957671957672</v>
      </c>
    </row>
    <row r="20" customFormat="false" ht="15" hidden="false" customHeight="false" outlineLevel="0" collapsed="false">
      <c r="A20" s="6" t="s">
        <v>30</v>
      </c>
      <c r="B20" s="28" t="n">
        <f aca="false">Data!B19/Data!$H19</f>
        <v>1.08180300500835</v>
      </c>
      <c r="C20" s="28" t="n">
        <f aca="false">Data!C19/Data!$H19</f>
        <v>0.911519198664441</v>
      </c>
      <c r="D20" s="28" t="n">
        <f aca="false">Data!D19/Data!$H19</f>
        <v>1.20200333889816</v>
      </c>
      <c r="E20" s="28" t="n">
        <f aca="false">Data!E19/Data!$H19</f>
        <v>0.741235392320534</v>
      </c>
      <c r="F20" s="28" t="n">
        <f aca="false">Data!F19/Data!$H19</f>
        <v>1.08180300500835</v>
      </c>
      <c r="G20" s="28" t="n">
        <f aca="false">Data!G19/Data!$H19</f>
        <v>0.981636060100167</v>
      </c>
    </row>
    <row r="21" customFormat="false" ht="15" hidden="false" customHeight="false" outlineLevel="0" collapsed="false">
      <c r="A21" s="6" t="s">
        <v>31</v>
      </c>
      <c r="B21" s="28" t="n">
        <f aca="false">Data!B20/Data!$H20</f>
        <v>0.964968152866242</v>
      </c>
      <c r="C21" s="28" t="n">
        <f aca="false">Data!C20/Data!$H20</f>
        <v>0.926751592356688</v>
      </c>
      <c r="D21" s="28" t="n">
        <f aca="false">Data!D20/Data!$H20</f>
        <v>0.878980891719745</v>
      </c>
      <c r="E21" s="28" t="n">
        <f aca="false">Data!E20/Data!$H20</f>
        <v>1.0796178343949</v>
      </c>
      <c r="F21" s="28" t="n">
        <f aca="false">Data!F20/Data!$H20</f>
        <v>1.12738853503185</v>
      </c>
      <c r="G21" s="28" t="n">
        <f aca="false">Data!G20/Data!$H20</f>
        <v>1.02229299363057</v>
      </c>
    </row>
    <row r="22" customFormat="false" ht="15" hidden="false" customHeight="false" outlineLevel="0" collapsed="false">
      <c r="A22" s="6" t="s">
        <v>32</v>
      </c>
      <c r="B22" s="28" t="n">
        <f aca="false">Data!B21/Data!$H21</f>
        <v>0.983606557377049</v>
      </c>
      <c r="C22" s="28" t="n">
        <f aca="false">Data!C21/Data!$H21</f>
        <v>1.10879284649776</v>
      </c>
      <c r="D22" s="28" t="n">
        <f aca="false">Data!D21/Data!$H21</f>
        <v>0.938897168405365</v>
      </c>
      <c r="E22" s="28" t="n">
        <f aca="false">Data!E21/Data!$H21</f>
        <v>0.974664679582712</v>
      </c>
      <c r="F22" s="28" t="n">
        <f aca="false">Data!F21/Data!$H21</f>
        <v>1.14456035767511</v>
      </c>
      <c r="G22" s="28" t="n">
        <f aca="false">Data!G21/Data!$H21</f>
        <v>0.849478390461997</v>
      </c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I29" activeCellId="0" sqref="I2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0.42"/>
  </cols>
  <sheetData>
    <row r="1" customFormat="false" ht="15" hidden="false" customHeight="false" outlineLevel="0" collapsed="false">
      <c r="A1" s="29" t="s">
        <v>50</v>
      </c>
      <c r="B1" s="29"/>
      <c r="C1" s="29"/>
      <c r="D1" s="29"/>
      <c r="E1" s="29"/>
      <c r="F1" s="29"/>
      <c r="G1" s="29"/>
    </row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customFormat="false" ht="15" hidden="false" customHeight="false" outlineLevel="0" collapsed="false">
      <c r="A3" s="6" t="s">
        <v>13</v>
      </c>
      <c r="B3" s="28" t="n">
        <f aca="false">Data!B2/Data!B$22</f>
        <v>0.96889342172361</v>
      </c>
      <c r="C3" s="28" t="n">
        <f aca="false">Data!C2/Data!C$22</f>
        <v>0.838075530263838</v>
      </c>
      <c r="D3" s="28" t="n">
        <f aca="false">Data!D2/Data!D$22</f>
        <v>1.01167315175097</v>
      </c>
      <c r="E3" s="28" t="n">
        <f aca="false">Data!E2/Data!E$22</f>
        <v>1.1701081612586</v>
      </c>
      <c r="F3" s="28" t="n">
        <f aca="false">Data!F2/Data!F$22</f>
        <v>1.14563106796117</v>
      </c>
      <c r="G3" s="28" t="n">
        <f aca="false">Data!G2/Data!G$22</f>
        <v>1.26315789473684</v>
      </c>
    </row>
    <row r="4" customFormat="false" ht="15" hidden="false" customHeight="false" outlineLevel="0" collapsed="false">
      <c r="A4" s="6" t="s">
        <v>14</v>
      </c>
      <c r="B4" s="28" t="n">
        <f aca="false">Data!B3/Data!B$22</f>
        <v>0.683324834268231</v>
      </c>
      <c r="C4" s="28" t="n">
        <f aca="false">Data!C3/Data!C$22</f>
        <v>0.99327470253492</v>
      </c>
      <c r="D4" s="28" t="n">
        <f aca="false">Data!D3/Data!D$22</f>
        <v>1.1284046692607</v>
      </c>
      <c r="E4" s="28" t="n">
        <f aca="false">Data!E3/Data!E$22</f>
        <v>0.825958702064897</v>
      </c>
      <c r="F4" s="28" t="n">
        <f aca="false">Data!F3/Data!F$22</f>
        <v>0.87378640776699</v>
      </c>
      <c r="G4" s="28" t="n">
        <f aca="false">Data!G3/Data!G$22</f>
        <v>0.75187969924812</v>
      </c>
    </row>
    <row r="5" customFormat="false" ht="15" hidden="false" customHeight="false" outlineLevel="0" collapsed="false">
      <c r="A5" s="6" t="s">
        <v>15</v>
      </c>
      <c r="B5" s="28" t="n">
        <f aca="false">Data!B4/Data!B$22</f>
        <v>0.734319224885263</v>
      </c>
      <c r="C5" s="28" t="n">
        <f aca="false">Data!C4/Data!C$22</f>
        <v>0.879461976202794</v>
      </c>
      <c r="D5" s="28" t="n">
        <f aca="false">Data!D4/Data!D$22</f>
        <v>0.856031128404669</v>
      </c>
      <c r="E5" s="28" t="n">
        <f aca="false">Data!E4/Data!E$22</f>
        <v>0.668633235004916</v>
      </c>
      <c r="F5" s="28" t="n">
        <f aca="false">Data!F4/Data!F$22</f>
        <v>0.883495145631068</v>
      </c>
      <c r="G5" s="28" t="n">
        <f aca="false">Data!G4/Data!G$22</f>
        <v>0.942355889724311</v>
      </c>
    </row>
    <row r="6" customFormat="false" ht="15" hidden="false" customHeight="false" outlineLevel="0" collapsed="false">
      <c r="A6" s="6" t="s">
        <v>16</v>
      </c>
      <c r="B6" s="28" t="n">
        <f aca="false">Data!B5/Data!B$22</f>
        <v>1.04028556858746</v>
      </c>
      <c r="C6" s="28" t="n">
        <f aca="false">Data!C5/Data!C$22</f>
        <v>0.982928091050181</v>
      </c>
      <c r="D6" s="28" t="n">
        <f aca="false">Data!D5/Data!D$22</f>
        <v>0.924124513618677</v>
      </c>
      <c r="E6" s="28" t="n">
        <f aca="false">Data!E5/Data!E$22</f>
        <v>0.924287118977384</v>
      </c>
      <c r="F6" s="28" t="n">
        <f aca="false">Data!F5/Data!F$22</f>
        <v>1.16504854368932</v>
      </c>
      <c r="G6" s="28" t="n">
        <f aca="false">Data!G5/Data!G$22</f>
        <v>0.992481203007519</v>
      </c>
    </row>
    <row r="7" customFormat="false" ht="15" hidden="false" customHeight="false" outlineLevel="0" collapsed="false">
      <c r="A7" s="6" t="s">
        <v>17</v>
      </c>
      <c r="B7" s="28" t="n">
        <f aca="false">Data!B6/Data!B$22</f>
        <v>0.989291177970423</v>
      </c>
      <c r="C7" s="28" t="n">
        <f aca="false">Data!C6/Data!C$22</f>
        <v>0.951888256595965</v>
      </c>
      <c r="D7" s="28" t="n">
        <f aca="false">Data!D6/Data!D$22</f>
        <v>1.26459143968872</v>
      </c>
      <c r="E7" s="28" t="n">
        <f aca="false">Data!E6/Data!E$22</f>
        <v>1.11111111111111</v>
      </c>
      <c r="F7" s="28" t="n">
        <f aca="false">Data!F6/Data!F$22</f>
        <v>1.32038834951456</v>
      </c>
      <c r="G7" s="28" t="n">
        <f aca="false">Data!G6/Data!G$22</f>
        <v>0.902255639097744</v>
      </c>
    </row>
    <row r="8" customFormat="false" ht="15" hidden="false" customHeight="false" outlineLevel="0" collapsed="false">
      <c r="A8" s="6" t="s">
        <v>18</v>
      </c>
      <c r="B8" s="28" t="n">
        <f aca="false">Data!B7/Data!B$22</f>
        <v>1.2748597654258</v>
      </c>
      <c r="C8" s="28" t="n">
        <f aca="false">Data!C7/Data!C$22</f>
        <v>0.786342472840145</v>
      </c>
      <c r="D8" s="28" t="n">
        <f aca="false">Data!D7/Data!D$22</f>
        <v>1.05058365758755</v>
      </c>
      <c r="E8" s="28" t="n">
        <f aca="false">Data!E7/Data!E$22</f>
        <v>1.12094395280236</v>
      </c>
      <c r="F8" s="28" t="n">
        <f aca="false">Data!F7/Data!F$22</f>
        <v>1.25242718446602</v>
      </c>
      <c r="G8" s="28" t="n">
        <f aca="false">Data!G7/Data!G$22</f>
        <v>0.992481203007519</v>
      </c>
    </row>
    <row r="9" customFormat="false" ht="15" hidden="false" customHeight="false" outlineLevel="0" collapsed="false">
      <c r="A9" s="6" t="s">
        <v>19</v>
      </c>
      <c r="B9" s="28" t="n">
        <f aca="false">Data!B8/Data!B$22</f>
        <v>0.938296787353391</v>
      </c>
      <c r="C9" s="28" t="n">
        <f aca="false">Data!C8/Data!C$22</f>
        <v>1.13812726332126</v>
      </c>
      <c r="D9" s="28" t="n">
        <f aca="false">Data!D8/Data!D$22</f>
        <v>0.914396887159533</v>
      </c>
      <c r="E9" s="28" t="n">
        <f aca="false">Data!E8/Data!E$22</f>
        <v>1.09144542772861</v>
      </c>
      <c r="F9" s="28" t="n">
        <f aca="false">Data!F8/Data!F$22</f>
        <v>0.757281553398058</v>
      </c>
      <c r="G9" s="28" t="n">
        <f aca="false">Data!G8/Data!G$22</f>
        <v>0.872180451127819</v>
      </c>
    </row>
    <row r="10" customFormat="false" ht="15" hidden="false" customHeight="false" outlineLevel="0" collapsed="false">
      <c r="A10" s="6" t="s">
        <v>20</v>
      </c>
      <c r="B10" s="28" t="n">
        <f aca="false">Data!B9/Data!B$22</f>
        <v>0.785313615502295</v>
      </c>
      <c r="C10" s="28" t="n">
        <f aca="false">Data!C9/Data!C$22</f>
        <v>0.982928091050181</v>
      </c>
      <c r="D10" s="28" t="n">
        <f aca="false">Data!D9/Data!D$22</f>
        <v>0.972762645914397</v>
      </c>
      <c r="E10" s="28" t="n">
        <f aca="false">Data!E9/Data!E$22</f>
        <v>0.983284169124877</v>
      </c>
      <c r="F10" s="28" t="n">
        <f aca="false">Data!F9/Data!F$22</f>
        <v>0.922330097087379</v>
      </c>
      <c r="G10" s="28" t="n">
        <f aca="false">Data!G9/Data!G$22</f>
        <v>1.33333333333333</v>
      </c>
    </row>
    <row r="11" customFormat="false" ht="15" hidden="false" customHeight="false" outlineLevel="0" collapsed="false">
      <c r="A11" s="6" t="s">
        <v>21</v>
      </c>
      <c r="B11" s="28" t="n">
        <f aca="false">Data!B10/Data!B$22</f>
        <v>0.754716981132076</v>
      </c>
      <c r="C11" s="28" t="n">
        <f aca="false">Data!C10/Data!C$22</f>
        <v>0.920848422141749</v>
      </c>
      <c r="D11" s="28" t="n">
        <f aca="false">Data!D10/Data!D$22</f>
        <v>0.593385214007782</v>
      </c>
      <c r="E11" s="28" t="n">
        <f aca="false">Data!E10/Data!E$22</f>
        <v>1.19960668633235</v>
      </c>
      <c r="F11" s="28" t="n">
        <f aca="false">Data!F10/Data!F$22</f>
        <v>0.786407766990291</v>
      </c>
      <c r="G11" s="28" t="n">
        <f aca="false">Data!G10/Data!G$22</f>
        <v>0.902255639097744</v>
      </c>
    </row>
    <row r="12" customFormat="false" ht="15" hidden="false" customHeight="false" outlineLevel="0" collapsed="false">
      <c r="A12" s="6" t="s">
        <v>22</v>
      </c>
      <c r="B12" s="28" t="n">
        <f aca="false">Data!B11/Data!B$22</f>
        <v>1.13207547169811</v>
      </c>
      <c r="C12" s="28" t="n">
        <f aca="false">Data!C11/Data!C$22</f>
        <v>1.10708742886705</v>
      </c>
      <c r="D12" s="28" t="n">
        <f aca="false">Data!D11/Data!D$22</f>
        <v>1.09922178988327</v>
      </c>
      <c r="E12" s="28" t="n">
        <f aca="false">Data!E11/Data!E$22</f>
        <v>1.07177974434612</v>
      </c>
      <c r="F12" s="28" t="n">
        <f aca="false">Data!F11/Data!F$22</f>
        <v>0.766990291262136</v>
      </c>
      <c r="G12" s="28" t="n">
        <f aca="false">Data!G11/Data!G$22</f>
        <v>0.832080200501253</v>
      </c>
    </row>
    <row r="13" customFormat="false" ht="15" hidden="false" customHeight="false" outlineLevel="0" collapsed="false">
      <c r="A13" s="6" t="s">
        <v>23</v>
      </c>
      <c r="B13" s="28" t="n">
        <f aca="false">Data!B12/Data!B$22</f>
        <v>1.12187659357471</v>
      </c>
      <c r="C13" s="28" t="n">
        <f aca="false">Data!C12/Data!C$22</f>
        <v>1.08639420589757</v>
      </c>
      <c r="D13" s="28" t="n">
        <f aca="false">Data!D12/Data!D$22</f>
        <v>0.836575875486381</v>
      </c>
      <c r="E13" s="28" t="n">
        <f aca="false">Data!E12/Data!E$22</f>
        <v>0.943952802359882</v>
      </c>
      <c r="F13" s="28" t="n">
        <f aca="false">Data!F12/Data!F$22</f>
        <v>0.990291262135922</v>
      </c>
      <c r="G13" s="28" t="n">
        <f aca="false">Data!G12/Data!G$22</f>
        <v>1.08270676691729</v>
      </c>
    </row>
    <row r="14" customFormat="false" ht="15" hidden="false" customHeight="false" outlineLevel="0" collapsed="false">
      <c r="A14" s="6" t="s">
        <v>24</v>
      </c>
      <c r="B14" s="28" t="n">
        <f aca="false">Data!B13/Data!B$22</f>
        <v>1.04028556858746</v>
      </c>
      <c r="C14" s="28" t="n">
        <f aca="false">Data!C13/Data!C$22</f>
        <v>0.889808587687532</v>
      </c>
      <c r="D14" s="28" t="n">
        <f aca="false">Data!D13/Data!D$22</f>
        <v>1.24513618677043</v>
      </c>
      <c r="E14" s="28" t="n">
        <f aca="false">Data!E13/Data!E$22</f>
        <v>1.05211406096362</v>
      </c>
      <c r="F14" s="28" t="n">
        <f aca="false">Data!F13/Data!F$22</f>
        <v>0.980582524271845</v>
      </c>
      <c r="G14" s="28" t="n">
        <f aca="false">Data!G13/Data!G$22</f>
        <v>1.12280701754386</v>
      </c>
    </row>
    <row r="15" customFormat="false" ht="15" hidden="false" customHeight="false" outlineLevel="0" collapsed="false">
      <c r="A15" s="6" t="s">
        <v>25</v>
      </c>
      <c r="B15" s="28" t="n">
        <f aca="false">Data!B14/Data!B$22</f>
        <v>1.15247322794493</v>
      </c>
      <c r="C15" s="28" t="n">
        <f aca="false">Data!C14/Data!C$22</f>
        <v>0.931195033626487</v>
      </c>
      <c r="D15" s="28" t="n">
        <f aca="false">Data!D14/Data!D$22</f>
        <v>0.836575875486381</v>
      </c>
      <c r="E15" s="28" t="n">
        <f aca="false">Data!E14/Data!E$22</f>
        <v>1.15044247787611</v>
      </c>
      <c r="F15" s="28" t="n">
        <f aca="false">Data!F14/Data!F$22</f>
        <v>0.796116504854369</v>
      </c>
      <c r="G15" s="28" t="n">
        <f aca="false">Data!G14/Data!G$22</f>
        <v>0.771929824561403</v>
      </c>
    </row>
    <row r="16" customFormat="false" ht="15" hidden="false" customHeight="false" outlineLevel="0" collapsed="false">
      <c r="A16" s="6" t="s">
        <v>26</v>
      </c>
      <c r="B16" s="28" t="n">
        <f aca="false">Data!B15/Data!B$22</f>
        <v>1.13207547169811</v>
      </c>
      <c r="C16" s="28" t="n">
        <f aca="false">Data!C15/Data!C$22</f>
        <v>1.13812726332126</v>
      </c>
      <c r="D16" s="28" t="n">
        <f aca="false">Data!D15/Data!D$22</f>
        <v>1.29377431906615</v>
      </c>
      <c r="E16" s="28" t="n">
        <f aca="false">Data!E15/Data!E$22</f>
        <v>1.19960668633235</v>
      </c>
      <c r="F16" s="28" t="n">
        <f aca="false">Data!F15/Data!F$22</f>
        <v>1.16504854368932</v>
      </c>
      <c r="G16" s="28" t="n">
        <f aca="false">Data!G15/Data!G$22</f>
        <v>1.02255639097744</v>
      </c>
    </row>
    <row r="17" customFormat="false" ht="15" hidden="false" customHeight="false" outlineLevel="0" collapsed="false">
      <c r="A17" s="6" t="s">
        <v>27</v>
      </c>
      <c r="B17" s="28" t="n">
        <f aca="false">Data!B16/Data!B$22</f>
        <v>1.01988781234064</v>
      </c>
      <c r="C17" s="28" t="n">
        <f aca="false">Data!C16/Data!C$22</f>
        <v>1.10708742886705</v>
      </c>
      <c r="D17" s="28" t="n">
        <f aca="false">Data!D16/Data!D$22</f>
        <v>0.972762645914397</v>
      </c>
      <c r="E17" s="28" t="n">
        <f aca="false">Data!E16/Data!E$22</f>
        <v>0.825958702064897</v>
      </c>
      <c r="F17" s="28" t="n">
        <f aca="false">Data!F16/Data!F$22</f>
        <v>0.70873786407767</v>
      </c>
      <c r="G17" s="28" t="n">
        <f aca="false">Data!G16/Data!G$22</f>
        <v>1.12280701754386</v>
      </c>
    </row>
    <row r="18" customFormat="false" ht="15" hidden="false" customHeight="false" outlineLevel="0" collapsed="false">
      <c r="A18" s="6" t="s">
        <v>28</v>
      </c>
      <c r="B18" s="28" t="n">
        <f aca="false">Data!B17/Data!B$22</f>
        <v>1.09127995920449</v>
      </c>
      <c r="C18" s="28" t="n">
        <f aca="false">Data!C17/Data!C$22</f>
        <v>1.12778065183652</v>
      </c>
      <c r="D18" s="28" t="n">
        <f aca="false">Data!D17/Data!D$22</f>
        <v>1.00194552529183</v>
      </c>
      <c r="E18" s="28" t="n">
        <f aca="false">Data!E17/Data!E$22</f>
        <v>0.835791543756145</v>
      </c>
      <c r="F18" s="28" t="n">
        <f aca="false">Data!F17/Data!F$22</f>
        <v>1.15533980582524</v>
      </c>
      <c r="G18" s="28" t="n">
        <f aca="false">Data!G17/Data!G$22</f>
        <v>0.952380952380952</v>
      </c>
    </row>
    <row r="19" customFormat="false" ht="15" hidden="false" customHeight="false" outlineLevel="0" collapsed="false">
      <c r="A19" s="6" t="s">
        <v>29</v>
      </c>
      <c r="B19" s="28" t="n">
        <f aca="false">Data!B18/Data!B$22</f>
        <v>0.887302396736359</v>
      </c>
      <c r="C19" s="28" t="n">
        <f aca="false">Data!C18/Data!C$22</f>
        <v>0.91050181065701</v>
      </c>
      <c r="D19" s="28" t="n">
        <f aca="false">Data!D18/Data!D$22</f>
        <v>0.914396887159533</v>
      </c>
      <c r="E19" s="28" t="n">
        <f aca="false">Data!E18/Data!E$22</f>
        <v>0.914454277286136</v>
      </c>
      <c r="F19" s="28" t="n">
        <f aca="false">Data!F18/Data!F$22</f>
        <v>0.893203883495146</v>
      </c>
      <c r="G19" s="28" t="n">
        <f aca="false">Data!G18/Data!G$22</f>
        <v>1.1328320802005</v>
      </c>
    </row>
    <row r="20" customFormat="false" ht="15" hidden="false" customHeight="false" outlineLevel="0" collapsed="false">
      <c r="A20" s="6" t="s">
        <v>30</v>
      </c>
      <c r="B20" s="28" t="n">
        <f aca="false">Data!B19/Data!B$22</f>
        <v>1.10147883732789</v>
      </c>
      <c r="C20" s="28" t="n">
        <f aca="false">Data!C19/Data!C$22</f>
        <v>0.941541645111226</v>
      </c>
      <c r="D20" s="28" t="n">
        <f aca="false">Data!D19/Data!D$22</f>
        <v>1.16731517509728</v>
      </c>
      <c r="E20" s="28" t="n">
        <f aca="false">Data!E19/Data!E$22</f>
        <v>0.727630285152409</v>
      </c>
      <c r="F20" s="28" t="n">
        <f aca="false">Data!F19/Data!F$22</f>
        <v>1.04854368932039</v>
      </c>
      <c r="G20" s="28" t="n">
        <f aca="false">Data!G19/Data!G$22</f>
        <v>0.982456140350877</v>
      </c>
    </row>
    <row r="21" customFormat="false" ht="15" hidden="false" customHeight="false" outlineLevel="0" collapsed="false">
      <c r="A21" s="6" t="s">
        <v>31</v>
      </c>
      <c r="B21" s="28" t="n">
        <f aca="false">Data!B20/Data!B$22</f>
        <v>1.03008669046405</v>
      </c>
      <c r="C21" s="28" t="n">
        <f aca="false">Data!C20/Data!C$22</f>
        <v>1.00362131401966</v>
      </c>
      <c r="D21" s="28" t="n">
        <f aca="false">Data!D20/Data!D$22</f>
        <v>0.894941634241245</v>
      </c>
      <c r="E21" s="28" t="n">
        <f aca="false">Data!E20/Data!E$22</f>
        <v>1.11111111111111</v>
      </c>
      <c r="F21" s="28" t="n">
        <f aca="false">Data!F20/Data!F$22</f>
        <v>1.14563106796117</v>
      </c>
      <c r="G21" s="28" t="n">
        <f aca="false">Data!G20/Data!G$22</f>
        <v>1.07268170426065</v>
      </c>
    </row>
    <row r="22" customFormat="false" ht="15" hidden="false" customHeight="false" outlineLevel="0" collapsed="false">
      <c r="A22" s="6" t="s">
        <v>32</v>
      </c>
      <c r="B22" s="28" t="n">
        <f aca="false">Data!B21/Data!B$22</f>
        <v>1.12187659357471</v>
      </c>
      <c r="C22" s="28" t="n">
        <f aca="false">Data!C21/Data!C$22</f>
        <v>1.2829798241076</v>
      </c>
      <c r="D22" s="28" t="n">
        <f aca="false">Data!D21/Data!D$22</f>
        <v>1.02140077821012</v>
      </c>
      <c r="E22" s="28" t="n">
        <f aca="false">Data!E21/Data!E$22</f>
        <v>1.07177974434612</v>
      </c>
      <c r="F22" s="28" t="n">
        <f aca="false">Data!F21/Data!F$22</f>
        <v>1.24271844660194</v>
      </c>
      <c r="G22" s="28" t="n">
        <f aca="false">Data!G21/Data!G$22</f>
        <v>0.952380952380952</v>
      </c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2020-09-15T10:47:28Z</dcterms:created>
  <dc:creator/>
  <dc:description/>
  <dc:language>en-GB</dc:language>
  <cp:lastModifiedBy/>
  <dcterms:modified xsi:type="dcterms:W3CDTF">2021-09-22T20:34:04Z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