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nsab\Python Code\03 - DS-ML Internship Jupyter Code\12. DSML-14Jan24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M65" i="1"/>
  <c r="J65" i="1"/>
  <c r="M64" i="1"/>
  <c r="M63" i="1"/>
  <c r="M62" i="1"/>
  <c r="M61" i="1"/>
  <c r="M60" i="1"/>
  <c r="M59" i="1"/>
  <c r="M58" i="1"/>
  <c r="M57" i="1"/>
  <c r="M56" i="1"/>
  <c r="M55" i="1"/>
  <c r="J64" i="1"/>
  <c r="J63" i="1"/>
  <c r="J62" i="1"/>
  <c r="J61" i="1"/>
  <c r="J60" i="1"/>
  <c r="J59" i="1"/>
  <c r="J58" i="1"/>
  <c r="J57" i="1"/>
  <c r="J56" i="1"/>
  <c r="J55" i="1"/>
  <c r="L64" i="1"/>
  <c r="L63" i="1"/>
  <c r="L62" i="1"/>
  <c r="L61" i="1"/>
  <c r="L60" i="1"/>
  <c r="L59" i="1"/>
  <c r="L58" i="1"/>
  <c r="L57" i="1"/>
  <c r="L56" i="1"/>
  <c r="L55" i="1"/>
  <c r="I64" i="1"/>
  <c r="I63" i="1"/>
  <c r="I62" i="1"/>
  <c r="I61" i="1"/>
  <c r="I60" i="1"/>
  <c r="I59" i="1"/>
  <c r="I58" i="1"/>
  <c r="I57" i="1"/>
  <c r="I56" i="1"/>
  <c r="I55" i="1"/>
  <c r="E65" i="1"/>
  <c r="E12" i="1"/>
  <c r="E11" i="1"/>
  <c r="E10" i="1"/>
  <c r="E9" i="1"/>
  <c r="E8" i="1"/>
  <c r="E7" i="1"/>
  <c r="E6" i="1"/>
  <c r="E5" i="1"/>
  <c r="E4" i="1"/>
  <c r="E3" i="1"/>
  <c r="D4" i="1"/>
  <c r="D5" i="1"/>
  <c r="D6" i="1"/>
  <c r="D7" i="1"/>
  <c r="D8" i="1"/>
  <c r="D9" i="1"/>
  <c r="D10" i="1"/>
  <c r="D11" i="1"/>
  <c r="D12" i="1"/>
  <c r="D3" i="1"/>
  <c r="R30" i="1"/>
  <c r="R24" i="1"/>
  <c r="O32" i="1"/>
  <c r="O31" i="1"/>
  <c r="O30" i="1"/>
  <c r="O29" i="1"/>
  <c r="O28" i="1"/>
  <c r="O27" i="1"/>
  <c r="O26" i="1"/>
  <c r="O25" i="1"/>
  <c r="O24" i="1"/>
  <c r="O23" i="1"/>
  <c r="O22" i="1"/>
  <c r="M32" i="1"/>
  <c r="M31" i="1"/>
  <c r="M30" i="1"/>
  <c r="M29" i="1"/>
  <c r="M28" i="1"/>
  <c r="M27" i="1"/>
  <c r="M26" i="1"/>
  <c r="M25" i="1"/>
  <c r="M24" i="1"/>
  <c r="M23" i="1"/>
  <c r="M22" i="1"/>
  <c r="L31" i="1"/>
  <c r="L30" i="1"/>
  <c r="L29" i="1"/>
  <c r="L28" i="1"/>
  <c r="L27" i="1"/>
  <c r="L26" i="1"/>
  <c r="L25" i="1"/>
  <c r="L24" i="1"/>
  <c r="L23" i="1"/>
  <c r="L22" i="1"/>
  <c r="K31" i="1"/>
  <c r="K30" i="1"/>
  <c r="K29" i="1"/>
  <c r="K28" i="1"/>
  <c r="K27" i="1"/>
  <c r="K26" i="1"/>
  <c r="K25" i="1"/>
  <c r="K24" i="1"/>
  <c r="K23" i="1"/>
  <c r="K22" i="1"/>
  <c r="H32" i="1"/>
  <c r="I32" i="1"/>
  <c r="B17" i="1"/>
</calcChain>
</file>

<file path=xl/sharedStrings.xml><?xml version="1.0" encoding="utf-8"?>
<sst xmlns="http://schemas.openxmlformats.org/spreadsheetml/2006/main" count="37" uniqueCount="27">
  <si>
    <t>Income</t>
  </si>
  <si>
    <t>Rent</t>
  </si>
  <si>
    <t>y = 0.3776 * x + 4.716</t>
  </si>
  <si>
    <t>Eq of Line : y = mx + c</t>
  </si>
  <si>
    <t>x</t>
  </si>
  <si>
    <t>y</t>
  </si>
  <si>
    <t>?</t>
  </si>
  <si>
    <t>y =</t>
  </si>
  <si>
    <t>m = ?</t>
  </si>
  <si>
    <t>c = ?</t>
  </si>
  <si>
    <t>Mean =</t>
  </si>
  <si>
    <t>x - x.bar</t>
  </si>
  <si>
    <t>y - y.bar</t>
  </si>
  <si>
    <t>Product</t>
  </si>
  <si>
    <t xml:space="preserve">N = </t>
  </si>
  <si>
    <t>(x - x.bar)^2</t>
  </si>
  <si>
    <t xml:space="preserve">D = </t>
  </si>
  <si>
    <t>m =</t>
  </si>
  <si>
    <t>y = 0.3776 * x + c</t>
  </si>
  <si>
    <t>c = y.bar - 0.3776 * x.bar</t>
  </si>
  <si>
    <t xml:space="preserve">c = </t>
  </si>
  <si>
    <t>Pred</t>
  </si>
  <si>
    <t>Error</t>
  </si>
  <si>
    <t>yp</t>
  </si>
  <si>
    <t>yp - y.bar</t>
  </si>
  <si>
    <t>Sq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</si>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</sst>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_ ;_-[$$-409]* \-#,##0\ ;_-[$$-409]* &quot;-&quot;??_ ;_-@_ 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Open Sans"/>
    </font>
    <font>
      <sz val="12"/>
      <color theme="1"/>
      <name val="Ope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3" fillId="0" borderId="1" xfId="1" applyNumberFormat="1" applyFont="1" applyBorder="1"/>
    <xf numFmtId="0" fontId="3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4932873034138856E-2"/>
                  <c:y val="2.68276324614351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891062523973919"/>
                  <c:y val="-6.37156270959087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768699654775673E-2"/>
                  <c:y val="-0.147551978537894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261219792865223E-2"/>
                  <c:y val="-7.04225352112676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4.69483568075117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9179133103183737E-2"/>
                  <c:y val="1.6767270288397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7537399309551557E-3"/>
                  <c:y val="9.05432595573440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261219792865361E-2"/>
                  <c:y val="-6.706908115358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7.2880705792098266E-2"/>
                  <c:y val="-5.7008718980549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8.0552359033371698E-2"/>
                  <c:y val="3.01810865191146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159805973620387E-2"/>
                  <c:y val="-9.3457331918017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_-[$$-409]* #,##0_ ;_-[$$-409]* \-#,##0\ ;_-[$$-409]* "-"??_ ;_-@_ </c:formatCode>
                <c:ptCount val="10"/>
                <c:pt idx="0">
                  <c:v>2300</c:v>
                </c:pt>
                <c:pt idx="1">
                  <c:v>1400</c:v>
                </c:pt>
                <c:pt idx="2">
                  <c:v>2400</c:v>
                </c:pt>
                <c:pt idx="3">
                  <c:v>5250</c:v>
                </c:pt>
                <c:pt idx="4">
                  <c:v>4375</c:v>
                </c:pt>
                <c:pt idx="5">
                  <c:v>1800</c:v>
                </c:pt>
                <c:pt idx="6">
                  <c:v>1500</c:v>
                </c:pt>
                <c:pt idx="7">
                  <c:v>1600</c:v>
                </c:pt>
                <c:pt idx="8">
                  <c:v>4150</c:v>
                </c:pt>
                <c:pt idx="9">
                  <c:v>4500</c:v>
                </c:pt>
              </c:numCache>
            </c:numRef>
          </c:xVal>
          <c:yVal>
            <c:numRef>
              <c:f>Sheet1!$B$3:$B$12</c:f>
              <c:numCache>
                <c:formatCode>_-[$$-409]* #,##0_ ;_-[$$-409]* \-#,##0\ ;_-[$$-409]* "-"??_ ;_-@_ </c:formatCode>
                <c:ptCount val="10"/>
                <c:pt idx="0">
                  <c:v>950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1600</c:v>
                </c:pt>
                <c:pt idx="5">
                  <c:v>600</c:v>
                </c:pt>
                <c:pt idx="6">
                  <c:v>500</c:v>
                </c:pt>
                <c:pt idx="7">
                  <c:v>600</c:v>
                </c:pt>
                <c:pt idx="8">
                  <c:v>1800</c:v>
                </c:pt>
                <c:pt idx="9">
                  <c:v>1750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91992"/>
        <c:axId val="646591600"/>
      </c:scatterChart>
      <c:valAx>
        <c:axId val="6465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91600"/>
        <c:crosses val="autoZero"/>
        <c:crossBetween val="midCat"/>
      </c:valAx>
      <c:valAx>
        <c:axId val="6465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9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22860</xdr:rowOff>
    </xdr:from>
    <xdr:to>
      <xdr:col>18</xdr:col>
      <xdr:colOff>533400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68580</xdr:rowOff>
    </xdr:from>
    <xdr:to>
      <xdr:col>5</xdr:col>
      <xdr:colOff>40440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92980"/>
          <a:ext cx="3614220" cy="1120140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33</xdr:row>
      <xdr:rowOff>99060</xdr:rowOff>
    </xdr:from>
    <xdr:to>
      <xdr:col>15</xdr:col>
      <xdr:colOff>213360</xdr:colOff>
      <xdr:row>51</xdr:row>
      <xdr:rowOff>25886</xdr:rowOff>
    </xdr:to>
    <xdr:pic>
      <xdr:nvPicPr>
        <xdr:cNvPr id="8" name="Picture 7" descr="Simple Linear Regression explanation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7894320"/>
          <a:ext cx="7665720" cy="4178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B17" sqref="B17"/>
    </sheetView>
  </sheetViews>
  <sheetFormatPr defaultRowHeight="18.600000000000001" x14ac:dyDescent="0.45"/>
  <cols>
    <col min="1" max="1" width="9.88671875" style="2" customWidth="1"/>
    <col min="2" max="2" width="9.33203125" style="2" customWidth="1"/>
    <col min="3" max="3" width="8.88671875" style="2"/>
    <col min="4" max="4" width="12.6640625" style="2" customWidth="1"/>
    <col min="5" max="5" width="11.33203125" style="2" customWidth="1"/>
    <col min="6" max="6" width="8.88671875" style="2"/>
    <col min="7" max="7" width="11.6640625" style="2" customWidth="1"/>
    <col min="8" max="8" width="10" style="2" customWidth="1"/>
    <col min="9" max="9" width="10.77734375" style="2" bestFit="1" customWidth="1"/>
    <col min="10" max="10" width="13.21875" style="2" bestFit="1" customWidth="1"/>
    <col min="11" max="11" width="10.44140625" style="2" customWidth="1"/>
    <col min="12" max="12" width="8.88671875" style="2"/>
    <col min="13" max="13" width="10.6640625" style="2" customWidth="1"/>
    <col min="14" max="14" width="8.88671875" style="2"/>
    <col min="15" max="15" width="11.109375" style="2" customWidth="1"/>
    <col min="16" max="17" width="8.88671875" style="2"/>
    <col min="18" max="18" width="10.109375" style="2" bestFit="1" customWidth="1"/>
    <col min="19" max="16384" width="8.88671875" style="2"/>
  </cols>
  <sheetData>
    <row r="1" spans="1:7" x14ac:dyDescent="0.45">
      <c r="A1" s="4" t="s">
        <v>4</v>
      </c>
      <c r="B1" s="4" t="s">
        <v>5</v>
      </c>
      <c r="D1" s="2" t="s">
        <v>17</v>
      </c>
      <c r="E1" s="2">
        <v>0.37755</v>
      </c>
      <c r="F1" s="2" t="s">
        <v>20</v>
      </c>
      <c r="G1" s="2">
        <v>4.7160000000000002</v>
      </c>
    </row>
    <row r="2" spans="1:7" x14ac:dyDescent="0.45">
      <c r="A2" s="3" t="s">
        <v>0</v>
      </c>
      <c r="B2" s="3" t="s">
        <v>1</v>
      </c>
      <c r="D2" s="2" t="s">
        <v>21</v>
      </c>
      <c r="E2" s="2" t="s">
        <v>22</v>
      </c>
    </row>
    <row r="3" spans="1:7" x14ac:dyDescent="0.45">
      <c r="A3" s="1">
        <v>2300</v>
      </c>
      <c r="B3" s="1">
        <v>950</v>
      </c>
      <c r="D3" s="6">
        <f>A3*$E$1 + $G$1</f>
        <v>873.08100000000002</v>
      </c>
      <c r="E3" s="6">
        <f>B3-D3</f>
        <v>76.918999999999983</v>
      </c>
    </row>
    <row r="4" spans="1:7" x14ac:dyDescent="0.45">
      <c r="A4" s="1">
        <v>1400</v>
      </c>
      <c r="B4" s="1">
        <v>500</v>
      </c>
      <c r="D4" s="6">
        <f t="shared" ref="D4:D12" si="0">A4*$E$1 + $G$1</f>
        <v>533.28600000000006</v>
      </c>
      <c r="E4" s="6">
        <f t="shared" ref="E4:E12" si="1">B4-D4</f>
        <v>-33.286000000000058</v>
      </c>
    </row>
    <row r="5" spans="1:7" x14ac:dyDescent="0.45">
      <c r="A5" s="1">
        <v>2400</v>
      </c>
      <c r="B5" s="1">
        <v>1000</v>
      </c>
      <c r="D5" s="6">
        <f t="shared" si="0"/>
        <v>910.83600000000001</v>
      </c>
      <c r="E5" s="6">
        <f t="shared" si="1"/>
        <v>89.163999999999987</v>
      </c>
    </row>
    <row r="6" spans="1:7" x14ac:dyDescent="0.45">
      <c r="A6" s="1">
        <v>5250</v>
      </c>
      <c r="B6" s="1">
        <v>1800</v>
      </c>
      <c r="D6" s="6">
        <f t="shared" si="0"/>
        <v>1986.8534999999999</v>
      </c>
      <c r="E6" s="6">
        <f t="shared" si="1"/>
        <v>-186.85349999999994</v>
      </c>
    </row>
    <row r="7" spans="1:7" x14ac:dyDescent="0.45">
      <c r="A7" s="1">
        <v>4375</v>
      </c>
      <c r="B7" s="1">
        <v>1600</v>
      </c>
      <c r="D7" s="6">
        <f t="shared" si="0"/>
        <v>1656.4972499999999</v>
      </c>
      <c r="E7" s="6">
        <f t="shared" si="1"/>
        <v>-56.497249999999894</v>
      </c>
    </row>
    <row r="8" spans="1:7" x14ac:dyDescent="0.45">
      <c r="A8" s="1">
        <v>1800</v>
      </c>
      <c r="B8" s="1">
        <v>600</v>
      </c>
      <c r="D8" s="6">
        <f t="shared" si="0"/>
        <v>684.30600000000004</v>
      </c>
      <c r="E8" s="6">
        <f t="shared" si="1"/>
        <v>-84.30600000000004</v>
      </c>
    </row>
    <row r="9" spans="1:7" x14ac:dyDescent="0.45">
      <c r="A9" s="1">
        <v>1500</v>
      </c>
      <c r="B9" s="1">
        <v>500</v>
      </c>
      <c r="D9" s="6">
        <f t="shared" si="0"/>
        <v>571.04100000000005</v>
      </c>
      <c r="E9" s="6">
        <f t="shared" si="1"/>
        <v>-71.041000000000054</v>
      </c>
    </row>
    <row r="10" spans="1:7" x14ac:dyDescent="0.45">
      <c r="A10" s="1">
        <v>1600</v>
      </c>
      <c r="B10" s="1">
        <v>600</v>
      </c>
      <c r="D10" s="6">
        <f t="shared" si="0"/>
        <v>608.79600000000005</v>
      </c>
      <c r="E10" s="6">
        <f t="shared" si="1"/>
        <v>-8.7960000000000491</v>
      </c>
    </row>
    <row r="11" spans="1:7" x14ac:dyDescent="0.45">
      <c r="A11" s="1">
        <v>4150</v>
      </c>
      <c r="B11" s="1">
        <v>1800</v>
      </c>
      <c r="D11" s="6">
        <f t="shared" si="0"/>
        <v>1571.5484999999999</v>
      </c>
      <c r="E11" s="6">
        <f t="shared" si="1"/>
        <v>228.45150000000012</v>
      </c>
    </row>
    <row r="12" spans="1:7" x14ac:dyDescent="0.45">
      <c r="A12" s="1">
        <v>4500</v>
      </c>
      <c r="B12" s="1">
        <v>1750</v>
      </c>
      <c r="D12" s="6">
        <f t="shared" si="0"/>
        <v>1703.6909999999998</v>
      </c>
      <c r="E12" s="6">
        <f t="shared" si="1"/>
        <v>46.309000000000196</v>
      </c>
    </row>
    <row r="14" spans="1:7" x14ac:dyDescent="0.45">
      <c r="A14" s="1">
        <v>4000</v>
      </c>
      <c r="B14" s="4" t="s">
        <v>6</v>
      </c>
    </row>
    <row r="16" spans="1:7" x14ac:dyDescent="0.45">
      <c r="A16" s="2" t="s">
        <v>2</v>
      </c>
    </row>
    <row r="17" spans="1:18" x14ac:dyDescent="0.45">
      <c r="A17" s="2" t="s">
        <v>7</v>
      </c>
      <c r="B17" s="2">
        <f>(0.3776 * 4000) + 4.716</f>
        <v>1515.1159999999998</v>
      </c>
    </row>
    <row r="18" spans="1:18" x14ac:dyDescent="0.45">
      <c r="F18" s="2" t="s">
        <v>3</v>
      </c>
    </row>
    <row r="19" spans="1:18" x14ac:dyDescent="0.45">
      <c r="A19" s="2" t="s">
        <v>8</v>
      </c>
      <c r="B19" s="2" t="s">
        <v>9</v>
      </c>
    </row>
    <row r="21" spans="1:18" x14ac:dyDescent="0.45">
      <c r="H21" s="3" t="s">
        <v>4</v>
      </c>
      <c r="I21" s="3" t="s">
        <v>5</v>
      </c>
      <c r="K21" s="2" t="s">
        <v>11</v>
      </c>
      <c r="L21" s="2" t="s">
        <v>12</v>
      </c>
      <c r="M21" s="2" t="s">
        <v>13</v>
      </c>
      <c r="O21" s="2" t="s">
        <v>15</v>
      </c>
    </row>
    <row r="22" spans="1:18" x14ac:dyDescent="0.45">
      <c r="H22" s="1">
        <v>2300</v>
      </c>
      <c r="I22" s="1">
        <v>950</v>
      </c>
      <c r="K22" s="5">
        <f>H22-$H$32</f>
        <v>-627.5</v>
      </c>
      <c r="L22" s="5">
        <f>I22-$I$32</f>
        <v>-160</v>
      </c>
      <c r="M22" s="2">
        <f>K22*L22</f>
        <v>100400</v>
      </c>
      <c r="O22" s="2">
        <f>K22*K22</f>
        <v>393756.25</v>
      </c>
    </row>
    <row r="23" spans="1:18" x14ac:dyDescent="0.45">
      <c r="H23" s="1">
        <v>1400</v>
      </c>
      <c r="I23" s="1">
        <v>500</v>
      </c>
      <c r="K23" s="5">
        <f t="shared" ref="K23:K31" si="2">H23-$H$32</f>
        <v>-1527.5</v>
      </c>
      <c r="L23" s="5">
        <f t="shared" ref="L23:L31" si="3">I23-$I$32</f>
        <v>-610</v>
      </c>
      <c r="M23" s="2">
        <f t="shared" ref="M23:M31" si="4">K23*L23</f>
        <v>931775</v>
      </c>
      <c r="O23" s="2">
        <f t="shared" ref="O23:O31" si="5">K23*K23</f>
        <v>2333256.25</v>
      </c>
    </row>
    <row r="24" spans="1:18" x14ac:dyDescent="0.45">
      <c r="H24" s="1">
        <v>2400</v>
      </c>
      <c r="I24" s="1">
        <v>1000</v>
      </c>
      <c r="K24" s="5">
        <f t="shared" si="2"/>
        <v>-527.5</v>
      </c>
      <c r="L24" s="5">
        <f t="shared" si="3"/>
        <v>-110</v>
      </c>
      <c r="M24" s="2">
        <f t="shared" si="4"/>
        <v>58025</v>
      </c>
      <c r="O24" s="2">
        <f t="shared" si="5"/>
        <v>278256.25</v>
      </c>
      <c r="Q24" s="2" t="s">
        <v>17</v>
      </c>
      <c r="R24" s="2">
        <f>M32/O32</f>
        <v>0.37755216315925882</v>
      </c>
    </row>
    <row r="25" spans="1:18" x14ac:dyDescent="0.45">
      <c r="H25" s="1">
        <v>5250</v>
      </c>
      <c r="I25" s="1">
        <v>1800</v>
      </c>
      <c r="K25" s="5">
        <f t="shared" si="2"/>
        <v>2322.5</v>
      </c>
      <c r="L25" s="5">
        <f t="shared" si="3"/>
        <v>690</v>
      </c>
      <c r="M25" s="2">
        <f t="shared" si="4"/>
        <v>1602525</v>
      </c>
      <c r="O25" s="2">
        <f t="shared" si="5"/>
        <v>5394006.25</v>
      </c>
    </row>
    <row r="26" spans="1:18" x14ac:dyDescent="0.45">
      <c r="H26" s="1">
        <v>4375</v>
      </c>
      <c r="I26" s="1">
        <v>1600</v>
      </c>
      <c r="K26" s="5">
        <f t="shared" si="2"/>
        <v>1447.5</v>
      </c>
      <c r="L26" s="5">
        <f t="shared" si="3"/>
        <v>490</v>
      </c>
      <c r="M26" s="2">
        <f t="shared" si="4"/>
        <v>709275</v>
      </c>
      <c r="O26" s="2">
        <f t="shared" si="5"/>
        <v>2095256.25</v>
      </c>
      <c r="Q26" s="2" t="s">
        <v>18</v>
      </c>
    </row>
    <row r="27" spans="1:18" x14ac:dyDescent="0.45">
      <c r="H27" s="1">
        <v>1800</v>
      </c>
      <c r="I27" s="1">
        <v>600</v>
      </c>
      <c r="K27" s="5">
        <f t="shared" si="2"/>
        <v>-1127.5</v>
      </c>
      <c r="L27" s="5">
        <f t="shared" si="3"/>
        <v>-510</v>
      </c>
      <c r="M27" s="2">
        <f t="shared" si="4"/>
        <v>575025</v>
      </c>
      <c r="O27" s="2">
        <f t="shared" si="5"/>
        <v>1271256.25</v>
      </c>
    </row>
    <row r="28" spans="1:18" x14ac:dyDescent="0.45">
      <c r="H28" s="1">
        <v>1500</v>
      </c>
      <c r="I28" s="1">
        <v>500</v>
      </c>
      <c r="K28" s="5">
        <f t="shared" si="2"/>
        <v>-1427.5</v>
      </c>
      <c r="L28" s="5">
        <f t="shared" si="3"/>
        <v>-610</v>
      </c>
      <c r="M28" s="2">
        <f t="shared" si="4"/>
        <v>870775</v>
      </c>
      <c r="O28" s="2">
        <f t="shared" si="5"/>
        <v>2037756.25</v>
      </c>
      <c r="Q28" s="2" t="s">
        <v>19</v>
      </c>
    </row>
    <row r="29" spans="1:18" x14ac:dyDescent="0.45">
      <c r="H29" s="1">
        <v>1600</v>
      </c>
      <c r="I29" s="1">
        <v>600</v>
      </c>
      <c r="K29" s="5">
        <f t="shared" si="2"/>
        <v>-1327.5</v>
      </c>
      <c r="L29" s="5">
        <f t="shared" si="3"/>
        <v>-510</v>
      </c>
      <c r="M29" s="2">
        <f t="shared" si="4"/>
        <v>677025</v>
      </c>
      <c r="O29" s="2">
        <f t="shared" si="5"/>
        <v>1762256.25</v>
      </c>
    </row>
    <row r="30" spans="1:18" x14ac:dyDescent="0.45">
      <c r="H30" s="1">
        <v>4150</v>
      </c>
      <c r="I30" s="1">
        <v>1800</v>
      </c>
      <c r="K30" s="5">
        <f t="shared" si="2"/>
        <v>1222.5</v>
      </c>
      <c r="L30" s="5">
        <f t="shared" si="3"/>
        <v>690</v>
      </c>
      <c r="M30" s="2">
        <f t="shared" si="4"/>
        <v>843525</v>
      </c>
      <c r="O30" s="2">
        <f t="shared" si="5"/>
        <v>1494506.25</v>
      </c>
      <c r="Q30" s="2" t="s">
        <v>20</v>
      </c>
      <c r="R30" s="7">
        <f>I32 - (R24 * H32)</f>
        <v>4.7160423512698344</v>
      </c>
    </row>
    <row r="31" spans="1:18" x14ac:dyDescent="0.45">
      <c r="H31" s="1">
        <v>4500</v>
      </c>
      <c r="I31" s="1">
        <v>1750</v>
      </c>
      <c r="K31" s="5">
        <f t="shared" si="2"/>
        <v>1572.5</v>
      </c>
      <c r="L31" s="5">
        <f t="shared" si="3"/>
        <v>640</v>
      </c>
      <c r="M31" s="2">
        <f t="shared" si="4"/>
        <v>1006400</v>
      </c>
      <c r="O31" s="2">
        <f t="shared" si="5"/>
        <v>2472756.25</v>
      </c>
    </row>
    <row r="32" spans="1:18" x14ac:dyDescent="0.45">
      <c r="G32" s="2" t="s">
        <v>10</v>
      </c>
      <c r="H32" s="5">
        <f>AVERAGE(H22:H31)</f>
        <v>2927.5</v>
      </c>
      <c r="I32" s="5">
        <f>AVERAGE(I22:I31)</f>
        <v>1110</v>
      </c>
      <c r="L32" s="2" t="s">
        <v>14</v>
      </c>
      <c r="M32" s="2">
        <f>SUM(M22:M31)</f>
        <v>7374750</v>
      </c>
      <c r="N32" s="2" t="s">
        <v>16</v>
      </c>
      <c r="O32" s="2">
        <f>SUM(O22:O31)</f>
        <v>19533062.5</v>
      </c>
    </row>
    <row r="53" spans="5:13" x14ac:dyDescent="0.45">
      <c r="E53" s="2" t="s">
        <v>5</v>
      </c>
      <c r="G53" s="2" t="s">
        <v>23</v>
      </c>
    </row>
    <row r="54" spans="5:13" x14ac:dyDescent="0.45">
      <c r="E54" s="3" t="s">
        <v>1</v>
      </c>
      <c r="G54" s="2" t="s">
        <v>21</v>
      </c>
      <c r="I54" s="2" t="s">
        <v>24</v>
      </c>
      <c r="J54" s="2" t="s">
        <v>25</v>
      </c>
      <c r="L54" s="2" t="s">
        <v>12</v>
      </c>
      <c r="M54" s="2" t="s">
        <v>25</v>
      </c>
    </row>
    <row r="55" spans="5:13" x14ac:dyDescent="0.45">
      <c r="E55" s="1">
        <v>950</v>
      </c>
      <c r="G55" s="6">
        <v>873.08100000000002</v>
      </c>
      <c r="H55" s="6"/>
      <c r="I55" s="6">
        <f>G55-$E$65</f>
        <v>-236.91899999999998</v>
      </c>
      <c r="J55" s="7">
        <f>I55^2</f>
        <v>56130.612560999994</v>
      </c>
      <c r="L55" s="7">
        <f>E55-$E$65</f>
        <v>-160</v>
      </c>
      <c r="M55" s="2">
        <f>L55^2</f>
        <v>25600</v>
      </c>
    </row>
    <row r="56" spans="5:13" x14ac:dyDescent="0.45">
      <c r="E56" s="1">
        <v>500</v>
      </c>
      <c r="G56" s="6">
        <v>533.28600000000006</v>
      </c>
      <c r="H56" s="6"/>
      <c r="I56" s="6">
        <f t="shared" ref="I56:I64" si="6">G56-$E$65</f>
        <v>-576.71399999999994</v>
      </c>
      <c r="J56" s="7">
        <f t="shared" ref="J56:J64" si="7">I56^2</f>
        <v>332599.03779599996</v>
      </c>
      <c r="L56" s="7">
        <f>E56-$E$65</f>
        <v>-610</v>
      </c>
      <c r="M56" s="2">
        <f t="shared" ref="M56:M64" si="8">L56^2</f>
        <v>372100</v>
      </c>
    </row>
    <row r="57" spans="5:13" x14ac:dyDescent="0.45">
      <c r="E57" s="1">
        <v>1000</v>
      </c>
      <c r="G57" s="6">
        <v>910.83600000000001</v>
      </c>
      <c r="H57" s="6"/>
      <c r="I57" s="6">
        <f t="shared" si="6"/>
        <v>-199.16399999999999</v>
      </c>
      <c r="J57" s="7">
        <f t="shared" si="7"/>
        <v>39666.298895999993</v>
      </c>
      <c r="L57" s="7">
        <f>E57-$E$65</f>
        <v>-110</v>
      </c>
      <c r="M57" s="2">
        <f t="shared" si="8"/>
        <v>12100</v>
      </c>
    </row>
    <row r="58" spans="5:13" x14ac:dyDescent="0.45">
      <c r="E58" s="1">
        <v>1800</v>
      </c>
      <c r="G58" s="6">
        <v>1986.8534999999999</v>
      </c>
      <c r="H58" s="6"/>
      <c r="I58" s="6">
        <f t="shared" si="6"/>
        <v>876.85349999999994</v>
      </c>
      <c r="J58" s="7">
        <f t="shared" si="7"/>
        <v>768872.06046224991</v>
      </c>
      <c r="L58" s="7">
        <f>E58-$E$65</f>
        <v>690</v>
      </c>
      <c r="M58" s="2">
        <f t="shared" si="8"/>
        <v>476100</v>
      </c>
    </row>
    <row r="59" spans="5:13" x14ac:dyDescent="0.45">
      <c r="E59" s="1">
        <v>1600</v>
      </c>
      <c r="G59" s="6">
        <v>1656.4972499999999</v>
      </c>
      <c r="H59" s="6"/>
      <c r="I59" s="6">
        <f t="shared" si="6"/>
        <v>546.49724999999989</v>
      </c>
      <c r="J59" s="7">
        <f t="shared" si="7"/>
        <v>298659.24425756239</v>
      </c>
      <c r="L59" s="7">
        <f>E59-$E$65</f>
        <v>490</v>
      </c>
      <c r="M59" s="2">
        <f t="shared" si="8"/>
        <v>240100</v>
      </c>
    </row>
    <row r="60" spans="5:13" x14ac:dyDescent="0.45">
      <c r="E60" s="1">
        <v>600</v>
      </c>
      <c r="G60" s="6">
        <v>684.30600000000004</v>
      </c>
      <c r="H60" s="6"/>
      <c r="I60" s="6">
        <f t="shared" si="6"/>
        <v>-425.69399999999996</v>
      </c>
      <c r="J60" s="7">
        <f t="shared" si="7"/>
        <v>181215.38163599998</v>
      </c>
      <c r="L60" s="7">
        <f>E60-$E$65</f>
        <v>-510</v>
      </c>
      <c r="M60" s="2">
        <f t="shared" si="8"/>
        <v>260100</v>
      </c>
    </row>
    <row r="61" spans="5:13" x14ac:dyDescent="0.45">
      <c r="E61" s="1">
        <v>500</v>
      </c>
      <c r="G61" s="6">
        <v>571.04100000000005</v>
      </c>
      <c r="H61" s="6"/>
      <c r="I61" s="6">
        <f t="shared" si="6"/>
        <v>-538.95899999999995</v>
      </c>
      <c r="J61" s="7">
        <f t="shared" si="7"/>
        <v>290476.80368099996</v>
      </c>
      <c r="L61" s="7">
        <f>E61-$E$65</f>
        <v>-610</v>
      </c>
      <c r="M61" s="2">
        <f t="shared" si="8"/>
        <v>372100</v>
      </c>
    </row>
    <row r="62" spans="5:13" x14ac:dyDescent="0.45">
      <c r="E62" s="1">
        <v>600</v>
      </c>
      <c r="G62" s="6">
        <v>608.79600000000005</v>
      </c>
      <c r="H62" s="6"/>
      <c r="I62" s="6">
        <f t="shared" si="6"/>
        <v>-501.20399999999995</v>
      </c>
      <c r="J62" s="7">
        <f t="shared" si="7"/>
        <v>251205.44961599994</v>
      </c>
      <c r="L62" s="7">
        <f>E62-$E$65</f>
        <v>-510</v>
      </c>
      <c r="M62" s="2">
        <f t="shared" si="8"/>
        <v>260100</v>
      </c>
    </row>
    <row r="63" spans="5:13" x14ac:dyDescent="0.45">
      <c r="E63" s="1">
        <v>1800</v>
      </c>
      <c r="G63" s="6">
        <v>1571.5484999999999</v>
      </c>
      <c r="H63" s="6"/>
      <c r="I63" s="6">
        <f t="shared" si="6"/>
        <v>461.54849999999988</v>
      </c>
      <c r="J63" s="7">
        <f t="shared" si="7"/>
        <v>213027.01785224988</v>
      </c>
      <c r="L63" s="7">
        <f>E63-$E$65</f>
        <v>690</v>
      </c>
      <c r="M63" s="2">
        <f t="shared" si="8"/>
        <v>476100</v>
      </c>
    </row>
    <row r="64" spans="5:13" x14ac:dyDescent="0.45">
      <c r="E64" s="1">
        <v>1750</v>
      </c>
      <c r="G64" s="6">
        <v>1703.6909999999998</v>
      </c>
      <c r="H64" s="6"/>
      <c r="I64" s="6">
        <f t="shared" si="6"/>
        <v>593.6909999999998</v>
      </c>
      <c r="J64" s="7">
        <f t="shared" si="7"/>
        <v>352469.00348099979</v>
      </c>
      <c r="L64" s="7">
        <f>E64-$E$65</f>
        <v>640</v>
      </c>
      <c r="M64" s="2">
        <f t="shared" si="8"/>
        <v>409600</v>
      </c>
    </row>
    <row r="65" spans="5:13" x14ac:dyDescent="0.45">
      <c r="E65" s="5">
        <f>AVERAGE(E55:E64)</f>
        <v>1110</v>
      </c>
      <c r="I65" s="2" t="s">
        <v>26</v>
      </c>
      <c r="J65" s="2">
        <f>SUM(J55:J64)</f>
        <v>2784320.9102390618</v>
      </c>
      <c r="L65" s="2" t="s">
        <v>16</v>
      </c>
      <c r="M65" s="2">
        <f>SUM(M55:M64)</f>
        <v>2904000</v>
      </c>
    </row>
    <row r="67" spans="5:13" x14ac:dyDescent="0.45">
      <c r="K67" s="2">
        <f>J65/M65</f>
        <v>0.95878819223108191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Sabhnani</dc:creator>
  <cp:lastModifiedBy>Kuldeep Sabhnani</cp:lastModifiedBy>
  <dcterms:created xsi:type="dcterms:W3CDTF">2024-03-09T11:39:51Z</dcterms:created>
  <dcterms:modified xsi:type="dcterms:W3CDTF">2024-03-09T13:12:30Z</dcterms:modified>
</cp:coreProperties>
</file>