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ynestateprod-my.sharepoint.com/personal/fw8605_wayne_edu/Documents/Class Documents/2018 Winter/Mathematical Models in Operations Research/Nonlinear Programming Case Studies/"/>
    </mc:Choice>
  </mc:AlternateContent>
  <bookViews>
    <workbookView xWindow="0" yWindow="0" windowWidth="28800" windowHeight="12360"/>
  </bookViews>
  <sheets>
    <sheet name="Data" sheetId="1" r:id="rId1"/>
  </sheets>
  <calcPr calcId="171027" fullCalcOnLoad="1"/>
</workbook>
</file>

<file path=xl/calcChain.xml><?xml version="1.0" encoding="utf-8"?>
<calcChain xmlns="http://schemas.openxmlformats.org/spreadsheetml/2006/main">
  <c r="R45" i="1" l="1"/>
  <c r="R43" i="1"/>
  <c r="R41" i="1"/>
  <c r="O41" i="1"/>
  <c r="R40" i="1"/>
  <c r="O40" i="1"/>
  <c r="R39" i="1"/>
  <c r="O39" i="1"/>
  <c r="R38" i="1"/>
  <c r="O38" i="1"/>
  <c r="R37" i="1"/>
  <c r="O37" i="1"/>
  <c r="R36" i="1"/>
  <c r="O36" i="1"/>
  <c r="R35" i="1"/>
  <c r="O35" i="1"/>
  <c r="R34" i="1"/>
  <c r="O34" i="1"/>
  <c r="R32" i="1"/>
  <c r="R31" i="1"/>
  <c r="R30" i="1"/>
  <c r="R29" i="1"/>
  <c r="R28" i="1"/>
  <c r="R27" i="1"/>
  <c r="R26" i="1"/>
  <c r="R25" i="1"/>
  <c r="O11" i="1"/>
  <c r="E7" i="1"/>
  <c r="D6" i="1"/>
  <c r="E5" i="1"/>
  <c r="E4" i="1"/>
  <c r="D3" i="1"/>
  <c r="E2" i="1"/>
  <c r="O9" i="1" s="1"/>
</calcChain>
</file>

<file path=xl/sharedStrings.xml><?xml version="1.0" encoding="utf-8"?>
<sst xmlns="http://schemas.openxmlformats.org/spreadsheetml/2006/main" count="48" uniqueCount="41">
  <si>
    <t>Company</t>
  </si>
  <si>
    <t>Symbol</t>
  </si>
  <si>
    <t>Current Price</t>
  </si>
  <si>
    <t>Predicted Price</t>
  </si>
  <si>
    <t>Predicted % Increase</t>
  </si>
  <si>
    <t>Variance of Return</t>
  </si>
  <si>
    <t>Covariance of Return With:</t>
  </si>
  <si>
    <t>LOP</t>
  </si>
  <si>
    <t>ILI</t>
  </si>
  <si>
    <t>HEAL</t>
  </si>
  <si>
    <t>QUI</t>
  </si>
  <si>
    <t>AUA</t>
  </si>
  <si>
    <t>Fraction of Total Money in Stock</t>
  </si>
  <si>
    <t>BIGBELL</t>
  </si>
  <si>
    <t>BB</t>
  </si>
  <si>
    <t>LOTSOFPLACE</t>
  </si>
  <si>
    <t>INTERNETLIFE</t>
  </si>
  <si>
    <t>HEALTHTOMORROW</t>
  </si>
  <si>
    <t>QUICKY</t>
  </si>
  <si>
    <t>AUTOMOBILE ALLIANCE</t>
  </si>
  <si>
    <t>Expected Return</t>
  </si>
  <si>
    <t>Variance</t>
  </si>
  <si>
    <t>x1</t>
  </si>
  <si>
    <t>x2</t>
  </si>
  <si>
    <t>x3</t>
  </si>
  <si>
    <t>x4</t>
  </si>
  <si>
    <t>x5</t>
  </si>
  <si>
    <t>x6</t>
  </si>
  <si>
    <t>u1</t>
  </si>
  <si>
    <t>u2</t>
  </si>
  <si>
    <t>y1</t>
  </si>
  <si>
    <t>y2</t>
  </si>
  <si>
    <t>y3</t>
  </si>
  <si>
    <t>y4</t>
  </si>
  <si>
    <t>y5</t>
  </si>
  <si>
    <t>y6</t>
  </si>
  <si>
    <t>v1</t>
  </si>
  <si>
    <t>v2</t>
  </si>
  <si>
    <t>=</t>
  </si>
  <si>
    <t>Complementarity Constraints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</si>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</sst>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Liberation Sans"/>
      <family val="2"/>
    </font>
    <font>
      <sz val="11"/>
      <color theme="1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200"/>
        <bgColor rgb="FFFFF200"/>
      </patternFill>
    </fill>
    <fill>
      <patternFill patternType="solid">
        <fgColor rgb="FFEF413D"/>
        <bgColor rgb="FFEF413D"/>
      </patternFill>
    </fill>
    <fill>
      <patternFill patternType="solid">
        <fgColor rgb="FFF58220"/>
        <bgColor rgb="FFF58220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7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" fillId="0" borderId="0"/>
    <xf numFmtId="0" fontId="1" fillId="0" borderId="0"/>
    <xf numFmtId="0" fontId="4" fillId="0" borderId="0"/>
  </cellStyleXfs>
  <cellXfs count="5">
    <xf numFmtId="0" fontId="0" fillId="0" borderId="0" xfId="0"/>
    <xf numFmtId="0" fontId="0" fillId="9" borderId="0" xfId="0" applyFill="1"/>
    <xf numFmtId="0" fontId="0" fillId="0" borderId="0" xfId="0" applyFill="1"/>
    <xf numFmtId="0" fontId="0" fillId="10" borderId="0" xfId="0" applyFill="1"/>
    <xf numFmtId="0" fontId="0" fillId="11" borderId="0" xfId="0" applyFill="1"/>
  </cellXfs>
  <cellStyles count="17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Neutral" xfId="5" builtinId="28" customBuiltin="1"/>
    <cellStyle name="Normal" xfId="0" builtinId="0" customBuiltin="1"/>
    <cellStyle name="Note" xfId="6" builtinId="10" customBuiltin="1"/>
    <cellStyle name="Status" xfId="14"/>
    <cellStyle name="Text" xfId="15"/>
    <cellStyle name="Warning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abSelected="1" workbookViewId="0"/>
  </sheetViews>
  <sheetFormatPr defaultRowHeight="14.25" x14ac:dyDescent="0.2"/>
  <cols>
    <col min="1" max="1" width="21" customWidth="1"/>
    <col min="2" max="2" width="10.625" customWidth="1"/>
    <col min="3" max="3" width="11.25" customWidth="1"/>
    <col min="4" max="4" width="12.875" customWidth="1"/>
    <col min="5" max="5" width="17.5" customWidth="1"/>
    <col min="6" max="6" width="15.25" customWidth="1"/>
    <col min="7" max="8" width="10.625" customWidth="1"/>
    <col min="9" max="9" width="5.625" customWidth="1"/>
    <col min="10" max="11" width="10.625" customWidth="1"/>
    <col min="12" max="12" width="6.125" customWidth="1"/>
    <col min="13" max="13" width="10.625" customWidth="1"/>
    <col min="14" max="14" width="13.875" customWidth="1"/>
    <col min="15" max="20" width="10.6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12</v>
      </c>
    </row>
    <row r="2" spans="1:15" x14ac:dyDescent="0.2">
      <c r="A2" t="s">
        <v>13</v>
      </c>
      <c r="B2" t="s">
        <v>14</v>
      </c>
      <c r="C2">
        <v>60</v>
      </c>
      <c r="D2">
        <v>72</v>
      </c>
      <c r="E2" s="1">
        <f>100*(D2/C2-1)</f>
        <v>19.999999999999996</v>
      </c>
      <c r="F2">
        <v>3.2000000000000001E-2</v>
      </c>
      <c r="I2">
        <v>5.0000000000000001E-3</v>
      </c>
      <c r="J2">
        <v>0.03</v>
      </c>
      <c r="K2">
        <v>-3.1E-2</v>
      </c>
      <c r="L2">
        <v>-2.7E-2</v>
      </c>
      <c r="M2">
        <v>0.01</v>
      </c>
      <c r="O2">
        <v>0</v>
      </c>
    </row>
    <row r="3" spans="1:15" x14ac:dyDescent="0.2">
      <c r="A3" t="s">
        <v>15</v>
      </c>
      <c r="B3" t="s">
        <v>7</v>
      </c>
      <c r="C3">
        <v>127</v>
      </c>
      <c r="D3" s="1">
        <f>(E3/100+1)*C3</f>
        <v>180.34</v>
      </c>
      <c r="E3" s="2">
        <v>42</v>
      </c>
      <c r="F3">
        <v>0.1</v>
      </c>
      <c r="J3">
        <v>8.5000000000000006E-2</v>
      </c>
      <c r="K3">
        <v>-7.0000000000000007E-2</v>
      </c>
      <c r="L3">
        <v>-0.05</v>
      </c>
      <c r="M3">
        <v>0.02</v>
      </c>
      <c r="O3">
        <v>0</v>
      </c>
    </row>
    <row r="4" spans="1:15" x14ac:dyDescent="0.2">
      <c r="A4" t="s">
        <v>16</v>
      </c>
      <c r="B4" t="s">
        <v>8</v>
      </c>
      <c r="C4">
        <v>4</v>
      </c>
      <c r="D4">
        <v>8</v>
      </c>
      <c r="E4" s="1">
        <f>100*(D4/C4-1)</f>
        <v>100</v>
      </c>
      <c r="F4">
        <v>0.33300000000000002</v>
      </c>
      <c r="K4">
        <v>-0.11</v>
      </c>
      <c r="L4">
        <v>-0.02</v>
      </c>
      <c r="M4">
        <v>4.2000000000000003E-2</v>
      </c>
      <c r="O4">
        <v>0.4</v>
      </c>
    </row>
    <row r="5" spans="1:15" x14ac:dyDescent="0.2">
      <c r="A5" t="s">
        <v>17</v>
      </c>
      <c r="B5" t="s">
        <v>9</v>
      </c>
      <c r="C5">
        <v>50</v>
      </c>
      <c r="D5">
        <v>75</v>
      </c>
      <c r="E5" s="1">
        <f>100*(D5/C5-1)</f>
        <v>50</v>
      </c>
      <c r="F5">
        <v>0.125</v>
      </c>
      <c r="L5">
        <v>0.05</v>
      </c>
      <c r="M5">
        <v>-0.06</v>
      </c>
      <c r="O5">
        <v>0.4</v>
      </c>
    </row>
    <row r="6" spans="1:15" x14ac:dyDescent="0.2">
      <c r="A6" t="s">
        <v>18</v>
      </c>
      <c r="B6" t="s">
        <v>10</v>
      </c>
      <c r="C6">
        <v>150</v>
      </c>
      <c r="D6" s="1">
        <f>(E6/100+1)*C6</f>
        <v>219</v>
      </c>
      <c r="E6" s="2">
        <v>46</v>
      </c>
      <c r="F6">
        <v>6.5000000000000002E-2</v>
      </c>
      <c r="M6">
        <v>-0.02</v>
      </c>
      <c r="O6">
        <v>0.2</v>
      </c>
    </row>
    <row r="7" spans="1:15" x14ac:dyDescent="0.2">
      <c r="A7" t="s">
        <v>19</v>
      </c>
      <c r="B7" t="s">
        <v>11</v>
      </c>
      <c r="C7">
        <v>20</v>
      </c>
      <c r="D7">
        <v>26</v>
      </c>
      <c r="E7" s="1">
        <f>100*(D7/C7-1)</f>
        <v>30.000000000000004</v>
      </c>
      <c r="F7">
        <v>0.08</v>
      </c>
      <c r="O7">
        <v>0</v>
      </c>
    </row>
    <row r="9" spans="1:15" x14ac:dyDescent="0.2">
      <c r="N9" t="s">
        <v>20</v>
      </c>
      <c r="O9">
        <f>(O2*E2+O3*E3+O4*E4+O5*E5+O6*E6+O7*E7)/100</f>
        <v>0.69200000000000006</v>
      </c>
    </row>
    <row r="11" spans="1:15" x14ac:dyDescent="0.2">
      <c r="N11" t="s">
        <v>21</v>
      </c>
      <c r="O11">
        <f>O2*O2*F2+O3*O3*F3+O4*O4*F4+O5*O5*F5+O6*O6*F6+O7*O7*F7+O2*O3*I2+O2*O4*J2+O2*O5*K2+O2*O6*L2+O2*O7*M2+O3*O4*J3+O3*O5*K3+O3*O6*L3+O3*O7*M3+O4*O5*K4+O4*O6*L4+O4*O7*M4+O5*O6*L5+O5*O7*M5+O6*O7*M6</f>
        <v>6.0680000000000019E-2</v>
      </c>
    </row>
    <row r="21" spans="1:20" x14ac:dyDescent="0.2">
      <c r="A21" t="s">
        <v>22</v>
      </c>
      <c r="B21" t="s">
        <v>23</v>
      </c>
      <c r="C21" t="s">
        <v>24</v>
      </c>
      <c r="D21" t="s">
        <v>25</v>
      </c>
      <c r="E21" t="s">
        <v>26</v>
      </c>
      <c r="F21" t="s">
        <v>27</v>
      </c>
      <c r="G21" t="s">
        <v>28</v>
      </c>
      <c r="H21" t="s">
        <v>29</v>
      </c>
      <c r="I21" t="s">
        <v>30</v>
      </c>
      <c r="J21" t="s">
        <v>31</v>
      </c>
      <c r="K21" t="s">
        <v>32</v>
      </c>
      <c r="L21" t="s">
        <v>33</v>
      </c>
      <c r="M21" t="s">
        <v>34</v>
      </c>
      <c r="N21" t="s">
        <v>35</v>
      </c>
      <c r="O21" t="s">
        <v>36</v>
      </c>
      <c r="P21" t="s">
        <v>37</v>
      </c>
      <c r="Q21" t="s">
        <v>38</v>
      </c>
      <c r="S21" t="s">
        <v>38</v>
      </c>
    </row>
    <row r="23" spans="1:20" x14ac:dyDescent="0.2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</row>
    <row r="25" spans="1:20" x14ac:dyDescent="0.2">
      <c r="A25">
        <v>3.2000000000000001E-2</v>
      </c>
      <c r="B25">
        <v>0.1</v>
      </c>
      <c r="C25">
        <v>0.33300000000000002</v>
      </c>
      <c r="D25">
        <v>0.125</v>
      </c>
      <c r="E25">
        <v>6.5000000000000002E-2</v>
      </c>
      <c r="F25">
        <v>0.08</v>
      </c>
      <c r="G25">
        <v>-0.2</v>
      </c>
      <c r="H25">
        <v>1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R25" s="3">
        <f t="shared" ref="R25:R32" si="0">$A$23*A25+$B$23*B25+$C$23*C25+$D$23*D25+$E$23*E25+$F$23*F25+$G$23*G25+$H$23*H25+$I$23*I25+$J$23*J25+$K$23*K25+$L$23*L25+$M$23*M25+$N$23*N25+$O$23*O25+$P$23*P25</f>
        <v>0</v>
      </c>
      <c r="T25">
        <v>0</v>
      </c>
    </row>
    <row r="26" spans="1:20" x14ac:dyDescent="0.2">
      <c r="A26">
        <v>0</v>
      </c>
      <c r="B26">
        <v>5.0000000000000001E-3</v>
      </c>
      <c r="C26">
        <v>0.03</v>
      </c>
      <c r="D26">
        <v>-3.1E-2</v>
      </c>
      <c r="E26">
        <v>-2.7E-2</v>
      </c>
      <c r="F26">
        <v>0.01</v>
      </c>
      <c r="G26">
        <v>-0.42</v>
      </c>
      <c r="H26">
        <v>1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R26" s="3">
        <f t="shared" si="0"/>
        <v>0</v>
      </c>
      <c r="T26">
        <v>0</v>
      </c>
    </row>
    <row r="27" spans="1:20" x14ac:dyDescent="0.2">
      <c r="A27">
        <v>0</v>
      </c>
      <c r="B27">
        <v>0</v>
      </c>
      <c r="C27">
        <v>8.5000000000000006E-2</v>
      </c>
      <c r="D27">
        <v>-7.0000000000000007E-2</v>
      </c>
      <c r="E27">
        <v>-0.05</v>
      </c>
      <c r="F27">
        <v>0.02</v>
      </c>
      <c r="G27">
        <v>-1</v>
      </c>
      <c r="H27">
        <v>1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R27" s="3">
        <f t="shared" si="0"/>
        <v>0</v>
      </c>
      <c r="T27">
        <v>0</v>
      </c>
    </row>
    <row r="28" spans="1:20" x14ac:dyDescent="0.2">
      <c r="A28">
        <v>0</v>
      </c>
      <c r="B28">
        <v>0</v>
      </c>
      <c r="C28">
        <v>0</v>
      </c>
      <c r="D28">
        <v>-0.11</v>
      </c>
      <c r="E28">
        <v>-0.02</v>
      </c>
      <c r="F28">
        <v>4.2000000000000003E-2</v>
      </c>
      <c r="G28">
        <v>-0.5</v>
      </c>
      <c r="H28">
        <v>1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R28" s="3">
        <f t="shared" si="0"/>
        <v>0</v>
      </c>
      <c r="T28">
        <v>0</v>
      </c>
    </row>
    <row r="29" spans="1:20" x14ac:dyDescent="0.2">
      <c r="A29">
        <v>0</v>
      </c>
      <c r="B29">
        <v>0</v>
      </c>
      <c r="C29">
        <v>0</v>
      </c>
      <c r="D29">
        <v>0</v>
      </c>
      <c r="E29">
        <v>0.05</v>
      </c>
      <c r="F29">
        <v>-0.06</v>
      </c>
      <c r="G29">
        <v>-0.46</v>
      </c>
      <c r="H29">
        <v>1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R29" s="3">
        <f t="shared" si="0"/>
        <v>0</v>
      </c>
      <c r="T29">
        <v>0</v>
      </c>
    </row>
    <row r="30" spans="1:20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-0.02</v>
      </c>
      <c r="G30">
        <v>-0.3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R30" s="3">
        <f t="shared" si="0"/>
        <v>0</v>
      </c>
      <c r="T30">
        <v>0</v>
      </c>
    </row>
    <row r="31" spans="1:20" x14ac:dyDescent="0.2">
      <c r="A31">
        <v>-0.2</v>
      </c>
      <c r="B31">
        <v>-0.42</v>
      </c>
      <c r="C31">
        <v>-1</v>
      </c>
      <c r="D31">
        <v>-0.5</v>
      </c>
      <c r="E31">
        <v>-0.46</v>
      </c>
      <c r="F31">
        <v>-0.3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R31" s="3">
        <f t="shared" si="0"/>
        <v>0</v>
      </c>
      <c r="T31" s="4">
        <v>-0.25</v>
      </c>
    </row>
    <row r="32" spans="1:20" x14ac:dyDescent="0.2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R32" s="3">
        <f t="shared" si="0"/>
        <v>0</v>
      </c>
      <c r="T32">
        <v>1</v>
      </c>
    </row>
    <row r="34" spans="15:20" x14ac:dyDescent="0.2">
      <c r="O34" s="3">
        <f>MIN(A23,I23)</f>
        <v>0</v>
      </c>
      <c r="P34" t="s">
        <v>39</v>
      </c>
      <c r="R34" s="3">
        <f>A23*I23</f>
        <v>0</v>
      </c>
      <c r="T34">
        <v>0</v>
      </c>
    </row>
    <row r="35" spans="15:20" x14ac:dyDescent="0.2">
      <c r="O35" s="3">
        <f>MIN(B23,J23)</f>
        <v>0</v>
      </c>
      <c r="R35" s="3">
        <f>B23*J23</f>
        <v>0</v>
      </c>
      <c r="T35">
        <v>0</v>
      </c>
    </row>
    <row r="36" spans="15:20" x14ac:dyDescent="0.2">
      <c r="O36" s="3">
        <f>MIN(C23,K23)</f>
        <v>0</v>
      </c>
      <c r="R36" s="3">
        <f>C23*K23</f>
        <v>0</v>
      </c>
      <c r="T36">
        <v>0</v>
      </c>
    </row>
    <row r="37" spans="15:20" x14ac:dyDescent="0.2">
      <c r="O37" s="3">
        <f>MIN(D23,L23)</f>
        <v>0</v>
      </c>
      <c r="R37" s="3">
        <f>D23*L23</f>
        <v>0</v>
      </c>
      <c r="T37">
        <v>0</v>
      </c>
    </row>
    <row r="38" spans="15:20" x14ac:dyDescent="0.2">
      <c r="O38" s="3">
        <f>MIN(E23,M23)</f>
        <v>0</v>
      </c>
      <c r="R38" s="3">
        <f>E23*M23</f>
        <v>0</v>
      </c>
      <c r="T38">
        <v>0</v>
      </c>
    </row>
    <row r="39" spans="15:20" x14ac:dyDescent="0.2">
      <c r="O39" s="3">
        <f>MIN(F23,N23)</f>
        <v>0</v>
      </c>
      <c r="R39" s="3">
        <f>F23*N23</f>
        <v>0</v>
      </c>
      <c r="T39">
        <v>0</v>
      </c>
    </row>
    <row r="40" spans="15:20" x14ac:dyDescent="0.2">
      <c r="O40" s="3">
        <f>MIN(G23,O23)</f>
        <v>0</v>
      </c>
      <c r="R40" s="3">
        <f>G23*O23</f>
        <v>0</v>
      </c>
      <c r="T40">
        <v>0</v>
      </c>
    </row>
    <row r="41" spans="15:20" x14ac:dyDescent="0.2">
      <c r="O41" s="3">
        <f>MIN(H23,P23)</f>
        <v>0</v>
      </c>
      <c r="R41" s="3">
        <f>H23*P23</f>
        <v>0</v>
      </c>
      <c r="T41">
        <v>0</v>
      </c>
    </row>
    <row r="43" spans="15:20" x14ac:dyDescent="0.2">
      <c r="P43" t="s">
        <v>21</v>
      </c>
      <c r="R43" s="3">
        <f>A23*A23*A25+B23*B23*B26+C23*C23*C27+D23*D23*D28+E23*E23*E29+F23*F23*F30+A23*B23*B25+A23*C23*C25+A23*D23*D25+A23*E23*E25+A23*F23*F25+B23*C23*C26+B23*D23*D26+B23*E23*E26+B23*F23*F26+C23*D23*D27+C23*E23*E27+C23*F23*F27+D23*E23*E28+D23*F23*F28+E23*F23*F29</f>
        <v>0</v>
      </c>
    </row>
    <row r="45" spans="15:20" x14ac:dyDescent="0.2">
      <c r="P45" t="s">
        <v>40</v>
      </c>
      <c r="R45" s="3">
        <f>-1*(A23*A31+B23*B31+C23*C31+D23*D31+E23*E31+F23*F31)</f>
        <v>0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Barrett</cp:lastModifiedBy>
  <cp:revision>2</cp:revision>
  <dcterms:created xsi:type="dcterms:W3CDTF">2017-10-20T23:41:04Z</dcterms:created>
  <dcterms:modified xsi:type="dcterms:W3CDTF">2018-04-29T13:13:58Z</dcterms:modified>
</cp:coreProperties>
</file>