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4" tabRatio="703" activeTab="2"/>
  </bookViews>
  <sheets>
    <sheet name="Interpolation" sheetId="2" r:id="rId1"/>
    <sheet name="Interpolaton2D" sheetId="4" r:id="rId2"/>
    <sheet name="Scattered Interpolation" sheetId="8" r:id="rId3"/>
    <sheet name="Random" sheetId="5" r:id="rId4"/>
    <sheet name="Utils" sheetId="3" r:id="rId5"/>
    <sheet name="Objects" sheetId="6" r:id="rId6"/>
    <sheet name="Descriptio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8" l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4" i="8"/>
  <c r="C5" i="2" l="1"/>
  <c r="C6" i="2"/>
  <c r="C7" i="2"/>
  <c r="C8" i="2"/>
  <c r="C9" i="2"/>
  <c r="C10" i="2"/>
  <c r="C11" i="2"/>
  <c r="C12" i="2"/>
  <c r="C13" i="2"/>
  <c r="C14" i="2"/>
  <c r="C15" i="2"/>
  <c r="C16" i="2"/>
  <c r="C4" i="2"/>
  <c r="C6" i="3"/>
  <c r="Q2" i="2"/>
  <c r="P2" i="2"/>
  <c r="N2" i="2"/>
  <c r="F5" i="2"/>
  <c r="C7" i="3"/>
  <c r="O2" i="2"/>
  <c r="M2" i="2"/>
  <c r="C5" i="5"/>
  <c r="O8" i="6"/>
  <c r="O9" i="6"/>
  <c r="P9" i="6"/>
  <c r="K8" i="6"/>
  <c r="L7" i="6"/>
  <c r="L6" i="6"/>
  <c r="L4" i="6"/>
  <c r="L5" i="6"/>
  <c r="K9" i="6"/>
  <c r="T2" i="2"/>
  <c r="U2" i="2"/>
  <c r="S2" i="2"/>
  <c r="R2" i="2"/>
  <c r="C8" i="6"/>
  <c r="D8" i="6"/>
  <c r="C3" i="3"/>
  <c r="G8" i="6"/>
  <c r="H5" i="6"/>
  <c r="H6" i="6"/>
  <c r="H7" i="6"/>
  <c r="G9" i="6"/>
  <c r="H4" i="6"/>
  <c r="L19" i="4"/>
  <c r="Q27" i="4"/>
  <c r="O28" i="4"/>
  <c r="Q24" i="4"/>
  <c r="P28" i="4"/>
  <c r="O19" i="4"/>
  <c r="Q18" i="4"/>
  <c r="N22" i="4"/>
  <c r="T22" i="4"/>
  <c r="T26" i="4"/>
  <c r="V24" i="4"/>
  <c r="N26" i="4"/>
  <c r="U20" i="4"/>
  <c r="V27" i="4"/>
  <c r="R18" i="4"/>
  <c r="M18" i="4"/>
  <c r="P21" i="4"/>
  <c r="Q23" i="4"/>
  <c r="R24" i="4"/>
  <c r="V26" i="4"/>
  <c r="N24" i="4"/>
  <c r="Q22" i="4"/>
  <c r="Q26" i="4"/>
  <c r="L22" i="4"/>
  <c r="N18" i="4"/>
  <c r="V22" i="4"/>
  <c r="M25" i="4"/>
  <c r="M22" i="4"/>
  <c r="P20" i="4"/>
  <c r="M20" i="4"/>
  <c r="S24" i="4"/>
  <c r="U19" i="4"/>
  <c r="S18" i="4"/>
  <c r="Q19" i="4"/>
  <c r="T24" i="4"/>
  <c r="S26" i="4"/>
  <c r="O27" i="4"/>
  <c r="P26" i="4"/>
  <c r="P19" i="4"/>
  <c r="V19" i="4"/>
  <c r="L23" i="4"/>
  <c r="L20" i="4"/>
  <c r="Q28" i="4"/>
  <c r="U26" i="4"/>
  <c r="U27" i="4"/>
  <c r="Q20" i="4"/>
  <c r="L21" i="4"/>
  <c r="U24" i="4"/>
  <c r="N28" i="4"/>
  <c r="V21" i="4"/>
  <c r="S20" i="4"/>
  <c r="P25" i="4"/>
  <c r="N25" i="4"/>
  <c r="T19" i="4"/>
  <c r="S23" i="4"/>
  <c r="S25" i="4"/>
  <c r="S19" i="4"/>
  <c r="L26" i="4"/>
  <c r="O26" i="4"/>
  <c r="M19" i="4"/>
  <c r="T27" i="4"/>
  <c r="O22" i="4"/>
  <c r="V25" i="4"/>
  <c r="V20" i="4"/>
  <c r="M26" i="4"/>
  <c r="T18" i="4"/>
  <c r="P27" i="4"/>
  <c r="L27" i="4"/>
  <c r="T20" i="4"/>
  <c r="T25" i="4"/>
  <c r="U22" i="4"/>
  <c r="L25" i="4"/>
  <c r="N20" i="4"/>
  <c r="U21" i="4"/>
  <c r="R20" i="4"/>
  <c r="M27" i="4"/>
  <c r="L24" i="4"/>
  <c r="Q25" i="4"/>
  <c r="R27" i="4"/>
  <c r="P24" i="4"/>
  <c r="O24" i="4"/>
  <c r="R23" i="4"/>
  <c r="V23" i="4"/>
  <c r="U28" i="4"/>
  <c r="U25" i="4"/>
  <c r="Q21" i="4"/>
  <c r="O18" i="4"/>
  <c r="N27" i="4"/>
  <c r="R22" i="4"/>
  <c r="U23" i="4"/>
  <c r="P23" i="4"/>
  <c r="N23" i="4"/>
  <c r="M24" i="4"/>
  <c r="R26" i="4"/>
  <c r="S22" i="4"/>
  <c r="T21" i="4"/>
  <c r="N19" i="4"/>
  <c r="M28" i="4"/>
  <c r="R25" i="4"/>
  <c r="R19" i="4"/>
  <c r="O20" i="4"/>
  <c r="V18" i="4"/>
  <c r="O23" i="4"/>
  <c r="P22" i="4"/>
  <c r="P18" i="4"/>
  <c r="V28" i="4"/>
  <c r="I4" i="4"/>
  <c r="M23" i="4"/>
  <c r="O21" i="4"/>
  <c r="S21" i="4"/>
  <c r="R21" i="4"/>
  <c r="R28" i="4"/>
  <c r="U18" i="4"/>
  <c r="L18" i="4"/>
  <c r="S27" i="4"/>
  <c r="O25" i="4"/>
  <c r="T23" i="4"/>
  <c r="T28" i="4"/>
  <c r="L28" i="4"/>
  <c r="S28" i="4"/>
  <c r="M21" i="4"/>
  <c r="N21" i="4"/>
  <c r="J7" i="8"/>
  <c r="C9" i="6" l="1"/>
  <c r="D5" i="6"/>
  <c r="D4" i="6"/>
  <c r="D7" i="6"/>
  <c r="D6" i="6"/>
  <c r="M4" i="2"/>
  <c r="I4" i="2"/>
  <c r="M6" i="4"/>
  <c r="M31" i="4" s="1"/>
  <c r="Q6" i="4"/>
  <c r="Q31" i="4" s="1"/>
  <c r="U6" i="4"/>
  <c r="U31" i="4" s="1"/>
  <c r="N7" i="4"/>
  <c r="N32" i="4" s="1"/>
  <c r="R7" i="4"/>
  <c r="R32" i="4" s="1"/>
  <c r="V7" i="4"/>
  <c r="V32" i="4" s="1"/>
  <c r="O8" i="4"/>
  <c r="O33" i="4" s="1"/>
  <c r="S8" i="4"/>
  <c r="S33" i="4" s="1"/>
  <c r="L9" i="4"/>
  <c r="L34" i="4" s="1"/>
  <c r="P9" i="4"/>
  <c r="P34" i="4" s="1"/>
  <c r="T9" i="4"/>
  <c r="T34" i="4" s="1"/>
  <c r="M10" i="4"/>
  <c r="M35" i="4" s="1"/>
  <c r="Q10" i="4"/>
  <c r="Q35" i="4" s="1"/>
  <c r="U10" i="4"/>
  <c r="U35" i="4" s="1"/>
  <c r="N11" i="4"/>
  <c r="N36" i="4" s="1"/>
  <c r="R11" i="4"/>
  <c r="R36" i="4" s="1"/>
  <c r="V11" i="4"/>
  <c r="V36" i="4" s="1"/>
  <c r="O12" i="4"/>
  <c r="O37" i="4" s="1"/>
  <c r="S12" i="4"/>
  <c r="S37" i="4" s="1"/>
  <c r="L13" i="4"/>
  <c r="L38" i="4" s="1"/>
  <c r="P13" i="4"/>
  <c r="P38" i="4" s="1"/>
  <c r="T13" i="4"/>
  <c r="T38" i="4" s="1"/>
  <c r="M14" i="4"/>
  <c r="M39" i="4" s="1"/>
  <c r="Q14" i="4"/>
  <c r="Q39" i="4" s="1"/>
  <c r="U14" i="4"/>
  <c r="U39" i="4" s="1"/>
  <c r="N15" i="4"/>
  <c r="N40" i="4" s="1"/>
  <c r="R15" i="4"/>
  <c r="R40" i="4" s="1"/>
  <c r="V15" i="4"/>
  <c r="V40" i="4" s="1"/>
  <c r="P5" i="4"/>
  <c r="P30" i="4" s="1"/>
  <c r="T5" i="4"/>
  <c r="T30" i="4" s="1"/>
  <c r="P12" i="4"/>
  <c r="P37" i="4" s="1"/>
  <c r="M13" i="4"/>
  <c r="M38" i="4" s="1"/>
  <c r="U13" i="4"/>
  <c r="U38" i="4" s="1"/>
  <c r="R14" i="4"/>
  <c r="R39" i="4" s="1"/>
  <c r="V14" i="4"/>
  <c r="V39" i="4" s="1"/>
  <c r="S15" i="4"/>
  <c r="S40" i="4" s="1"/>
  <c r="Q5" i="4"/>
  <c r="Q30" i="4" s="1"/>
  <c r="M7" i="4"/>
  <c r="M32" i="4" s="1"/>
  <c r="N8" i="4"/>
  <c r="N33" i="4" s="1"/>
  <c r="V8" i="4"/>
  <c r="V33" i="4" s="1"/>
  <c r="S9" i="4"/>
  <c r="S34" i="4" s="1"/>
  <c r="M11" i="4"/>
  <c r="M36" i="4" s="1"/>
  <c r="U11" i="4"/>
  <c r="U36" i="4" s="1"/>
  <c r="R12" i="4"/>
  <c r="R37" i="4" s="1"/>
  <c r="S13" i="4"/>
  <c r="S38" i="4" s="1"/>
  <c r="T14" i="4"/>
  <c r="T39" i="4" s="1"/>
  <c r="O5" i="4"/>
  <c r="O30" i="4" s="1"/>
  <c r="S5" i="4"/>
  <c r="S30" i="4" s="1"/>
  <c r="N6" i="4"/>
  <c r="N31" i="4" s="1"/>
  <c r="R6" i="4"/>
  <c r="R31" i="4" s="1"/>
  <c r="V6" i="4"/>
  <c r="V31" i="4" s="1"/>
  <c r="O7" i="4"/>
  <c r="O32" i="4" s="1"/>
  <c r="S7" i="4"/>
  <c r="S32" i="4" s="1"/>
  <c r="L8" i="4"/>
  <c r="L33" i="4" s="1"/>
  <c r="P8" i="4"/>
  <c r="P33" i="4" s="1"/>
  <c r="T8" i="4"/>
  <c r="T33" i="4" s="1"/>
  <c r="M9" i="4"/>
  <c r="M34" i="4" s="1"/>
  <c r="Q9" i="4"/>
  <c r="Q34" i="4" s="1"/>
  <c r="U9" i="4"/>
  <c r="U34" i="4" s="1"/>
  <c r="N10" i="4"/>
  <c r="N35" i="4" s="1"/>
  <c r="R10" i="4"/>
  <c r="R35" i="4" s="1"/>
  <c r="V10" i="4"/>
  <c r="V35" i="4" s="1"/>
  <c r="O11" i="4"/>
  <c r="O36" i="4" s="1"/>
  <c r="S11" i="4"/>
  <c r="S36" i="4" s="1"/>
  <c r="L12" i="4"/>
  <c r="L37" i="4" s="1"/>
  <c r="T12" i="4"/>
  <c r="T37" i="4" s="1"/>
  <c r="Q13" i="4"/>
  <c r="Q38" i="4" s="1"/>
  <c r="N14" i="4"/>
  <c r="N39" i="4" s="1"/>
  <c r="O15" i="4"/>
  <c r="O40" i="4" s="1"/>
  <c r="M5" i="4"/>
  <c r="M30" i="4" s="1"/>
  <c r="U5" i="4"/>
  <c r="U30" i="4" s="1"/>
  <c r="Q7" i="4"/>
  <c r="Q32" i="4" s="1"/>
  <c r="O9" i="4"/>
  <c r="O34" i="4" s="1"/>
  <c r="P10" i="4"/>
  <c r="P35" i="4" s="1"/>
  <c r="Q11" i="4"/>
  <c r="Q36" i="4" s="1"/>
  <c r="O13" i="4"/>
  <c r="O38" i="4" s="1"/>
  <c r="P14" i="4"/>
  <c r="P39" i="4" s="1"/>
  <c r="Q15" i="4"/>
  <c r="Q40" i="4" s="1"/>
  <c r="U15" i="4"/>
  <c r="U40" i="4" s="1"/>
  <c r="L5" i="4"/>
  <c r="L30" i="4" s="1"/>
  <c r="O6" i="4"/>
  <c r="O31" i="4" s="1"/>
  <c r="S6" i="4"/>
  <c r="S31" i="4" s="1"/>
  <c r="L7" i="4"/>
  <c r="L32" i="4" s="1"/>
  <c r="P7" i="4"/>
  <c r="P32" i="4" s="1"/>
  <c r="T7" i="4"/>
  <c r="T32" i="4" s="1"/>
  <c r="M8" i="4"/>
  <c r="M33" i="4" s="1"/>
  <c r="Q8" i="4"/>
  <c r="Q33" i="4" s="1"/>
  <c r="U8" i="4"/>
  <c r="U33" i="4" s="1"/>
  <c r="N9" i="4"/>
  <c r="N34" i="4" s="1"/>
  <c r="R9" i="4"/>
  <c r="R34" i="4" s="1"/>
  <c r="V9" i="4"/>
  <c r="V34" i="4" s="1"/>
  <c r="O10" i="4"/>
  <c r="O35" i="4" s="1"/>
  <c r="S10" i="4"/>
  <c r="S35" i="4" s="1"/>
  <c r="L11" i="4"/>
  <c r="L36" i="4" s="1"/>
  <c r="P11" i="4"/>
  <c r="P36" i="4" s="1"/>
  <c r="T11" i="4"/>
  <c r="T36" i="4" s="1"/>
  <c r="M12" i="4"/>
  <c r="M37" i="4" s="1"/>
  <c r="Q12" i="4"/>
  <c r="Q37" i="4" s="1"/>
  <c r="U12" i="4"/>
  <c r="U37" i="4" s="1"/>
  <c r="N13" i="4"/>
  <c r="N38" i="4" s="1"/>
  <c r="R13" i="4"/>
  <c r="R38" i="4" s="1"/>
  <c r="V13" i="4"/>
  <c r="V38" i="4" s="1"/>
  <c r="O14" i="4"/>
  <c r="O39" i="4" s="1"/>
  <c r="S14" i="4"/>
  <c r="S39" i="4" s="1"/>
  <c r="L15" i="4"/>
  <c r="L40" i="4" s="1"/>
  <c r="P15" i="4"/>
  <c r="P40" i="4" s="1"/>
  <c r="T15" i="4"/>
  <c r="T40" i="4" s="1"/>
  <c r="N5" i="4"/>
  <c r="N30" i="4" s="1"/>
  <c r="R5" i="4"/>
  <c r="R30" i="4" s="1"/>
  <c r="V5" i="4"/>
  <c r="V30" i="4" s="1"/>
  <c r="L6" i="4"/>
  <c r="L31" i="4" s="1"/>
  <c r="P6" i="4"/>
  <c r="P31" i="4" s="1"/>
  <c r="T6" i="4"/>
  <c r="T31" i="4" s="1"/>
  <c r="U7" i="4"/>
  <c r="U32" i="4" s="1"/>
  <c r="R8" i="4"/>
  <c r="R33" i="4" s="1"/>
  <c r="L10" i="4"/>
  <c r="L35" i="4" s="1"/>
  <c r="T10" i="4"/>
  <c r="T35" i="4" s="1"/>
  <c r="N12" i="4"/>
  <c r="N37" i="4" s="1"/>
  <c r="V12" i="4"/>
  <c r="V37" i="4" s="1"/>
  <c r="L14" i="4"/>
  <c r="L39" i="4" s="1"/>
  <c r="M15" i="4"/>
  <c r="M40" i="4" s="1"/>
  <c r="C4" i="3"/>
  <c r="C5" i="3"/>
  <c r="F56" i="5"/>
  <c r="H133" i="5"/>
  <c r="H21" i="5"/>
  <c r="J89" i="5"/>
  <c r="F41" i="5"/>
  <c r="J149" i="5"/>
  <c r="G182" i="5"/>
  <c r="J105" i="5"/>
  <c r="I63" i="5"/>
  <c r="G56" i="5"/>
  <c r="H140" i="5"/>
  <c r="I157" i="5"/>
  <c r="I189" i="5"/>
  <c r="H33" i="5"/>
  <c r="H123" i="5"/>
  <c r="J141" i="5"/>
  <c r="F173" i="5"/>
  <c r="I186" i="5"/>
  <c r="H199" i="5"/>
  <c r="I48" i="5"/>
  <c r="F122" i="5"/>
  <c r="G143" i="5"/>
  <c r="G185" i="5"/>
  <c r="F158" i="5"/>
  <c r="F162" i="5"/>
  <c r="G144" i="5"/>
  <c r="J198" i="5"/>
  <c r="G165" i="5"/>
  <c r="H3" i="5"/>
  <c r="J3" i="5"/>
  <c r="G181" i="5"/>
  <c r="J158" i="5"/>
  <c r="I183" i="5"/>
  <c r="J153" i="5"/>
  <c r="H192" i="5"/>
  <c r="F170" i="5"/>
  <c r="F157" i="5"/>
  <c r="F140" i="5"/>
  <c r="H184" i="5"/>
  <c r="J154" i="5"/>
  <c r="H196" i="5"/>
  <c r="F174" i="5"/>
  <c r="G145" i="5"/>
  <c r="I179" i="5"/>
  <c r="J194" i="5"/>
  <c r="F182" i="5"/>
  <c r="G169" i="5"/>
  <c r="F156" i="5"/>
  <c r="J138" i="5"/>
  <c r="H131" i="5"/>
  <c r="J118" i="5"/>
  <c r="F102" i="5"/>
  <c r="I80" i="5"/>
  <c r="H61" i="5"/>
  <c r="I46" i="5"/>
  <c r="H29" i="5"/>
  <c r="H12" i="5"/>
  <c r="J197" i="5"/>
  <c r="G192" i="5"/>
  <c r="F185" i="5"/>
  <c r="J177" i="5"/>
  <c r="H171" i="5"/>
  <c r="F165" i="5"/>
  <c r="J157" i="5"/>
  <c r="G148" i="5"/>
  <c r="I139" i="5"/>
  <c r="G131" i="5"/>
  <c r="J121" i="5"/>
  <c r="H107" i="5"/>
  <c r="F91" i="5"/>
  <c r="F59" i="5"/>
  <c r="F27" i="5"/>
  <c r="J200" i="5"/>
  <c r="H194" i="5"/>
  <c r="F188" i="5"/>
  <c r="F180" i="5"/>
  <c r="G167" i="5"/>
  <c r="G153" i="5"/>
  <c r="G136" i="5"/>
  <c r="G113" i="5"/>
  <c r="J81" i="5"/>
  <c r="I47" i="5"/>
  <c r="H13" i="5"/>
  <c r="I107" i="5"/>
  <c r="H44" i="5"/>
  <c r="F193" i="5"/>
  <c r="J169" i="5"/>
  <c r="J140" i="5"/>
  <c r="F89" i="5"/>
  <c r="G14" i="5"/>
  <c r="J191" i="5"/>
  <c r="F179" i="5"/>
  <c r="G166" i="5"/>
  <c r="G141" i="5"/>
  <c r="G92" i="5"/>
  <c r="J23" i="5"/>
  <c r="J112" i="5"/>
  <c r="G81" i="5"/>
  <c r="F47" i="5"/>
  <c r="F13" i="5"/>
  <c r="I120" i="5"/>
  <c r="H57" i="5"/>
  <c r="H94" i="5"/>
  <c r="G43" i="5"/>
  <c r="F190" i="5"/>
  <c r="H176" i="5"/>
  <c r="I187" i="5"/>
  <c r="H180" i="5"/>
  <c r="H172" i="5"/>
  <c r="H132" i="5"/>
  <c r="F85" i="5"/>
  <c r="I31" i="5"/>
  <c r="J193" i="5"/>
  <c r="H159" i="5"/>
  <c r="G133" i="5"/>
  <c r="H95" i="5"/>
  <c r="H202" i="5"/>
  <c r="G183" i="5"/>
  <c r="I119" i="5"/>
  <c r="G117" i="5"/>
  <c r="H175" i="5"/>
  <c r="I35" i="5"/>
  <c r="I74" i="5"/>
  <c r="G3" i="5"/>
  <c r="G177" i="5"/>
  <c r="G189" i="5"/>
  <c r="J152" i="5"/>
  <c r="F178" i="5"/>
  <c r="I150" i="5"/>
  <c r="G193" i="5"/>
  <c r="J170" i="5"/>
  <c r="F202" i="5"/>
  <c r="G173" i="5"/>
  <c r="I191" i="5"/>
  <c r="J178" i="5"/>
  <c r="F166" i="5"/>
  <c r="I151" i="5"/>
  <c r="J137" i="5"/>
  <c r="H128" i="5"/>
  <c r="F114" i="5"/>
  <c r="I95" i="5"/>
  <c r="H76" i="5"/>
  <c r="G57" i="5"/>
  <c r="G40" i="5"/>
  <c r="G25" i="5"/>
  <c r="F6" i="5"/>
  <c r="G196" i="5"/>
  <c r="J189" i="5"/>
  <c r="I182" i="5"/>
  <c r="G176" i="5"/>
  <c r="F169" i="5"/>
  <c r="H163" i="5"/>
  <c r="I155" i="5"/>
  <c r="F146" i="5"/>
  <c r="I137" i="5"/>
  <c r="G128" i="5"/>
  <c r="I118" i="5"/>
  <c r="J103" i="5"/>
  <c r="I82" i="5"/>
  <c r="I50" i="5"/>
  <c r="I20" i="5"/>
  <c r="G199" i="5"/>
  <c r="J192" i="5"/>
  <c r="H186" i="5"/>
  <c r="J176" i="5"/>
  <c r="F164" i="5"/>
  <c r="F149" i="5"/>
  <c r="F132" i="5"/>
  <c r="J106" i="5"/>
  <c r="G73" i="5"/>
  <c r="F39" i="5"/>
  <c r="F5" i="5"/>
  <c r="H93" i="5"/>
  <c r="H27" i="5"/>
  <c r="H187" i="5"/>
  <c r="J161" i="5"/>
  <c r="G132" i="5"/>
  <c r="J69" i="5"/>
  <c r="H201" i="5"/>
  <c r="I188" i="5"/>
  <c r="J175" i="5"/>
  <c r="F163" i="5"/>
  <c r="J132" i="5"/>
  <c r="F75" i="5"/>
  <c r="J6" i="5"/>
  <c r="H106" i="5"/>
  <c r="I72" i="5"/>
  <c r="I38" i="5"/>
  <c r="H4" i="5"/>
  <c r="J107" i="5"/>
  <c r="H40" i="5"/>
  <c r="I81" i="5"/>
  <c r="H30" i="5"/>
  <c r="J190" i="5"/>
  <c r="H164" i="5"/>
  <c r="H160" i="5"/>
  <c r="J202" i="5"/>
  <c r="F186" i="5"/>
  <c r="F198" i="5"/>
  <c r="I159" i="5"/>
  <c r="F106" i="5"/>
  <c r="J65" i="5"/>
  <c r="I16" i="5"/>
  <c r="H179" i="5"/>
  <c r="I166" i="5"/>
  <c r="H151" i="5"/>
  <c r="G112" i="5"/>
  <c r="I67" i="5"/>
  <c r="F196" i="5"/>
  <c r="H170" i="5"/>
  <c r="G90" i="5"/>
  <c r="F22" i="5"/>
  <c r="G200" i="5"/>
  <c r="G149" i="5"/>
  <c r="F195" i="5"/>
  <c r="H169" i="5"/>
  <c r="G108" i="5"/>
  <c r="G119" i="5"/>
  <c r="I55" i="5"/>
  <c r="G6" i="5"/>
  <c r="F3" i="5"/>
  <c r="J174" i="5"/>
  <c r="F142" i="5"/>
  <c r="I149" i="5"/>
  <c r="J166" i="5"/>
  <c r="H200" i="5"/>
  <c r="I3" i="5"/>
  <c r="G197" i="5"/>
  <c r="I171" i="5"/>
  <c r="I199" i="5"/>
  <c r="I167" i="5"/>
  <c r="F141" i="5"/>
  <c r="J182" i="5"/>
  <c r="I163" i="5"/>
  <c r="H148" i="5"/>
  <c r="F194" i="5"/>
  <c r="H168" i="5"/>
  <c r="H146" i="5"/>
  <c r="J186" i="5"/>
  <c r="G161" i="5"/>
  <c r="I195" i="5"/>
  <c r="G201" i="5"/>
  <c r="H188" i="5"/>
  <c r="I175" i="5"/>
  <c r="J162" i="5"/>
  <c r="H147" i="5"/>
  <c r="I135" i="5"/>
  <c r="G125" i="5"/>
  <c r="G109" i="5"/>
  <c r="G89" i="5"/>
  <c r="F70" i="5"/>
  <c r="F53" i="5"/>
  <c r="J35" i="5"/>
  <c r="F21" i="5"/>
  <c r="F201" i="5"/>
  <c r="I194" i="5"/>
  <c r="G188" i="5"/>
  <c r="F181" i="5"/>
  <c r="J173" i="5"/>
  <c r="G168" i="5"/>
  <c r="I162" i="5"/>
  <c r="I153" i="5"/>
  <c r="F144" i="5"/>
  <c r="H135" i="5"/>
  <c r="I126" i="5"/>
  <c r="H115" i="5"/>
  <c r="J101" i="5"/>
  <c r="G76" i="5"/>
  <c r="F42" i="5"/>
  <c r="F10" i="5"/>
  <c r="I197" i="5"/>
  <c r="G191" i="5"/>
  <c r="J184" i="5"/>
  <c r="I173" i="5"/>
  <c r="J160" i="5"/>
  <c r="J144" i="5"/>
  <c r="F126" i="5"/>
  <c r="J98" i="5"/>
  <c r="I64" i="5"/>
  <c r="I30" i="5"/>
  <c r="F130" i="5"/>
  <c r="I78" i="5"/>
  <c r="G10" i="5"/>
  <c r="J181" i="5"/>
  <c r="J156" i="5"/>
  <c r="F117" i="5"/>
  <c r="I52" i="5"/>
  <c r="G198" i="5"/>
  <c r="H185" i="5"/>
  <c r="I172" i="5"/>
  <c r="G158" i="5"/>
  <c r="F121" i="5"/>
  <c r="F58" i="5"/>
  <c r="I125" i="5"/>
  <c r="G98" i="5"/>
  <c r="G64" i="5"/>
  <c r="F30" i="5"/>
  <c r="G146" i="5"/>
  <c r="I91" i="5"/>
  <c r="H23" i="5"/>
  <c r="J68" i="5"/>
  <c r="I17" i="5"/>
  <c r="G78" i="5"/>
  <c r="H63" i="5"/>
  <c r="G46" i="5"/>
  <c r="G29" i="5"/>
  <c r="H16" i="5"/>
  <c r="I201" i="5"/>
  <c r="H198" i="5"/>
  <c r="G195" i="5"/>
  <c r="F192" i="5"/>
  <c r="J188" i="5"/>
  <c r="I185" i="5"/>
  <c r="H182" i="5"/>
  <c r="G179" i="5"/>
  <c r="F176" i="5"/>
  <c r="J172" i="5"/>
  <c r="I169" i="5"/>
  <c r="H166" i="5"/>
  <c r="G163" i="5"/>
  <c r="F160" i="5"/>
  <c r="H156" i="5"/>
  <c r="G152" i="5"/>
  <c r="F148" i="5"/>
  <c r="I143" i="5"/>
  <c r="H139" i="5"/>
  <c r="G135" i="5"/>
  <c r="J130" i="5"/>
  <c r="H124" i="5"/>
  <c r="F118" i="5"/>
  <c r="I111" i="5"/>
  <c r="G105" i="5"/>
  <c r="I96" i="5"/>
  <c r="G88" i="5"/>
  <c r="I79" i="5"/>
  <c r="F71" i="5"/>
  <c r="I62" i="5"/>
  <c r="F54" i="5"/>
  <c r="H45" i="5"/>
  <c r="F37" i="5"/>
  <c r="H28" i="5"/>
  <c r="J19" i="5"/>
  <c r="H11" i="5"/>
  <c r="J136" i="5"/>
  <c r="J126" i="5"/>
  <c r="I115" i="5"/>
  <c r="G104" i="5"/>
  <c r="H91" i="5"/>
  <c r="G74" i="5"/>
  <c r="H59" i="5"/>
  <c r="G42" i="5"/>
  <c r="F23" i="5"/>
  <c r="G8" i="5"/>
  <c r="I198" i="5"/>
  <c r="H191" i="5"/>
  <c r="J185" i="5"/>
  <c r="G180" i="5"/>
  <c r="I174" i="5"/>
  <c r="H167" i="5"/>
  <c r="F161" i="5"/>
  <c r="I154" i="5"/>
  <c r="G147" i="5"/>
  <c r="I138" i="5"/>
  <c r="J129" i="5"/>
  <c r="J113" i="5"/>
  <c r="I99" i="5"/>
  <c r="I84" i="5"/>
  <c r="H65" i="5"/>
  <c r="H48" i="5"/>
  <c r="H31" i="5"/>
  <c r="G12" i="5"/>
  <c r="I200" i="5"/>
  <c r="H197" i="5"/>
  <c r="G194" i="5"/>
  <c r="F191" i="5"/>
  <c r="J187" i="5"/>
  <c r="I184" i="5"/>
  <c r="H181" i="5"/>
  <c r="G178" i="5"/>
  <c r="F175" i="5"/>
  <c r="J171" i="5"/>
  <c r="I168" i="5"/>
  <c r="H165" i="5"/>
  <c r="G162" i="5"/>
  <c r="G155" i="5"/>
  <c r="I146" i="5"/>
  <c r="F138" i="5"/>
  <c r="F129" i="5"/>
  <c r="G116" i="5"/>
  <c r="J102" i="5"/>
  <c r="J85" i="5"/>
  <c r="I68" i="5"/>
  <c r="I51" i="5"/>
  <c r="I34" i="5"/>
  <c r="H17" i="5"/>
  <c r="I129" i="5"/>
  <c r="G123" i="5"/>
  <c r="J116" i="5"/>
  <c r="H110" i="5"/>
  <c r="I103" i="5"/>
  <c r="F95" i="5"/>
  <c r="I86" i="5"/>
  <c r="F78" i="5"/>
  <c r="H69" i="5"/>
  <c r="F61" i="5"/>
  <c r="H52" i="5"/>
  <c r="J43" i="5"/>
  <c r="H35" i="5"/>
  <c r="J26" i="5"/>
  <c r="G18" i="5"/>
  <c r="J9" i="5"/>
  <c r="J155" i="5"/>
  <c r="F143" i="5"/>
  <c r="G130" i="5"/>
  <c r="H117" i="5"/>
  <c r="H104" i="5"/>
  <c r="H87" i="5"/>
  <c r="G70" i="5"/>
  <c r="G53" i="5"/>
  <c r="G36" i="5"/>
  <c r="F19" i="5"/>
  <c r="F104" i="5"/>
  <c r="G91" i="5"/>
  <c r="H78" i="5"/>
  <c r="I65" i="5"/>
  <c r="J52" i="5"/>
  <c r="F40" i="5"/>
  <c r="G27" i="5"/>
  <c r="H14" i="5"/>
  <c r="I181" i="5"/>
  <c r="H178" i="5"/>
  <c r="G175" i="5"/>
  <c r="F172" i="5"/>
  <c r="J168" i="5"/>
  <c r="I165" i="5"/>
  <c r="H162" i="5"/>
  <c r="G159" i="5"/>
  <c r="H155" i="5"/>
  <c r="G151" i="5"/>
  <c r="J146" i="5"/>
  <c r="I142" i="5"/>
  <c r="H138" i="5"/>
  <c r="F134" i="5"/>
  <c r="G129" i="5"/>
  <c r="J122" i="5"/>
  <c r="H116" i="5"/>
  <c r="F110" i="5"/>
  <c r="F103" i="5"/>
  <c r="I94" i="5"/>
  <c r="F86" i="5"/>
  <c r="H77" i="5"/>
  <c r="F69" i="5"/>
  <c r="H60" i="5"/>
  <c r="J51" i="5"/>
  <c r="H43" i="5"/>
  <c r="J34" i="5"/>
  <c r="G26" i="5"/>
  <c r="J17" i="5"/>
  <c r="G9" i="5"/>
  <c r="I134" i="5"/>
  <c r="I123" i="5"/>
  <c r="H112" i="5"/>
  <c r="J99" i="5"/>
  <c r="F87" i="5"/>
  <c r="G72" i="5"/>
  <c r="F55" i="5"/>
  <c r="F38" i="5"/>
  <c r="J18" i="5"/>
  <c r="I202" i="5"/>
  <c r="F197" i="5"/>
  <c r="I190" i="5"/>
  <c r="G184" i="5"/>
  <c r="I178" i="5"/>
  <c r="G172" i="5"/>
  <c r="J165" i="5"/>
  <c r="G160" i="5"/>
  <c r="H152" i="5"/>
  <c r="F145" i="5"/>
  <c r="H136" i="5"/>
  <c r="F125" i="5"/>
  <c r="I110" i="5"/>
  <c r="H97" i="5"/>
  <c r="H80" i="5"/>
  <c r="G61" i="5"/>
  <c r="G44" i="5"/>
  <c r="F25" i="5"/>
  <c r="J7" i="5"/>
  <c r="J199" i="5"/>
  <c r="I196" i="5"/>
  <c r="H193" i="5"/>
  <c r="G190" i="5"/>
  <c r="F187" i="5"/>
  <c r="J183" i="5"/>
  <c r="I180" i="5"/>
  <c r="H177" i="5"/>
  <c r="G174" i="5"/>
  <c r="F171" i="5"/>
  <c r="J167" i="5"/>
  <c r="I164" i="5"/>
  <c r="H161" i="5"/>
  <c r="F154" i="5"/>
  <c r="I145" i="5"/>
  <c r="F137" i="5"/>
  <c r="H127" i="5"/>
  <c r="I114" i="5"/>
  <c r="I100" i="5"/>
  <c r="I83" i="5"/>
  <c r="I66" i="5"/>
  <c r="H49" i="5"/>
  <c r="H32" i="5"/>
  <c r="H15" i="5"/>
  <c r="J128" i="5"/>
  <c r="H122" i="5"/>
  <c r="F116" i="5"/>
  <c r="I109" i="5"/>
  <c r="I102" i="5"/>
  <c r="F94" i="5"/>
  <c r="H85" i="5"/>
  <c r="F77" i="5"/>
  <c r="H68" i="5"/>
  <c r="J59" i="5"/>
  <c r="H51" i="5"/>
  <c r="J42" i="5"/>
  <c r="G34" i="5"/>
  <c r="J25" i="5"/>
  <c r="G17" i="5"/>
  <c r="I8" i="5"/>
  <c r="I152" i="5"/>
  <c r="J139" i="5"/>
  <c r="F127" i="5"/>
  <c r="G114" i="5"/>
  <c r="G100" i="5"/>
  <c r="F83" i="5"/>
  <c r="F66" i="5"/>
  <c r="F49" i="5"/>
  <c r="J31" i="5"/>
  <c r="J14" i="5"/>
  <c r="J100" i="5"/>
  <c r="F88" i="5"/>
  <c r="G75" i="5"/>
  <c r="H62" i="5"/>
  <c r="I49" i="5"/>
  <c r="J36" i="5"/>
  <c r="F24" i="5"/>
  <c r="G11" i="5"/>
  <c r="J86" i="5"/>
  <c r="J71" i="5"/>
  <c r="J54" i="5"/>
  <c r="J37" i="5"/>
  <c r="J22" i="5"/>
  <c r="J5" i="5"/>
  <c r="F200" i="5"/>
  <c r="J196" i="5"/>
  <c r="I193" i="5"/>
  <c r="H190" i="5"/>
  <c r="G187" i="5"/>
  <c r="F184" i="5"/>
  <c r="J180" i="5"/>
  <c r="I177" i="5"/>
  <c r="H174" i="5"/>
  <c r="G171" i="5"/>
  <c r="F168" i="5"/>
  <c r="J164" i="5"/>
  <c r="I161" i="5"/>
  <c r="H158" i="5"/>
  <c r="H154" i="5"/>
  <c r="F150" i="5"/>
  <c r="J145" i="5"/>
  <c r="I141" i="5"/>
  <c r="G137" i="5"/>
  <c r="F133" i="5"/>
  <c r="I127" i="5"/>
  <c r="G121" i="5"/>
  <c r="J114" i="5"/>
  <c r="H108" i="5"/>
  <c r="F101" i="5"/>
  <c r="H92" i="5"/>
  <c r="J83" i="5"/>
  <c r="H75" i="5"/>
  <c r="J66" i="5"/>
  <c r="G58" i="5"/>
  <c r="J49" i="5"/>
  <c r="G41" i="5"/>
  <c r="I32" i="5"/>
  <c r="G24" i="5"/>
  <c r="I15" i="5"/>
  <c r="F7" i="5"/>
  <c r="I133" i="5"/>
  <c r="H120" i="5"/>
  <c r="J110" i="5"/>
  <c r="J97" i="5"/>
  <c r="J82" i="5"/>
  <c r="J67" i="5"/>
  <c r="J50" i="5"/>
  <c r="J33" i="5"/>
  <c r="I14" i="5"/>
  <c r="J201" i="5"/>
  <c r="H195" i="5"/>
  <c r="F189" i="5"/>
  <c r="H183" i="5"/>
  <c r="F177" i="5"/>
  <c r="I170" i="5"/>
  <c r="G164" i="5"/>
  <c r="I158" i="5"/>
  <c r="H150" i="5"/>
  <c r="J142" i="5"/>
  <c r="H134" i="5"/>
  <c r="G120" i="5"/>
  <c r="F109" i="5"/>
  <c r="G93" i="5"/>
  <c r="F74" i="5"/>
  <c r="F57" i="5"/>
  <c r="J39" i="5"/>
  <c r="I18" i="5"/>
  <c r="G202" i="5"/>
  <c r="F199" i="5"/>
  <c r="J195" i="5"/>
  <c r="I192" i="5"/>
  <c r="H189" i="5"/>
  <c r="G186" i="5"/>
  <c r="F183" i="5"/>
  <c r="J179" i="5"/>
  <c r="I176" i="5"/>
  <c r="H173" i="5"/>
  <c r="G170" i="5"/>
  <c r="F167" i="5"/>
  <c r="J163" i="5"/>
  <c r="F159" i="5"/>
  <c r="J150" i="5"/>
  <c r="H142" i="5"/>
  <c r="J133" i="5"/>
  <c r="I122" i="5"/>
  <c r="J109" i="5"/>
  <c r="G94" i="5"/>
  <c r="G77" i="5"/>
  <c r="G60" i="5"/>
  <c r="F43" i="5"/>
  <c r="F26" i="5"/>
  <c r="F9" i="5"/>
  <c r="H126" i="5"/>
  <c r="F120" i="5"/>
  <c r="I113" i="5"/>
  <c r="G107" i="5"/>
  <c r="H99" i="5"/>
  <c r="J90" i="5"/>
  <c r="G82" i="5"/>
  <c r="J73" i="5"/>
  <c r="G65" i="5"/>
  <c r="I56" i="5"/>
  <c r="G48" i="5"/>
  <c r="I39" i="5"/>
  <c r="F31" i="5"/>
  <c r="I22" i="5"/>
  <c r="F14" i="5"/>
  <c r="H5" i="5"/>
  <c r="H149" i="5"/>
  <c r="I136" i="5"/>
  <c r="J123" i="5"/>
  <c r="F111" i="5"/>
  <c r="J95" i="5"/>
  <c r="J78" i="5"/>
  <c r="J61" i="5"/>
  <c r="I44" i="5"/>
  <c r="I27" i="5"/>
  <c r="I10" i="5"/>
  <c r="I97" i="5"/>
  <c r="J84" i="5"/>
  <c r="F72" i="5"/>
  <c r="G59" i="5"/>
  <c r="H46" i="5"/>
  <c r="I33" i="5"/>
  <c r="J20" i="5"/>
  <c r="F8" i="5"/>
  <c r="J159" i="5"/>
  <c r="G156" i="5"/>
  <c r="F152" i="5"/>
  <c r="I147" i="5"/>
  <c r="H143" i="5"/>
  <c r="G139" i="5"/>
  <c r="J134" i="5"/>
  <c r="I130" i="5"/>
  <c r="G124" i="5"/>
  <c r="J117" i="5"/>
  <c r="H111" i="5"/>
  <c r="F105" i="5"/>
  <c r="H96" i="5"/>
  <c r="J87" i="5"/>
  <c r="H79" i="5"/>
  <c r="J70" i="5"/>
  <c r="G62" i="5"/>
  <c r="J53" i="5"/>
  <c r="G45" i="5"/>
  <c r="I36" i="5"/>
  <c r="G28" i="5"/>
  <c r="I19" i="5"/>
  <c r="F11" i="5"/>
  <c r="H130" i="5"/>
  <c r="G127" i="5"/>
  <c r="F124" i="5"/>
  <c r="J120" i="5"/>
  <c r="I117" i="5"/>
  <c r="H114" i="5"/>
  <c r="G111" i="5"/>
  <c r="F108" i="5"/>
  <c r="I104" i="5"/>
  <c r="H100" i="5"/>
  <c r="G96" i="5"/>
  <c r="J91" i="5"/>
  <c r="I87" i="5"/>
  <c r="H83" i="5"/>
  <c r="F79" i="5"/>
  <c r="J74" i="5"/>
  <c r="I70" i="5"/>
  <c r="G66" i="5"/>
  <c r="F62" i="5"/>
  <c r="J57" i="5"/>
  <c r="H53" i="5"/>
  <c r="G49" i="5"/>
  <c r="F45" i="5"/>
  <c r="I40" i="5"/>
  <c r="H36" i="5"/>
  <c r="G32" i="5"/>
  <c r="J27" i="5"/>
  <c r="I23" i="5"/>
  <c r="H19" i="5"/>
  <c r="F15" i="5"/>
  <c r="J10" i="5"/>
  <c r="I6" i="5"/>
  <c r="I156" i="5"/>
  <c r="H153" i="5"/>
  <c r="G150" i="5"/>
  <c r="F147" i="5"/>
  <c r="J143" i="5"/>
  <c r="I140" i="5"/>
  <c r="H137" i="5"/>
  <c r="G134" i="5"/>
  <c r="F131" i="5"/>
  <c r="J127" i="5"/>
  <c r="I124" i="5"/>
  <c r="H121" i="5"/>
  <c r="G118" i="5"/>
  <c r="F115" i="5"/>
  <c r="J111" i="5"/>
  <c r="I108" i="5"/>
  <c r="H105" i="5"/>
  <c r="G101" i="5"/>
  <c r="F97" i="5"/>
  <c r="I92" i="5"/>
  <c r="H88" i="5"/>
  <c r="G84" i="5"/>
  <c r="J79" i="5"/>
  <c r="I75" i="5"/>
  <c r="H71" i="5"/>
  <c r="F67" i="5"/>
  <c r="J62" i="5"/>
  <c r="I58" i="5"/>
  <c r="G54" i="5"/>
  <c r="F50" i="5"/>
  <c r="J45" i="5"/>
  <c r="H41" i="5"/>
  <c r="G37" i="5"/>
  <c r="F33" i="5"/>
  <c r="I28" i="5"/>
  <c r="H24" i="5"/>
  <c r="G20" i="5"/>
  <c r="J15" i="5"/>
  <c r="I11" i="5"/>
  <c r="H7" i="5"/>
  <c r="J104" i="5"/>
  <c r="I101" i="5"/>
  <c r="H98" i="5"/>
  <c r="G95" i="5"/>
  <c r="F92" i="5"/>
  <c r="J88" i="5"/>
  <c r="I85" i="5"/>
  <c r="H82" i="5"/>
  <c r="G79" i="5"/>
  <c r="F76" i="5"/>
  <c r="J72" i="5"/>
  <c r="I69" i="5"/>
  <c r="H66" i="5"/>
  <c r="G63" i="5"/>
  <c r="F60" i="5"/>
  <c r="J56" i="5"/>
  <c r="I53" i="5"/>
  <c r="H50" i="5"/>
  <c r="G47" i="5"/>
  <c r="F44" i="5"/>
  <c r="J40" i="5"/>
  <c r="I37" i="5"/>
  <c r="H34" i="5"/>
  <c r="G31" i="5"/>
  <c r="F28" i="5"/>
  <c r="J24" i="5"/>
  <c r="I21" i="5"/>
  <c r="H18" i="5"/>
  <c r="G15" i="5"/>
  <c r="F12" i="5"/>
  <c r="J8" i="5"/>
  <c r="I5" i="5"/>
  <c r="J4" i="5"/>
  <c r="F155" i="5"/>
  <c r="J151" i="5"/>
  <c r="I148" i="5"/>
  <c r="H145" i="5"/>
  <c r="G142" i="5"/>
  <c r="F139" i="5"/>
  <c r="J135" i="5"/>
  <c r="I132" i="5"/>
  <c r="H129" i="5"/>
  <c r="G126" i="5"/>
  <c r="F123" i="5"/>
  <c r="J119" i="5"/>
  <c r="I116" i="5"/>
  <c r="H113" i="5"/>
  <c r="G110" i="5"/>
  <c r="F107" i="5"/>
  <c r="H103" i="5"/>
  <c r="F99" i="5"/>
  <c r="J94" i="5"/>
  <c r="I90" i="5"/>
  <c r="G86" i="5"/>
  <c r="F82" i="5"/>
  <c r="J77" i="5"/>
  <c r="H73" i="5"/>
  <c r="G69" i="5"/>
  <c r="F65" i="5"/>
  <c r="I60" i="5"/>
  <c r="H56" i="5"/>
  <c r="G52" i="5"/>
  <c r="J47" i="5"/>
  <c r="I43" i="5"/>
  <c r="H39" i="5"/>
  <c r="F35" i="5"/>
  <c r="J30" i="5"/>
  <c r="I26" i="5"/>
  <c r="G22" i="5"/>
  <c r="F18" i="5"/>
  <c r="J13" i="5"/>
  <c r="H9" i="5"/>
  <c r="G5" i="5"/>
  <c r="G103" i="5"/>
  <c r="F100" i="5"/>
  <c r="J96" i="5"/>
  <c r="I93" i="5"/>
  <c r="H90" i="5"/>
  <c r="G87" i="5"/>
  <c r="F84" i="5"/>
  <c r="J80" i="5"/>
  <c r="I77" i="5"/>
  <c r="H74" i="5"/>
  <c r="G71" i="5"/>
  <c r="F68" i="5"/>
  <c r="J64" i="5"/>
  <c r="I61" i="5"/>
  <c r="H58" i="5"/>
  <c r="G55" i="5"/>
  <c r="F52" i="5"/>
  <c r="J48" i="5"/>
  <c r="I45" i="5"/>
  <c r="H42" i="5"/>
  <c r="G39" i="5"/>
  <c r="F36" i="5"/>
  <c r="J32" i="5"/>
  <c r="I29" i="5"/>
  <c r="H26" i="5"/>
  <c r="G23" i="5"/>
  <c r="F20" i="5"/>
  <c r="J16" i="5"/>
  <c r="I13" i="5"/>
  <c r="H10" i="5"/>
  <c r="G7" i="5"/>
  <c r="F4" i="5"/>
  <c r="I160" i="5"/>
  <c r="G157" i="5"/>
  <c r="F153" i="5"/>
  <c r="J148" i="5"/>
  <c r="H144" i="5"/>
  <c r="G140" i="5"/>
  <c r="F136" i="5"/>
  <c r="I131" i="5"/>
  <c r="J125" i="5"/>
  <c r="H119" i="5"/>
  <c r="F113" i="5"/>
  <c r="I106" i="5"/>
  <c r="I98" i="5"/>
  <c r="F90" i="5"/>
  <c r="H81" i="5"/>
  <c r="F73" i="5"/>
  <c r="H64" i="5"/>
  <c r="J55" i="5"/>
  <c r="H47" i="5"/>
  <c r="J38" i="5"/>
  <c r="G30" i="5"/>
  <c r="J21" i="5"/>
  <c r="G13" i="5"/>
  <c r="I4" i="5"/>
  <c r="F128" i="5"/>
  <c r="J124" i="5"/>
  <c r="I121" i="5"/>
  <c r="H118" i="5"/>
  <c r="G115" i="5"/>
  <c r="F112" i="5"/>
  <c r="J108" i="5"/>
  <c r="I105" i="5"/>
  <c r="H101" i="5"/>
  <c r="G97" i="5"/>
  <c r="F93" i="5"/>
  <c r="I88" i="5"/>
  <c r="H84" i="5"/>
  <c r="G80" i="5"/>
  <c r="J75" i="5"/>
  <c r="I71" i="5"/>
  <c r="H67" i="5"/>
  <c r="F63" i="5"/>
  <c r="J58" i="5"/>
  <c r="I54" i="5"/>
  <c r="G50" i="5"/>
  <c r="F46" i="5"/>
  <c r="J41" i="5"/>
  <c r="H37" i="5"/>
  <c r="G33" i="5"/>
  <c r="F29" i="5"/>
  <c r="I24" i="5"/>
  <c r="H20" i="5"/>
  <c r="G16" i="5"/>
  <c r="J11" i="5"/>
  <c r="I7" i="5"/>
  <c r="H157" i="5"/>
  <c r="G154" i="5"/>
  <c r="F151" i="5"/>
  <c r="J147" i="5"/>
  <c r="I144" i="5"/>
  <c r="H141" i="5"/>
  <c r="G138" i="5"/>
  <c r="F135" i="5"/>
  <c r="J131" i="5"/>
  <c r="I128" i="5"/>
  <c r="H125" i="5"/>
  <c r="G122" i="5"/>
  <c r="F119" i="5"/>
  <c r="J115" i="5"/>
  <c r="I112" i="5"/>
  <c r="H109" i="5"/>
  <c r="G106" i="5"/>
  <c r="G102" i="5"/>
  <c r="F98" i="5"/>
  <c r="J93" i="5"/>
  <c r="H89" i="5"/>
  <c r="G85" i="5"/>
  <c r="F81" i="5"/>
  <c r="I76" i="5"/>
  <c r="H72" i="5"/>
  <c r="G68" i="5"/>
  <c r="J63" i="5"/>
  <c r="I59" i="5"/>
  <c r="H55" i="5"/>
  <c r="F51" i="5"/>
  <c r="J46" i="5"/>
  <c r="I42" i="5"/>
  <c r="G38" i="5"/>
  <c r="F34" i="5"/>
  <c r="J29" i="5"/>
  <c r="H25" i="5"/>
  <c r="G21" i="5"/>
  <c r="F17" i="5"/>
  <c r="I12" i="5"/>
  <c r="H8" i="5"/>
  <c r="G4" i="5"/>
  <c r="H102" i="5"/>
  <c r="G99" i="5"/>
  <c r="F96" i="5"/>
  <c r="J92" i="5"/>
  <c r="I89" i="5"/>
  <c r="H86" i="5"/>
  <c r="G83" i="5"/>
  <c r="F80" i="5"/>
  <c r="J76" i="5"/>
  <c r="I73" i="5"/>
  <c r="H70" i="5"/>
  <c r="G67" i="5"/>
  <c r="F64" i="5"/>
  <c r="J60" i="5"/>
  <c r="I57" i="5"/>
  <c r="H54" i="5"/>
  <c r="G51" i="5"/>
  <c r="F48" i="5"/>
  <c r="J44" i="5"/>
  <c r="I41" i="5"/>
  <c r="H38" i="5"/>
  <c r="G35" i="5"/>
  <c r="F32" i="5"/>
  <c r="J28" i="5"/>
  <c r="I25" i="5"/>
  <c r="H22" i="5"/>
  <c r="G19" i="5"/>
  <c r="F16" i="5"/>
  <c r="J12" i="5"/>
  <c r="I9" i="5"/>
  <c r="H6" i="5"/>
  <c r="K30" i="4" l="1"/>
  <c r="C19" i="3"/>
  <c r="M5" i="2" l="1"/>
  <c r="M9" i="2"/>
  <c r="M13" i="2"/>
  <c r="M17" i="2"/>
  <c r="M21" i="2"/>
  <c r="M25" i="2"/>
  <c r="M29" i="2"/>
  <c r="M33" i="2"/>
  <c r="M7" i="2"/>
  <c r="M11" i="2"/>
  <c r="M15" i="2"/>
  <c r="M19" i="2"/>
  <c r="M23" i="2"/>
  <c r="M27" i="2"/>
  <c r="M31" i="2"/>
  <c r="M35" i="2"/>
  <c r="M39" i="2"/>
  <c r="M6" i="2"/>
  <c r="M14" i="2"/>
  <c r="M22" i="2"/>
  <c r="M30" i="2"/>
  <c r="M37" i="2"/>
  <c r="M40" i="2"/>
  <c r="M46" i="2"/>
  <c r="M50" i="2"/>
  <c r="M54" i="2"/>
  <c r="M58" i="2"/>
  <c r="M10" i="2"/>
  <c r="M18" i="2"/>
  <c r="M26" i="2"/>
  <c r="M34" i="2"/>
  <c r="M42" i="2"/>
  <c r="M44" i="2"/>
  <c r="M48" i="2"/>
  <c r="M52" i="2"/>
  <c r="M56" i="2"/>
  <c r="M60" i="2"/>
  <c r="M64" i="2"/>
  <c r="M68" i="2"/>
  <c r="M72" i="2"/>
  <c r="M76" i="2"/>
  <c r="M80" i="2"/>
  <c r="M84" i="2"/>
  <c r="M16" i="2"/>
  <c r="M32" i="2"/>
  <c r="M47" i="2"/>
  <c r="M55" i="2"/>
  <c r="M63" i="2"/>
  <c r="M66" i="2"/>
  <c r="M69" i="2"/>
  <c r="M79" i="2"/>
  <c r="M82" i="2"/>
  <c r="M85" i="2"/>
  <c r="M88" i="2"/>
  <c r="M92" i="2"/>
  <c r="M96" i="2"/>
  <c r="M100" i="2"/>
  <c r="M104" i="2"/>
  <c r="M108" i="2"/>
  <c r="M112" i="2"/>
  <c r="M116" i="2"/>
  <c r="M120" i="2"/>
  <c r="M20" i="2"/>
  <c r="M38" i="2"/>
  <c r="M49" i="2"/>
  <c r="M57" i="2"/>
  <c r="M62" i="2"/>
  <c r="M65" i="2"/>
  <c r="M8" i="2"/>
  <c r="M24" i="2"/>
  <c r="M36" i="2"/>
  <c r="M43" i="2"/>
  <c r="M51" i="2"/>
  <c r="M59" i="2"/>
  <c r="M61" i="2"/>
  <c r="M71" i="2"/>
  <c r="M74" i="2"/>
  <c r="M77" i="2"/>
  <c r="M90" i="2"/>
  <c r="M94" i="2"/>
  <c r="M98" i="2"/>
  <c r="M102" i="2"/>
  <c r="M106" i="2"/>
  <c r="M110" i="2"/>
  <c r="M114" i="2"/>
  <c r="M118" i="2"/>
  <c r="M28" i="2"/>
  <c r="M73" i="2"/>
  <c r="M86" i="2"/>
  <c r="M87" i="2"/>
  <c r="M95" i="2"/>
  <c r="M103" i="2"/>
  <c r="M111" i="2"/>
  <c r="M119" i="2"/>
  <c r="M125" i="2"/>
  <c r="M129" i="2"/>
  <c r="M41" i="2"/>
  <c r="M45" i="2"/>
  <c r="M78" i="2"/>
  <c r="M89" i="2"/>
  <c r="M97" i="2"/>
  <c r="M105" i="2"/>
  <c r="M113" i="2"/>
  <c r="M121" i="2"/>
  <c r="M126" i="2"/>
  <c r="M53" i="2"/>
  <c r="M67" i="2"/>
  <c r="M83" i="2"/>
  <c r="M91" i="2"/>
  <c r="M99" i="2"/>
  <c r="M107" i="2"/>
  <c r="M115" i="2"/>
  <c r="M123" i="2"/>
  <c r="M127" i="2"/>
  <c r="M12" i="2"/>
  <c r="M101" i="2"/>
  <c r="M122" i="2"/>
  <c r="M124" i="2"/>
  <c r="M132" i="2"/>
  <c r="M109" i="2"/>
  <c r="M128" i="2"/>
  <c r="M130" i="2"/>
  <c r="M81" i="2"/>
  <c r="M70" i="2"/>
  <c r="M75" i="2"/>
  <c r="M117" i="2"/>
  <c r="M131" i="2"/>
  <c r="M93" i="2"/>
  <c r="U5" i="2"/>
  <c r="U9" i="2"/>
  <c r="U13" i="2"/>
  <c r="U17" i="2"/>
  <c r="U21" i="2"/>
  <c r="U25" i="2"/>
  <c r="U29" i="2"/>
  <c r="U33" i="2"/>
  <c r="U7" i="2"/>
  <c r="U11" i="2"/>
  <c r="U15" i="2"/>
  <c r="U19" i="2"/>
  <c r="U23" i="2"/>
  <c r="U27" i="2"/>
  <c r="U31" i="2"/>
  <c r="U35" i="2"/>
  <c r="U39" i="2"/>
  <c r="U6" i="2"/>
  <c r="U14" i="2"/>
  <c r="U22" i="2"/>
  <c r="U30" i="2"/>
  <c r="U42" i="2"/>
  <c r="U46" i="2"/>
  <c r="U50" i="2"/>
  <c r="U54" i="2"/>
  <c r="U58" i="2"/>
  <c r="U10" i="2"/>
  <c r="U18" i="2"/>
  <c r="U26" i="2"/>
  <c r="U34" i="2"/>
  <c r="U37" i="2"/>
  <c r="U40" i="2"/>
  <c r="U44" i="2"/>
  <c r="U48" i="2"/>
  <c r="U52" i="2"/>
  <c r="U56" i="2"/>
  <c r="U60" i="2"/>
  <c r="U64" i="2"/>
  <c r="U68" i="2"/>
  <c r="U72" i="2"/>
  <c r="U76" i="2"/>
  <c r="U80" i="2"/>
  <c r="U84" i="2"/>
  <c r="U8" i="2"/>
  <c r="U24" i="2"/>
  <c r="U38" i="2"/>
  <c r="U47" i="2"/>
  <c r="U55" i="2"/>
  <c r="U61" i="2"/>
  <c r="U71" i="2"/>
  <c r="U74" i="2"/>
  <c r="U77" i="2"/>
  <c r="U88" i="2"/>
  <c r="U92" i="2"/>
  <c r="U96" i="2"/>
  <c r="U100" i="2"/>
  <c r="U104" i="2"/>
  <c r="U108" i="2"/>
  <c r="U112" i="2"/>
  <c r="U116" i="2"/>
  <c r="U120" i="2"/>
  <c r="U12" i="2"/>
  <c r="U28" i="2"/>
  <c r="U36" i="2"/>
  <c r="U49" i="2"/>
  <c r="U57" i="2"/>
  <c r="U67" i="2"/>
  <c r="U16" i="2"/>
  <c r="U32" i="2"/>
  <c r="U41" i="2"/>
  <c r="U43" i="2"/>
  <c r="U51" i="2"/>
  <c r="U63" i="2"/>
  <c r="U66" i="2"/>
  <c r="U69" i="2"/>
  <c r="U79" i="2"/>
  <c r="U82" i="2"/>
  <c r="U85" i="2"/>
  <c r="U86" i="2"/>
  <c r="U90" i="2"/>
  <c r="U94" i="2"/>
  <c r="U98" i="2"/>
  <c r="U102" i="2"/>
  <c r="U106" i="2"/>
  <c r="U110" i="2"/>
  <c r="U114" i="2"/>
  <c r="U118" i="2"/>
  <c r="U20" i="2"/>
  <c r="U65" i="2"/>
  <c r="U78" i="2"/>
  <c r="U87" i="2"/>
  <c r="U95" i="2"/>
  <c r="U103" i="2"/>
  <c r="U111" i="2"/>
  <c r="U119" i="2"/>
  <c r="U125" i="2"/>
  <c r="U70" i="2"/>
  <c r="U83" i="2"/>
  <c r="U89" i="2"/>
  <c r="U97" i="2"/>
  <c r="U105" i="2"/>
  <c r="U113" i="2"/>
  <c r="U122" i="2"/>
  <c r="U126" i="2"/>
  <c r="U45" i="2"/>
  <c r="U59" i="2"/>
  <c r="U75" i="2"/>
  <c r="U81" i="2"/>
  <c r="U91" i="2"/>
  <c r="U99" i="2"/>
  <c r="U107" i="2"/>
  <c r="U115" i="2"/>
  <c r="U121" i="2"/>
  <c r="U123" i="2"/>
  <c r="U127" i="2"/>
  <c r="U53" i="2"/>
  <c r="U93" i="2"/>
  <c r="U129" i="2"/>
  <c r="U117" i="2"/>
  <c r="U73" i="2"/>
  <c r="U101" i="2"/>
  <c r="U130" i="2"/>
  <c r="U132" i="2"/>
  <c r="U109" i="2"/>
  <c r="U124" i="2"/>
  <c r="U131" i="2"/>
  <c r="U62" i="2"/>
  <c r="U128" i="2"/>
  <c r="U4" i="2"/>
  <c r="Q5" i="2"/>
  <c r="Q9" i="2"/>
  <c r="Q13" i="2"/>
  <c r="Q17" i="2"/>
  <c r="Q21" i="2"/>
  <c r="Q25" i="2"/>
  <c r="Q29" i="2"/>
  <c r="Q33" i="2"/>
  <c r="Q7" i="2"/>
  <c r="Q11" i="2"/>
  <c r="Q15" i="2"/>
  <c r="Q19" i="2"/>
  <c r="Q23" i="2"/>
  <c r="Q27" i="2"/>
  <c r="Q31" i="2"/>
  <c r="Q35" i="2"/>
  <c r="Q39" i="2"/>
  <c r="Q10" i="2"/>
  <c r="Q18" i="2"/>
  <c r="Q26" i="2"/>
  <c r="Q34" i="2"/>
  <c r="Q36" i="2"/>
  <c r="Q46" i="2"/>
  <c r="Q50" i="2"/>
  <c r="Q54" i="2"/>
  <c r="Q58" i="2"/>
  <c r="Q6" i="2"/>
  <c r="Q14" i="2"/>
  <c r="Q22" i="2"/>
  <c r="Q30" i="2"/>
  <c r="Q38" i="2"/>
  <c r="Q41" i="2"/>
  <c r="Q44" i="2"/>
  <c r="Q48" i="2"/>
  <c r="Q52" i="2"/>
  <c r="Q56" i="2"/>
  <c r="Q60" i="2"/>
  <c r="Q64" i="2"/>
  <c r="Q68" i="2"/>
  <c r="Q72" i="2"/>
  <c r="Q76" i="2"/>
  <c r="Q80" i="2"/>
  <c r="Q84" i="2"/>
  <c r="Q12" i="2"/>
  <c r="Q28" i="2"/>
  <c r="Q42" i="2"/>
  <c r="Q43" i="2"/>
  <c r="Q51" i="2"/>
  <c r="Q59" i="2"/>
  <c r="Q62" i="2"/>
  <c r="Q65" i="2"/>
  <c r="Q75" i="2"/>
  <c r="Q78" i="2"/>
  <c r="Q81" i="2"/>
  <c r="Q88" i="2"/>
  <c r="Q92" i="2"/>
  <c r="Q96" i="2"/>
  <c r="Q100" i="2"/>
  <c r="Q104" i="2"/>
  <c r="Q108" i="2"/>
  <c r="Q112" i="2"/>
  <c r="Q116" i="2"/>
  <c r="Q120" i="2"/>
  <c r="Q16" i="2"/>
  <c r="Q32" i="2"/>
  <c r="Q40" i="2"/>
  <c r="Q45" i="2"/>
  <c r="Q53" i="2"/>
  <c r="Q61" i="2"/>
  <c r="Q20" i="2"/>
  <c r="Q47" i="2"/>
  <c r="Q55" i="2"/>
  <c r="Q67" i="2"/>
  <c r="Q70" i="2"/>
  <c r="Q73" i="2"/>
  <c r="Q83" i="2"/>
  <c r="Q86" i="2"/>
  <c r="Q90" i="2"/>
  <c r="Q94" i="2"/>
  <c r="Q98" i="2"/>
  <c r="Q102" i="2"/>
  <c r="Q106" i="2"/>
  <c r="Q110" i="2"/>
  <c r="Q114" i="2"/>
  <c r="Q118" i="2"/>
  <c r="Q63" i="2"/>
  <c r="Q82" i="2"/>
  <c r="Q91" i="2"/>
  <c r="Q99" i="2"/>
  <c r="Q107" i="2"/>
  <c r="Q115" i="2"/>
  <c r="Q125" i="2"/>
  <c r="Q8" i="2"/>
  <c r="Q66" i="2"/>
  <c r="Q74" i="2"/>
  <c r="Q93" i="2"/>
  <c r="Q101" i="2"/>
  <c r="Q109" i="2"/>
  <c r="Q117" i="2"/>
  <c r="Q126" i="2"/>
  <c r="Q24" i="2"/>
  <c r="Q37" i="2"/>
  <c r="Q49" i="2"/>
  <c r="Q69" i="2"/>
  <c r="Q79" i="2"/>
  <c r="Q85" i="2"/>
  <c r="Q87" i="2"/>
  <c r="Q95" i="2"/>
  <c r="Q103" i="2"/>
  <c r="Q111" i="2"/>
  <c r="Q119" i="2"/>
  <c r="Q122" i="2"/>
  <c r="Q123" i="2"/>
  <c r="Q127" i="2"/>
  <c r="Q77" i="2"/>
  <c r="Q97" i="2"/>
  <c r="Q4" i="2"/>
  <c r="Q57" i="2"/>
  <c r="Q105" i="2"/>
  <c r="Q124" i="2"/>
  <c r="Q129" i="2"/>
  <c r="Q130" i="2"/>
  <c r="Q71" i="2"/>
  <c r="Q89" i="2"/>
  <c r="Q121" i="2"/>
  <c r="Q113" i="2"/>
  <c r="Q128" i="2"/>
  <c r="Q131" i="2"/>
  <c r="Q132" i="2"/>
  <c r="T6" i="2"/>
  <c r="T10" i="2"/>
  <c r="T14" i="2"/>
  <c r="T18" i="2"/>
  <c r="T22" i="2"/>
  <c r="T26" i="2"/>
  <c r="T30" i="2"/>
  <c r="T34" i="2"/>
  <c r="T8" i="2"/>
  <c r="T12" i="2"/>
  <c r="T16" i="2"/>
  <c r="T20" i="2"/>
  <c r="T24" i="2"/>
  <c r="T28" i="2"/>
  <c r="T32" i="2"/>
  <c r="T36" i="2"/>
  <c r="T40" i="2"/>
  <c r="T7" i="2"/>
  <c r="T15" i="2"/>
  <c r="T23" i="2"/>
  <c r="T31" i="2"/>
  <c r="T35" i="2"/>
  <c r="T38" i="2"/>
  <c r="T41" i="2"/>
  <c r="T43" i="2"/>
  <c r="T47" i="2"/>
  <c r="T51" i="2"/>
  <c r="T55" i="2"/>
  <c r="T11" i="2"/>
  <c r="T19" i="2"/>
  <c r="T27" i="2"/>
  <c r="T45" i="2"/>
  <c r="T49" i="2"/>
  <c r="T53" i="2"/>
  <c r="T57" i="2"/>
  <c r="T61" i="2"/>
  <c r="T65" i="2"/>
  <c r="T69" i="2"/>
  <c r="T73" i="2"/>
  <c r="T77" i="2"/>
  <c r="T81" i="2"/>
  <c r="T85" i="2"/>
  <c r="T17" i="2"/>
  <c r="T33" i="2"/>
  <c r="T37" i="2"/>
  <c r="T48" i="2"/>
  <c r="T56" i="2"/>
  <c r="T64" i="2"/>
  <c r="T67" i="2"/>
  <c r="T70" i="2"/>
  <c r="T80" i="2"/>
  <c r="T83" i="2"/>
  <c r="T89" i="2"/>
  <c r="T93" i="2"/>
  <c r="T97" i="2"/>
  <c r="T101" i="2"/>
  <c r="T105" i="2"/>
  <c r="T109" i="2"/>
  <c r="T113" i="2"/>
  <c r="T117" i="2"/>
  <c r="T121" i="2"/>
  <c r="T5" i="2"/>
  <c r="T21" i="2"/>
  <c r="T42" i="2"/>
  <c r="T50" i="2"/>
  <c r="T58" i="2"/>
  <c r="T60" i="2"/>
  <c r="T63" i="2"/>
  <c r="T66" i="2"/>
  <c r="T9" i="2"/>
  <c r="T25" i="2"/>
  <c r="T44" i="2"/>
  <c r="T52" i="2"/>
  <c r="T59" i="2"/>
  <c r="T62" i="2"/>
  <c r="T72" i="2"/>
  <c r="T75" i="2"/>
  <c r="T78" i="2"/>
  <c r="T87" i="2"/>
  <c r="T91" i="2"/>
  <c r="T95" i="2"/>
  <c r="T99" i="2"/>
  <c r="T103" i="2"/>
  <c r="T107" i="2"/>
  <c r="T111" i="2"/>
  <c r="T115" i="2"/>
  <c r="T119" i="2"/>
  <c r="T13" i="2"/>
  <c r="T39" i="2"/>
  <c r="T54" i="2"/>
  <c r="T71" i="2"/>
  <c r="T84" i="2"/>
  <c r="T88" i="2"/>
  <c r="T96" i="2"/>
  <c r="T104" i="2"/>
  <c r="T112" i="2"/>
  <c r="T120" i="2"/>
  <c r="T122" i="2"/>
  <c r="T126" i="2"/>
  <c r="T29" i="2"/>
  <c r="T68" i="2"/>
  <c r="T76" i="2"/>
  <c r="T82" i="2"/>
  <c r="T90" i="2"/>
  <c r="T98" i="2"/>
  <c r="T106" i="2"/>
  <c r="T114" i="2"/>
  <c r="T123" i="2"/>
  <c r="T127" i="2"/>
  <c r="T74" i="2"/>
  <c r="T92" i="2"/>
  <c r="T100" i="2"/>
  <c r="T108" i="2"/>
  <c r="T116" i="2"/>
  <c r="T124" i="2"/>
  <c r="T128" i="2"/>
  <c r="T86" i="2"/>
  <c r="T118" i="2"/>
  <c r="T125" i="2"/>
  <c r="T130" i="2"/>
  <c r="T94" i="2"/>
  <c r="T131" i="2"/>
  <c r="T110" i="2"/>
  <c r="T129" i="2"/>
  <c r="T46" i="2"/>
  <c r="T79" i="2"/>
  <c r="T102" i="2"/>
  <c r="T132" i="2"/>
  <c r="T4" i="2"/>
  <c r="P6" i="2"/>
  <c r="P10" i="2"/>
  <c r="P14" i="2"/>
  <c r="P18" i="2"/>
  <c r="P22" i="2"/>
  <c r="P26" i="2"/>
  <c r="P30" i="2"/>
  <c r="P34" i="2"/>
  <c r="P8" i="2"/>
  <c r="P12" i="2"/>
  <c r="P16" i="2"/>
  <c r="P20" i="2"/>
  <c r="P24" i="2"/>
  <c r="P28" i="2"/>
  <c r="P32" i="2"/>
  <c r="P36" i="2"/>
  <c r="P40" i="2"/>
  <c r="P11" i="2"/>
  <c r="P19" i="2"/>
  <c r="P27" i="2"/>
  <c r="P39" i="2"/>
  <c r="P42" i="2"/>
  <c r="P43" i="2"/>
  <c r="P47" i="2"/>
  <c r="P51" i="2"/>
  <c r="P55" i="2"/>
  <c r="P59" i="2"/>
  <c r="P7" i="2"/>
  <c r="P15" i="2"/>
  <c r="P23" i="2"/>
  <c r="P31" i="2"/>
  <c r="P37" i="2"/>
  <c r="P45" i="2"/>
  <c r="P49" i="2"/>
  <c r="P53" i="2"/>
  <c r="P57" i="2"/>
  <c r="P61" i="2"/>
  <c r="P65" i="2"/>
  <c r="P69" i="2"/>
  <c r="P73" i="2"/>
  <c r="P77" i="2"/>
  <c r="P81" i="2"/>
  <c r="P85" i="2"/>
  <c r="P5" i="2"/>
  <c r="P21" i="2"/>
  <c r="P35" i="2"/>
  <c r="P41" i="2"/>
  <c r="P44" i="2"/>
  <c r="P52" i="2"/>
  <c r="P68" i="2"/>
  <c r="P71" i="2"/>
  <c r="P74" i="2"/>
  <c r="P84" i="2"/>
  <c r="P89" i="2"/>
  <c r="P93" i="2"/>
  <c r="P97" i="2"/>
  <c r="P101" i="2"/>
  <c r="P105" i="2"/>
  <c r="P109" i="2"/>
  <c r="P113" i="2"/>
  <c r="P117" i="2"/>
  <c r="P121" i="2"/>
  <c r="P9" i="2"/>
  <c r="P25" i="2"/>
  <c r="P46" i="2"/>
  <c r="P54" i="2"/>
  <c r="P64" i="2"/>
  <c r="P67" i="2"/>
  <c r="P70" i="2"/>
  <c r="P13" i="2"/>
  <c r="P29" i="2"/>
  <c r="P38" i="2"/>
  <c r="P48" i="2"/>
  <c r="P56" i="2"/>
  <c r="P60" i="2"/>
  <c r="P63" i="2"/>
  <c r="P66" i="2"/>
  <c r="P76" i="2"/>
  <c r="P79" i="2"/>
  <c r="P82" i="2"/>
  <c r="P87" i="2"/>
  <c r="P91" i="2"/>
  <c r="P95" i="2"/>
  <c r="P99" i="2"/>
  <c r="P103" i="2"/>
  <c r="P107" i="2"/>
  <c r="P111" i="2"/>
  <c r="P115" i="2"/>
  <c r="P119" i="2"/>
  <c r="P58" i="2"/>
  <c r="P75" i="2"/>
  <c r="P92" i="2"/>
  <c r="P100" i="2"/>
  <c r="P108" i="2"/>
  <c r="P116" i="2"/>
  <c r="P126" i="2"/>
  <c r="P80" i="2"/>
  <c r="P86" i="2"/>
  <c r="P94" i="2"/>
  <c r="P102" i="2"/>
  <c r="P110" i="2"/>
  <c r="P118" i="2"/>
  <c r="P122" i="2"/>
  <c r="P123" i="2"/>
  <c r="P127" i="2"/>
  <c r="P17" i="2"/>
  <c r="P62" i="2"/>
  <c r="P72" i="2"/>
  <c r="P78" i="2"/>
  <c r="P88" i="2"/>
  <c r="P96" i="2"/>
  <c r="P104" i="2"/>
  <c r="P112" i="2"/>
  <c r="P120" i="2"/>
  <c r="P124" i="2"/>
  <c r="P128" i="2"/>
  <c r="P90" i="2"/>
  <c r="P129" i="2"/>
  <c r="P130" i="2"/>
  <c r="P125" i="2"/>
  <c r="P83" i="2"/>
  <c r="P98" i="2"/>
  <c r="P131" i="2"/>
  <c r="P50" i="2"/>
  <c r="P106" i="2"/>
  <c r="P132" i="2"/>
  <c r="P4" i="2"/>
  <c r="P33" i="2"/>
  <c r="P114" i="2"/>
  <c r="S7" i="2"/>
  <c r="S11" i="2"/>
  <c r="S15" i="2"/>
  <c r="S19" i="2"/>
  <c r="S23" i="2"/>
  <c r="S27" i="2"/>
  <c r="S31" i="2"/>
  <c r="S5" i="2"/>
  <c r="S9" i="2"/>
  <c r="S13" i="2"/>
  <c r="S17" i="2"/>
  <c r="S21" i="2"/>
  <c r="S25" i="2"/>
  <c r="S29" i="2"/>
  <c r="S33" i="2"/>
  <c r="S37" i="2"/>
  <c r="S41" i="2"/>
  <c r="S8" i="2"/>
  <c r="S16" i="2"/>
  <c r="S24" i="2"/>
  <c r="S32" i="2"/>
  <c r="S44" i="2"/>
  <c r="S48" i="2"/>
  <c r="S52" i="2"/>
  <c r="S56" i="2"/>
  <c r="S12" i="2"/>
  <c r="S20" i="2"/>
  <c r="S28" i="2"/>
  <c r="S36" i="2"/>
  <c r="S39" i="2"/>
  <c r="S42" i="2"/>
  <c r="S46" i="2"/>
  <c r="S50" i="2"/>
  <c r="S54" i="2"/>
  <c r="S58" i="2"/>
  <c r="S62" i="2"/>
  <c r="S66" i="2"/>
  <c r="S70" i="2"/>
  <c r="S74" i="2"/>
  <c r="S78" i="2"/>
  <c r="S82" i="2"/>
  <c r="S10" i="2"/>
  <c r="S26" i="2"/>
  <c r="S49" i="2"/>
  <c r="S57" i="2"/>
  <c r="S60" i="2"/>
  <c r="S63" i="2"/>
  <c r="S73" i="2"/>
  <c r="S76" i="2"/>
  <c r="S79" i="2"/>
  <c r="S86" i="2"/>
  <c r="S90" i="2"/>
  <c r="S94" i="2"/>
  <c r="S98" i="2"/>
  <c r="S102" i="2"/>
  <c r="S106" i="2"/>
  <c r="S110" i="2"/>
  <c r="S114" i="2"/>
  <c r="S118" i="2"/>
  <c r="S122" i="2"/>
  <c r="S14" i="2"/>
  <c r="S30" i="2"/>
  <c r="S35" i="2"/>
  <c r="S43" i="2"/>
  <c r="S51" i="2"/>
  <c r="S59" i="2"/>
  <c r="S69" i="2"/>
  <c r="S18" i="2"/>
  <c r="S34" i="2"/>
  <c r="S40" i="2"/>
  <c r="S45" i="2"/>
  <c r="S53" i="2"/>
  <c r="S65" i="2"/>
  <c r="S68" i="2"/>
  <c r="S71" i="2"/>
  <c r="S81" i="2"/>
  <c r="S84" i="2"/>
  <c r="S88" i="2"/>
  <c r="S92" i="2"/>
  <c r="S96" i="2"/>
  <c r="S100" i="2"/>
  <c r="S104" i="2"/>
  <c r="S108" i="2"/>
  <c r="S112" i="2"/>
  <c r="S116" i="2"/>
  <c r="S120" i="2"/>
  <c r="S6" i="2"/>
  <c r="S47" i="2"/>
  <c r="S77" i="2"/>
  <c r="S83" i="2"/>
  <c r="S89" i="2"/>
  <c r="S97" i="2"/>
  <c r="S105" i="2"/>
  <c r="S113" i="2"/>
  <c r="S123" i="2"/>
  <c r="S127" i="2"/>
  <c r="S22" i="2"/>
  <c r="S55" i="2"/>
  <c r="S61" i="2"/>
  <c r="S75" i="2"/>
  <c r="S91" i="2"/>
  <c r="S99" i="2"/>
  <c r="S107" i="2"/>
  <c r="S115" i="2"/>
  <c r="S121" i="2"/>
  <c r="S124" i="2"/>
  <c r="S128" i="2"/>
  <c r="S64" i="2"/>
  <c r="S80" i="2"/>
  <c r="S93" i="2"/>
  <c r="S101" i="2"/>
  <c r="S109" i="2"/>
  <c r="S117" i="2"/>
  <c r="S125" i="2"/>
  <c r="S129" i="2"/>
  <c r="S38" i="2"/>
  <c r="S72" i="2"/>
  <c r="S111" i="2"/>
  <c r="S131" i="2"/>
  <c r="S130" i="2"/>
  <c r="S67" i="2"/>
  <c r="S87" i="2"/>
  <c r="S119" i="2"/>
  <c r="S132" i="2"/>
  <c r="S4" i="2"/>
  <c r="S103" i="2"/>
  <c r="S95" i="2"/>
  <c r="S126" i="2"/>
  <c r="S85" i="2"/>
  <c r="O7" i="2"/>
  <c r="O11" i="2"/>
  <c r="O15" i="2"/>
  <c r="O19" i="2"/>
  <c r="O23" i="2"/>
  <c r="O27" i="2"/>
  <c r="O31" i="2"/>
  <c r="O5" i="2"/>
  <c r="O9" i="2"/>
  <c r="O13" i="2"/>
  <c r="O17" i="2"/>
  <c r="O21" i="2"/>
  <c r="O25" i="2"/>
  <c r="O29" i="2"/>
  <c r="O33" i="2"/>
  <c r="O37" i="2"/>
  <c r="O41" i="2"/>
  <c r="O12" i="2"/>
  <c r="O20" i="2"/>
  <c r="O28" i="2"/>
  <c r="O35" i="2"/>
  <c r="O38" i="2"/>
  <c r="O44" i="2"/>
  <c r="O48" i="2"/>
  <c r="O52" i="2"/>
  <c r="O56" i="2"/>
  <c r="O8" i="2"/>
  <c r="O16" i="2"/>
  <c r="O24" i="2"/>
  <c r="O32" i="2"/>
  <c r="O40" i="2"/>
  <c r="O46" i="2"/>
  <c r="O50" i="2"/>
  <c r="O54" i="2"/>
  <c r="O58" i="2"/>
  <c r="O62" i="2"/>
  <c r="O66" i="2"/>
  <c r="O70" i="2"/>
  <c r="O74" i="2"/>
  <c r="O78" i="2"/>
  <c r="O82" i="2"/>
  <c r="O86" i="2"/>
  <c r="O14" i="2"/>
  <c r="O30" i="2"/>
  <c r="O45" i="2"/>
  <c r="O53" i="2"/>
  <c r="O61" i="2"/>
  <c r="O64" i="2"/>
  <c r="O67" i="2"/>
  <c r="O77" i="2"/>
  <c r="O80" i="2"/>
  <c r="O83" i="2"/>
  <c r="O90" i="2"/>
  <c r="O94" i="2"/>
  <c r="O98" i="2"/>
  <c r="O102" i="2"/>
  <c r="O106" i="2"/>
  <c r="O110" i="2"/>
  <c r="O114" i="2"/>
  <c r="O118" i="2"/>
  <c r="O122" i="2"/>
  <c r="O18" i="2"/>
  <c r="O34" i="2"/>
  <c r="O39" i="2"/>
  <c r="O47" i="2"/>
  <c r="O55" i="2"/>
  <c r="O60" i="2"/>
  <c r="O63" i="2"/>
  <c r="O6" i="2"/>
  <c r="O22" i="2"/>
  <c r="O49" i="2"/>
  <c r="O57" i="2"/>
  <c r="O69" i="2"/>
  <c r="O72" i="2"/>
  <c r="O75" i="2"/>
  <c r="O85" i="2"/>
  <c r="O88" i="2"/>
  <c r="O92" i="2"/>
  <c r="O96" i="2"/>
  <c r="O100" i="2"/>
  <c r="O104" i="2"/>
  <c r="O108" i="2"/>
  <c r="O112" i="2"/>
  <c r="O116" i="2"/>
  <c r="O120" i="2"/>
  <c r="O51" i="2"/>
  <c r="O68" i="2"/>
  <c r="O81" i="2"/>
  <c r="O93" i="2"/>
  <c r="O101" i="2"/>
  <c r="O109" i="2"/>
  <c r="O117" i="2"/>
  <c r="O123" i="2"/>
  <c r="O127" i="2"/>
  <c r="O36" i="2"/>
  <c r="O59" i="2"/>
  <c r="O73" i="2"/>
  <c r="O79" i="2"/>
  <c r="O87" i="2"/>
  <c r="O95" i="2"/>
  <c r="O103" i="2"/>
  <c r="O111" i="2"/>
  <c r="O119" i="2"/>
  <c r="O124" i="2"/>
  <c r="O128" i="2"/>
  <c r="O10" i="2"/>
  <c r="O42" i="2"/>
  <c r="O71" i="2"/>
  <c r="O84" i="2"/>
  <c r="O89" i="2"/>
  <c r="O97" i="2"/>
  <c r="O105" i="2"/>
  <c r="O113" i="2"/>
  <c r="O121" i="2"/>
  <c r="O125" i="2"/>
  <c r="O129" i="2"/>
  <c r="O65" i="2"/>
  <c r="O115" i="2"/>
  <c r="O131" i="2"/>
  <c r="O43" i="2"/>
  <c r="O91" i="2"/>
  <c r="O126" i="2"/>
  <c r="O132" i="2"/>
  <c r="O4" i="2"/>
  <c r="O26" i="2"/>
  <c r="O99" i="2"/>
  <c r="O76" i="2"/>
  <c r="O107" i="2"/>
  <c r="O130" i="2"/>
  <c r="R8" i="2"/>
  <c r="R12" i="2"/>
  <c r="R16" i="2"/>
  <c r="R20" i="2"/>
  <c r="R24" i="2"/>
  <c r="R28" i="2"/>
  <c r="R32" i="2"/>
  <c r="R6" i="2"/>
  <c r="R10" i="2"/>
  <c r="R14" i="2"/>
  <c r="R18" i="2"/>
  <c r="R22" i="2"/>
  <c r="R26" i="2"/>
  <c r="R30" i="2"/>
  <c r="R34" i="2"/>
  <c r="R38" i="2"/>
  <c r="R42" i="2"/>
  <c r="R9" i="2"/>
  <c r="R17" i="2"/>
  <c r="R25" i="2"/>
  <c r="R33" i="2"/>
  <c r="R37" i="2"/>
  <c r="R40" i="2"/>
  <c r="R45" i="2"/>
  <c r="R49" i="2"/>
  <c r="R53" i="2"/>
  <c r="R57" i="2"/>
  <c r="R5" i="2"/>
  <c r="R13" i="2"/>
  <c r="R21" i="2"/>
  <c r="R29" i="2"/>
  <c r="R35" i="2"/>
  <c r="R43" i="2"/>
  <c r="R47" i="2"/>
  <c r="R51" i="2"/>
  <c r="R55" i="2"/>
  <c r="R59" i="2"/>
  <c r="R63" i="2"/>
  <c r="R67" i="2"/>
  <c r="R71" i="2"/>
  <c r="R75" i="2"/>
  <c r="R79" i="2"/>
  <c r="R83" i="2"/>
  <c r="R19" i="2"/>
  <c r="R36" i="2"/>
  <c r="R50" i="2"/>
  <c r="R58" i="2"/>
  <c r="R66" i="2"/>
  <c r="R69" i="2"/>
  <c r="R72" i="2"/>
  <c r="R82" i="2"/>
  <c r="R85" i="2"/>
  <c r="R87" i="2"/>
  <c r="R91" i="2"/>
  <c r="R95" i="2"/>
  <c r="R99" i="2"/>
  <c r="R103" i="2"/>
  <c r="R107" i="2"/>
  <c r="R111" i="2"/>
  <c r="R115" i="2"/>
  <c r="R119" i="2"/>
  <c r="R7" i="2"/>
  <c r="R23" i="2"/>
  <c r="R41" i="2"/>
  <c r="R44" i="2"/>
  <c r="R52" i="2"/>
  <c r="R62" i="2"/>
  <c r="R65" i="2"/>
  <c r="R68" i="2"/>
  <c r="R11" i="2"/>
  <c r="R27" i="2"/>
  <c r="R39" i="2"/>
  <c r="R46" i="2"/>
  <c r="R54" i="2"/>
  <c r="R61" i="2"/>
  <c r="R64" i="2"/>
  <c r="R74" i="2"/>
  <c r="R77" i="2"/>
  <c r="R80" i="2"/>
  <c r="R89" i="2"/>
  <c r="R93" i="2"/>
  <c r="R97" i="2"/>
  <c r="R101" i="2"/>
  <c r="R105" i="2"/>
  <c r="R109" i="2"/>
  <c r="R113" i="2"/>
  <c r="R117" i="2"/>
  <c r="R70" i="2"/>
  <c r="R76" i="2"/>
  <c r="R90" i="2"/>
  <c r="R98" i="2"/>
  <c r="R106" i="2"/>
  <c r="R114" i="2"/>
  <c r="R121" i="2"/>
  <c r="R124" i="2"/>
  <c r="R128" i="2"/>
  <c r="R15" i="2"/>
  <c r="R48" i="2"/>
  <c r="R81" i="2"/>
  <c r="R92" i="2"/>
  <c r="R100" i="2"/>
  <c r="R108" i="2"/>
  <c r="R116" i="2"/>
  <c r="R125" i="2"/>
  <c r="R31" i="2"/>
  <c r="R56" i="2"/>
  <c r="R73" i="2"/>
  <c r="R86" i="2"/>
  <c r="R94" i="2"/>
  <c r="R102" i="2"/>
  <c r="R110" i="2"/>
  <c r="R118" i="2"/>
  <c r="R126" i="2"/>
  <c r="R104" i="2"/>
  <c r="R127" i="2"/>
  <c r="R132" i="2"/>
  <c r="R4" i="2"/>
  <c r="R78" i="2"/>
  <c r="R112" i="2"/>
  <c r="R122" i="2"/>
  <c r="R96" i="2"/>
  <c r="R131" i="2"/>
  <c r="R60" i="2"/>
  <c r="R84" i="2"/>
  <c r="R88" i="2"/>
  <c r="R120" i="2"/>
  <c r="R129" i="2"/>
  <c r="R130" i="2"/>
  <c r="R123" i="2"/>
  <c r="N8" i="2"/>
  <c r="N12" i="2"/>
  <c r="N16" i="2"/>
  <c r="N20" i="2"/>
  <c r="N24" i="2"/>
  <c r="N28" i="2"/>
  <c r="N32" i="2"/>
  <c r="N6" i="2"/>
  <c r="N10" i="2"/>
  <c r="N14" i="2"/>
  <c r="N18" i="2"/>
  <c r="N22" i="2"/>
  <c r="N26" i="2"/>
  <c r="N30" i="2"/>
  <c r="N34" i="2"/>
  <c r="N38" i="2"/>
  <c r="N42" i="2"/>
  <c r="N5" i="2"/>
  <c r="N13" i="2"/>
  <c r="N21" i="2"/>
  <c r="N29" i="2"/>
  <c r="N41" i="2"/>
  <c r="N45" i="2"/>
  <c r="N49" i="2"/>
  <c r="N53" i="2"/>
  <c r="N57" i="2"/>
  <c r="N9" i="2"/>
  <c r="N17" i="2"/>
  <c r="N25" i="2"/>
  <c r="N33" i="2"/>
  <c r="N36" i="2"/>
  <c r="N39" i="2"/>
  <c r="N43" i="2"/>
  <c r="N47" i="2"/>
  <c r="N51" i="2"/>
  <c r="N55" i="2"/>
  <c r="N59" i="2"/>
  <c r="N63" i="2"/>
  <c r="N67" i="2"/>
  <c r="N71" i="2"/>
  <c r="N75" i="2"/>
  <c r="N79" i="2"/>
  <c r="N83" i="2"/>
  <c r="N7" i="2"/>
  <c r="N23" i="2"/>
  <c r="N40" i="2"/>
  <c r="N46" i="2"/>
  <c r="N54" i="2"/>
  <c r="N60" i="2"/>
  <c r="N70" i="2"/>
  <c r="N73" i="2"/>
  <c r="N76" i="2"/>
  <c r="N86" i="2"/>
  <c r="N87" i="2"/>
  <c r="N91" i="2"/>
  <c r="N95" i="2"/>
  <c r="N99" i="2"/>
  <c r="N103" i="2"/>
  <c r="N107" i="2"/>
  <c r="N111" i="2"/>
  <c r="N115" i="2"/>
  <c r="N119" i="2"/>
  <c r="N11" i="2"/>
  <c r="N27" i="2"/>
  <c r="N48" i="2"/>
  <c r="N56" i="2"/>
  <c r="N66" i="2"/>
  <c r="N69" i="2"/>
  <c r="N15" i="2"/>
  <c r="N31" i="2"/>
  <c r="N37" i="2"/>
  <c r="N50" i="2"/>
  <c r="N58" i="2"/>
  <c r="N62" i="2"/>
  <c r="N65" i="2"/>
  <c r="N68" i="2"/>
  <c r="N78" i="2"/>
  <c r="N81" i="2"/>
  <c r="N84" i="2"/>
  <c r="N89" i="2"/>
  <c r="N93" i="2"/>
  <c r="N97" i="2"/>
  <c r="N101" i="2"/>
  <c r="N105" i="2"/>
  <c r="N109" i="2"/>
  <c r="N113" i="2"/>
  <c r="N117" i="2"/>
  <c r="N121" i="2"/>
  <c r="N35" i="2"/>
  <c r="N44" i="2"/>
  <c r="N61" i="2"/>
  <c r="N74" i="2"/>
  <c r="N80" i="2"/>
  <c r="N94" i="2"/>
  <c r="N102" i="2"/>
  <c r="N110" i="2"/>
  <c r="N118" i="2"/>
  <c r="N122" i="2"/>
  <c r="N124" i="2"/>
  <c r="N128" i="2"/>
  <c r="N52" i="2"/>
  <c r="N64" i="2"/>
  <c r="N72" i="2"/>
  <c r="N85" i="2"/>
  <c r="N88" i="2"/>
  <c r="N96" i="2"/>
  <c r="N104" i="2"/>
  <c r="N112" i="2"/>
  <c r="N120" i="2"/>
  <c r="N125" i="2"/>
  <c r="N129" i="2"/>
  <c r="N77" i="2"/>
  <c r="N90" i="2"/>
  <c r="N98" i="2"/>
  <c r="N106" i="2"/>
  <c r="N114" i="2"/>
  <c r="N126" i="2"/>
  <c r="N82" i="2"/>
  <c r="N108" i="2"/>
  <c r="N132" i="2"/>
  <c r="N4" i="2"/>
  <c r="N19" i="2"/>
  <c r="N116" i="2"/>
  <c r="N127" i="2"/>
  <c r="N92" i="2"/>
  <c r="N123" i="2"/>
  <c r="N130" i="2"/>
  <c r="N100" i="2"/>
  <c r="N131" i="2"/>
  <c r="I19" i="2"/>
  <c r="I80" i="2"/>
  <c r="I11" i="2"/>
  <c r="I28" i="2"/>
  <c r="I106" i="2"/>
  <c r="I88" i="2"/>
  <c r="I24" i="2"/>
  <c r="I105" i="2"/>
  <c r="I68" i="2"/>
  <c r="I115" i="2"/>
  <c r="I49" i="2"/>
  <c r="I96" i="2"/>
  <c r="I65" i="2"/>
  <c r="I77" i="2"/>
  <c r="I35" i="2"/>
  <c r="I89" i="2"/>
  <c r="I12" i="2"/>
  <c r="I47" i="2"/>
  <c r="I100" i="2"/>
  <c r="I110" i="2"/>
  <c r="I119" i="2"/>
  <c r="I33" i="2"/>
  <c r="I54" i="2"/>
  <c r="I114" i="2"/>
  <c r="I123" i="2"/>
  <c r="I50" i="2"/>
  <c r="I31" i="2"/>
  <c r="I124" i="2"/>
  <c r="I14" i="2"/>
  <c r="I61" i="2"/>
  <c r="I111" i="2"/>
  <c r="I20" i="2"/>
  <c r="I121" i="2"/>
  <c r="I120" i="2"/>
  <c r="I82" i="2"/>
  <c r="I69" i="2"/>
  <c r="I55" i="2"/>
  <c r="I32" i="2"/>
  <c r="I107" i="2"/>
  <c r="I109" i="2"/>
  <c r="I57" i="2"/>
  <c r="I37" i="2"/>
  <c r="I117" i="2"/>
  <c r="I86" i="2"/>
  <c r="I108" i="2"/>
  <c r="I75" i="2"/>
  <c r="I34" i="2"/>
  <c r="I40" i="2"/>
  <c r="I48" i="2"/>
  <c r="I70" i="2"/>
  <c r="I92" i="2"/>
  <c r="I87" i="2"/>
  <c r="I91" i="2"/>
  <c r="I58" i="2"/>
  <c r="I71" i="2"/>
  <c r="I8" i="2"/>
  <c r="I127" i="2"/>
  <c r="I46" i="2"/>
  <c r="I76" i="2"/>
  <c r="I85" i="2"/>
  <c r="I13" i="2"/>
  <c r="I116" i="2"/>
  <c r="I41" i="2"/>
  <c r="I103" i="2"/>
  <c r="I104" i="2"/>
  <c r="I84" i="2"/>
  <c r="I15" i="2"/>
  <c r="I93" i="2"/>
  <c r="I113" i="2"/>
  <c r="I112" i="2"/>
  <c r="I29" i="2"/>
  <c r="I118" i="2"/>
  <c r="I25" i="2"/>
  <c r="I16" i="2"/>
  <c r="I128" i="2"/>
  <c r="I60" i="2"/>
  <c r="I90" i="2"/>
  <c r="I78" i="2"/>
  <c r="I30" i="2"/>
  <c r="I64" i="2"/>
  <c r="I21" i="2"/>
  <c r="I9" i="2"/>
  <c r="I98" i="2"/>
  <c r="I62" i="2"/>
  <c r="I130" i="2"/>
  <c r="I131" i="2"/>
  <c r="I52" i="2"/>
  <c r="I18" i="2"/>
  <c r="I56" i="2"/>
  <c r="I72" i="2"/>
  <c r="I66" i="2"/>
  <c r="I126" i="2"/>
  <c r="I81" i="2"/>
  <c r="I95" i="2"/>
  <c r="I63" i="2"/>
  <c r="I129" i="2"/>
  <c r="I94" i="2"/>
  <c r="I101" i="2"/>
  <c r="I22" i="2"/>
  <c r="I45" i="2"/>
  <c r="I79" i="2"/>
  <c r="I42" i="2"/>
  <c r="I59" i="2"/>
  <c r="I43" i="2"/>
  <c r="I97" i="2"/>
  <c r="I125" i="2"/>
  <c r="I73" i="2"/>
  <c r="I36" i="2"/>
  <c r="I99" i="2"/>
  <c r="I17" i="2"/>
  <c r="I38" i="2"/>
  <c r="I44" i="2"/>
  <c r="I5" i="2"/>
  <c r="I26" i="2"/>
  <c r="I83" i="2"/>
  <c r="I132" i="2"/>
  <c r="I10" i="2"/>
  <c r="I39" i="2"/>
  <c r="I51" i="2"/>
  <c r="I7" i="2"/>
  <c r="I23" i="2"/>
  <c r="I122" i="2"/>
  <c r="I53" i="2"/>
  <c r="I27" i="2"/>
  <c r="I6" i="2"/>
  <c r="I102" i="2"/>
  <c r="I74" i="2"/>
  <c r="I67" i="2"/>
  <c r="J20" i="2"/>
  <c r="K130" i="2"/>
  <c r="K13" i="2"/>
  <c r="J30" i="2"/>
  <c r="K21" i="2"/>
  <c r="J110" i="2"/>
  <c r="J62" i="2"/>
  <c r="K43" i="2"/>
  <c r="K77" i="2"/>
  <c r="K24" i="2"/>
  <c r="K19" i="2"/>
  <c r="J58" i="2"/>
  <c r="K117" i="2"/>
  <c r="J77" i="2"/>
  <c r="K23" i="2"/>
  <c r="J127" i="2"/>
  <c r="K37" i="2"/>
  <c r="K36" i="2"/>
  <c r="J129" i="2"/>
  <c r="J27" i="2"/>
  <c r="K67" i="2"/>
  <c r="K114" i="2"/>
  <c r="K127" i="2"/>
  <c r="J98" i="2"/>
  <c r="J95" i="2"/>
  <c r="K88" i="2"/>
  <c r="K84" i="2"/>
  <c r="K115" i="2"/>
  <c r="K76" i="2"/>
  <c r="K60" i="2"/>
  <c r="J116" i="2"/>
  <c r="K126" i="2"/>
  <c r="K83" i="2"/>
  <c r="K42" i="2"/>
  <c r="J71" i="2"/>
  <c r="J45" i="2"/>
  <c r="J21" i="2"/>
  <c r="K81" i="2"/>
  <c r="J76" i="2"/>
  <c r="K72" i="2"/>
  <c r="K86" i="2"/>
  <c r="K107" i="2"/>
  <c r="K27" i="2"/>
  <c r="J130" i="2"/>
  <c r="K45" i="2"/>
  <c r="J70" i="2"/>
  <c r="K59" i="2"/>
  <c r="J79" i="2"/>
  <c r="J122" i="2"/>
  <c r="K22" i="2"/>
  <c r="K105" i="2"/>
  <c r="J42" i="2"/>
  <c r="J86" i="2"/>
  <c r="J105" i="2"/>
  <c r="J82" i="2"/>
  <c r="K57" i="2"/>
  <c r="J121" i="2"/>
  <c r="K100" i="2"/>
  <c r="K69" i="2"/>
  <c r="K104" i="2"/>
  <c r="K52" i="2"/>
  <c r="J63" i="2"/>
  <c r="J89" i="2"/>
  <c r="K65" i="2"/>
  <c r="K25" i="2"/>
  <c r="J38" i="2"/>
  <c r="J12" i="2"/>
  <c r="K125" i="2"/>
  <c r="K28" i="2"/>
  <c r="K8" i="2"/>
  <c r="J32" i="2"/>
  <c r="J106" i="2"/>
  <c r="J22" i="2"/>
  <c r="K62" i="2"/>
  <c r="K90" i="2"/>
  <c r="K10" i="2"/>
  <c r="K68" i="2"/>
  <c r="K74" i="2"/>
  <c r="K111" i="2"/>
  <c r="J5" i="2"/>
  <c r="J56" i="2"/>
  <c r="K75" i="2"/>
  <c r="K94" i="2"/>
  <c r="K39" i="2"/>
  <c r="K16" i="2"/>
  <c r="K128" i="2"/>
  <c r="J72" i="2"/>
  <c r="K122" i="2"/>
  <c r="K14" i="2"/>
  <c r="J26" i="2"/>
  <c r="J97" i="2"/>
  <c r="J80" i="2"/>
  <c r="J23" i="2"/>
  <c r="J68" i="2"/>
  <c r="K101" i="2"/>
  <c r="J46" i="2"/>
  <c r="J52" i="2"/>
  <c r="K33" i="2"/>
  <c r="K109" i="2"/>
  <c r="J54" i="2"/>
  <c r="K49" i="2"/>
  <c r="J53" i="2"/>
  <c r="J74" i="2"/>
  <c r="K87" i="2"/>
  <c r="J57" i="2"/>
  <c r="J100" i="2"/>
  <c r="K63" i="2"/>
  <c r="J40" i="2"/>
  <c r="K132" i="2"/>
  <c r="J115" i="2"/>
  <c r="K121" i="2"/>
  <c r="J78" i="2"/>
  <c r="K85" i="2"/>
  <c r="K26" i="2"/>
  <c r="K70" i="2"/>
  <c r="K96" i="2"/>
  <c r="K51" i="2"/>
  <c r="K53" i="2"/>
  <c r="J34" i="2"/>
  <c r="J102" i="2"/>
  <c r="K98" i="2"/>
  <c r="K56" i="2"/>
  <c r="K108" i="2"/>
  <c r="K79" i="2"/>
  <c r="J94" i="2"/>
  <c r="K102" i="2"/>
  <c r="J11" i="2"/>
  <c r="J14" i="2"/>
  <c r="K103" i="2"/>
  <c r="K71" i="2"/>
  <c r="J50" i="2"/>
  <c r="J91" i="2"/>
  <c r="J9" i="2"/>
  <c r="J111" i="2"/>
  <c r="J109" i="2"/>
  <c r="K93" i="2"/>
  <c r="K124" i="2"/>
  <c r="J31" i="2"/>
  <c r="K64" i="2"/>
  <c r="J10" i="2"/>
  <c r="J120" i="2"/>
  <c r="J59" i="2"/>
  <c r="J119" i="2"/>
  <c r="J99" i="2"/>
  <c r="J48" i="2"/>
  <c r="K17" i="2"/>
  <c r="J61" i="2"/>
  <c r="K12" i="2"/>
  <c r="J75" i="2"/>
  <c r="K18" i="2"/>
  <c r="J84" i="2"/>
  <c r="J118" i="2"/>
  <c r="K31" i="2"/>
  <c r="J19" i="2"/>
  <c r="K120" i="2"/>
  <c r="J51" i="2"/>
  <c r="K129" i="2"/>
  <c r="K110" i="2"/>
  <c r="J6" i="2"/>
  <c r="K61" i="2"/>
  <c r="J90" i="2"/>
  <c r="J131" i="2"/>
  <c r="J93" i="2"/>
  <c r="J37" i="2"/>
  <c r="J83" i="2"/>
  <c r="K99" i="2"/>
  <c r="K113" i="2"/>
  <c r="J124" i="2"/>
  <c r="J81" i="2"/>
  <c r="K116" i="2"/>
  <c r="K50" i="2"/>
  <c r="J126" i="2"/>
  <c r="J66" i="2"/>
  <c r="J44" i="2"/>
  <c r="J123" i="2"/>
  <c r="K95" i="2"/>
  <c r="K7" i="2"/>
  <c r="J112" i="2"/>
  <c r="K44" i="2"/>
  <c r="J64" i="2"/>
  <c r="K41" i="2"/>
  <c r="J125" i="2"/>
  <c r="J18" i="2"/>
  <c r="J28" i="2"/>
  <c r="K89" i="2"/>
  <c r="K38" i="2"/>
  <c r="K106" i="2"/>
  <c r="J87" i="2"/>
  <c r="K58" i="2"/>
  <c r="J41" i="2"/>
  <c r="J29" i="2"/>
  <c r="J13" i="2"/>
  <c r="K11" i="2"/>
  <c r="J73" i="2"/>
  <c r="J55" i="2"/>
  <c r="J128" i="2"/>
  <c r="K32" i="2"/>
  <c r="J113" i="2"/>
  <c r="K54" i="2"/>
  <c r="J39" i="2"/>
  <c r="J16" i="2"/>
  <c r="K119" i="2"/>
  <c r="J49" i="2"/>
  <c r="K78" i="2"/>
  <c r="K5" i="2"/>
  <c r="K47" i="2"/>
  <c r="K6" i="2"/>
  <c r="J43" i="2"/>
  <c r="J96" i="2"/>
  <c r="J47" i="2"/>
  <c r="J132" i="2"/>
  <c r="J114" i="2"/>
  <c r="J92" i="2"/>
  <c r="K91" i="2"/>
  <c r="J103" i="2"/>
  <c r="K15" i="2"/>
  <c r="J85" i="2"/>
  <c r="K118" i="2"/>
  <c r="J69" i="2"/>
  <c r="J60" i="2"/>
  <c r="J15" i="2"/>
  <c r="J117" i="2"/>
  <c r="K73" i="2"/>
  <c r="J35" i="2"/>
  <c r="K40" i="2"/>
  <c r="J7" i="2"/>
  <c r="K55" i="2"/>
  <c r="J17" i="2"/>
  <c r="J65" i="2"/>
  <c r="K34" i="2"/>
  <c r="K131" i="2"/>
  <c r="J88" i="2"/>
  <c r="J107" i="2"/>
  <c r="J24" i="2"/>
  <c r="K123" i="2"/>
  <c r="K20" i="2"/>
  <c r="K9" i="2"/>
  <c r="K92" i="2"/>
  <c r="K97" i="2"/>
  <c r="K66" i="2"/>
  <c r="K29" i="2"/>
  <c r="J33" i="2"/>
  <c r="K48" i="2"/>
  <c r="J36" i="2"/>
  <c r="K112" i="2"/>
  <c r="K35" i="2"/>
  <c r="K30" i="2"/>
  <c r="J101" i="2"/>
  <c r="J108" i="2"/>
  <c r="J67" i="2"/>
  <c r="J25" i="2"/>
  <c r="K46" i="2"/>
  <c r="J8" i="2"/>
  <c r="K80" i="2"/>
  <c r="K82" i="2"/>
  <c r="J104" i="2"/>
  <c r="J6" i="8"/>
  <c r="M15" i="8" l="1"/>
  <c r="Q15" i="8"/>
  <c r="U15" i="8"/>
  <c r="Y15" i="8"/>
  <c r="AC15" i="8"/>
  <c r="AG15" i="8"/>
  <c r="AK15" i="8"/>
  <c r="AO15" i="8"/>
  <c r="N16" i="8"/>
  <c r="R16" i="8"/>
  <c r="V16" i="8"/>
  <c r="Z16" i="8"/>
  <c r="AD16" i="8"/>
  <c r="AH16" i="8"/>
  <c r="AL16" i="8"/>
  <c r="AP16" i="8"/>
  <c r="O17" i="8"/>
  <c r="S17" i="8"/>
  <c r="W17" i="8"/>
  <c r="AA17" i="8"/>
  <c r="AE17" i="8"/>
  <c r="AI17" i="8"/>
  <c r="AM17" i="8"/>
  <c r="AQ17" i="8"/>
  <c r="P18" i="8"/>
  <c r="T18" i="8"/>
  <c r="X18" i="8"/>
  <c r="AB18" i="8"/>
  <c r="AF18" i="8"/>
  <c r="AJ18" i="8"/>
  <c r="AN18" i="8"/>
  <c r="M19" i="8"/>
  <c r="Q19" i="8"/>
  <c r="U19" i="8"/>
  <c r="Y19" i="8"/>
  <c r="AC19" i="8"/>
  <c r="AG19" i="8"/>
  <c r="AK19" i="8"/>
  <c r="AO19" i="8"/>
  <c r="N20" i="8"/>
  <c r="R20" i="8"/>
  <c r="V20" i="8"/>
  <c r="Z20" i="8"/>
  <c r="AD20" i="8"/>
  <c r="AH20" i="8"/>
  <c r="AL20" i="8"/>
  <c r="AP20" i="8"/>
  <c r="O21" i="8"/>
  <c r="S21" i="8"/>
  <c r="W21" i="8"/>
  <c r="AA21" i="8"/>
  <c r="AE21" i="8"/>
  <c r="AI21" i="8"/>
  <c r="AM21" i="8"/>
  <c r="AQ21" i="8"/>
  <c r="P22" i="8"/>
  <c r="T22" i="8"/>
  <c r="X22" i="8"/>
  <c r="AB22" i="8"/>
  <c r="AF22" i="8"/>
  <c r="AJ22" i="8"/>
  <c r="AN22" i="8"/>
  <c r="M23" i="8"/>
  <c r="Q23" i="8"/>
  <c r="U23" i="8"/>
  <c r="Y23" i="8"/>
  <c r="AC23" i="8"/>
  <c r="AG23" i="8"/>
  <c r="AK23" i="8"/>
  <c r="AO23" i="8"/>
  <c r="N24" i="8"/>
  <c r="R24" i="8"/>
  <c r="V24" i="8"/>
  <c r="Z24" i="8"/>
  <c r="AD24" i="8"/>
  <c r="AH24" i="8"/>
  <c r="AL24" i="8"/>
  <c r="AP24" i="8"/>
  <c r="O25" i="8"/>
  <c r="S25" i="8"/>
  <c r="W25" i="8"/>
  <c r="N15" i="8"/>
  <c r="R15" i="8"/>
  <c r="V15" i="8"/>
  <c r="Z15" i="8"/>
  <c r="AD15" i="8"/>
  <c r="AH15" i="8"/>
  <c r="AL15" i="8"/>
  <c r="AP15" i="8"/>
  <c r="O16" i="8"/>
  <c r="S16" i="8"/>
  <c r="W16" i="8"/>
  <c r="AA16" i="8"/>
  <c r="AE16" i="8"/>
  <c r="AI16" i="8"/>
  <c r="AM16" i="8"/>
  <c r="AQ16" i="8"/>
  <c r="P17" i="8"/>
  <c r="T17" i="8"/>
  <c r="X17" i="8"/>
  <c r="AB17" i="8"/>
  <c r="AF17" i="8"/>
  <c r="AJ17" i="8"/>
  <c r="AN17" i="8"/>
  <c r="M18" i="8"/>
  <c r="Q18" i="8"/>
  <c r="U18" i="8"/>
  <c r="Y18" i="8"/>
  <c r="AC18" i="8"/>
  <c r="AG18" i="8"/>
  <c r="AK18" i="8"/>
  <c r="AO18" i="8"/>
  <c r="N19" i="8"/>
  <c r="R19" i="8"/>
  <c r="V19" i="8"/>
  <c r="Z19" i="8"/>
  <c r="AD19" i="8"/>
  <c r="AH19" i="8"/>
  <c r="AL19" i="8"/>
  <c r="AP19" i="8"/>
  <c r="O20" i="8"/>
  <c r="S20" i="8"/>
  <c r="W20" i="8"/>
  <c r="AA20" i="8"/>
  <c r="AE20" i="8"/>
  <c r="AI20" i="8"/>
  <c r="AM20" i="8"/>
  <c r="AQ20" i="8"/>
  <c r="P21" i="8"/>
  <c r="T21" i="8"/>
  <c r="X21" i="8"/>
  <c r="AB21" i="8"/>
  <c r="AF21" i="8"/>
  <c r="AJ21" i="8"/>
  <c r="AN21" i="8"/>
  <c r="M22" i="8"/>
  <c r="Q22" i="8"/>
  <c r="U22" i="8"/>
  <c r="Y22" i="8"/>
  <c r="AC22" i="8"/>
  <c r="AG22" i="8"/>
  <c r="AK22" i="8"/>
  <c r="AO22" i="8"/>
  <c r="N23" i="8"/>
  <c r="R23" i="8"/>
  <c r="V23" i="8"/>
  <c r="Z23" i="8"/>
  <c r="AD23" i="8"/>
  <c r="AH23" i="8"/>
  <c r="AL23" i="8"/>
  <c r="AP23" i="8"/>
  <c r="O24" i="8"/>
  <c r="S24" i="8"/>
  <c r="W24" i="8"/>
  <c r="AA24" i="8"/>
  <c r="AE24" i="8"/>
  <c r="AI24" i="8"/>
  <c r="AM24" i="8"/>
  <c r="AQ24" i="8"/>
  <c r="P25" i="8"/>
  <c r="T25" i="8"/>
  <c r="X25" i="8"/>
  <c r="AB25" i="8"/>
  <c r="AF25" i="8"/>
  <c r="AJ25" i="8"/>
  <c r="AN25" i="8"/>
  <c r="O15" i="8"/>
  <c r="S15" i="8"/>
  <c r="W15" i="8"/>
  <c r="AA15" i="8"/>
  <c r="AE15" i="8"/>
  <c r="AI15" i="8"/>
  <c r="AM15" i="8"/>
  <c r="AQ15" i="8"/>
  <c r="P16" i="8"/>
  <c r="T16" i="8"/>
  <c r="X16" i="8"/>
  <c r="AB16" i="8"/>
  <c r="AF16" i="8"/>
  <c r="AJ16" i="8"/>
  <c r="AN16" i="8"/>
  <c r="M17" i="8"/>
  <c r="Q17" i="8"/>
  <c r="U17" i="8"/>
  <c r="Y17" i="8"/>
  <c r="AC17" i="8"/>
  <c r="AG17" i="8"/>
  <c r="AK17" i="8"/>
  <c r="AO17" i="8"/>
  <c r="N18" i="8"/>
  <c r="R18" i="8"/>
  <c r="V18" i="8"/>
  <c r="Z18" i="8"/>
  <c r="AD18" i="8"/>
  <c r="AH18" i="8"/>
  <c r="AL18" i="8"/>
  <c r="AP18" i="8"/>
  <c r="O19" i="8"/>
  <c r="S19" i="8"/>
  <c r="W19" i="8"/>
  <c r="AA19" i="8"/>
  <c r="AE19" i="8"/>
  <c r="AI19" i="8"/>
  <c r="AM19" i="8"/>
  <c r="AQ19" i="8"/>
  <c r="P20" i="8"/>
  <c r="T20" i="8"/>
  <c r="X20" i="8"/>
  <c r="AB20" i="8"/>
  <c r="AF20" i="8"/>
  <c r="AJ20" i="8"/>
  <c r="AN20" i="8"/>
  <c r="M21" i="8"/>
  <c r="Q21" i="8"/>
  <c r="U21" i="8"/>
  <c r="Y21" i="8"/>
  <c r="AC21" i="8"/>
  <c r="AG21" i="8"/>
  <c r="AK21" i="8"/>
  <c r="AO21" i="8"/>
  <c r="N22" i="8"/>
  <c r="R22" i="8"/>
  <c r="V22" i="8"/>
  <c r="Z22" i="8"/>
  <c r="AD22" i="8"/>
  <c r="AH22" i="8"/>
  <c r="AL22" i="8"/>
  <c r="AP22" i="8"/>
  <c r="O23" i="8"/>
  <c r="S23" i="8"/>
  <c r="W23" i="8"/>
  <c r="AA23" i="8"/>
  <c r="AE23" i="8"/>
  <c r="AI23" i="8"/>
  <c r="AM23" i="8"/>
  <c r="AQ23" i="8"/>
  <c r="P24" i="8"/>
  <c r="T24" i="8"/>
  <c r="X24" i="8"/>
  <c r="AB24" i="8"/>
  <c r="AF24" i="8"/>
  <c r="AJ24" i="8"/>
  <c r="AN24" i="8"/>
  <c r="M25" i="8"/>
  <c r="Q25" i="8"/>
  <c r="U25" i="8"/>
  <c r="Y25" i="8"/>
  <c r="AC25" i="8"/>
  <c r="AG25" i="8"/>
  <c r="AK25" i="8"/>
  <c r="AO25" i="8"/>
  <c r="P15" i="8"/>
  <c r="AF15" i="8"/>
  <c r="Q16" i="8"/>
  <c r="AG16" i="8"/>
  <c r="R17" i="8"/>
  <c r="AH17" i="8"/>
  <c r="S18" i="8"/>
  <c r="AI18" i="8"/>
  <c r="T19" i="8"/>
  <c r="AJ19" i="8"/>
  <c r="U20" i="8"/>
  <c r="AK20" i="8"/>
  <c r="V21" i="8"/>
  <c r="AL21" i="8"/>
  <c r="W22" i="8"/>
  <c r="AM22" i="8"/>
  <c r="X23" i="8"/>
  <c r="AN23" i="8"/>
  <c r="Y24" i="8"/>
  <c r="AO24" i="8"/>
  <c r="Z25" i="8"/>
  <c r="AH25" i="8"/>
  <c r="AP25" i="8"/>
  <c r="O26" i="8"/>
  <c r="S26" i="8"/>
  <c r="W26" i="8"/>
  <c r="AA26" i="8"/>
  <c r="AE26" i="8"/>
  <c r="AI26" i="8"/>
  <c r="AM26" i="8"/>
  <c r="AQ26" i="8"/>
  <c r="P27" i="8"/>
  <c r="T27" i="8"/>
  <c r="X27" i="8"/>
  <c r="AB27" i="8"/>
  <c r="AF27" i="8"/>
  <c r="AJ27" i="8"/>
  <c r="AN27" i="8"/>
  <c r="M28" i="8"/>
  <c r="Q28" i="8"/>
  <c r="U28" i="8"/>
  <c r="Y28" i="8"/>
  <c r="AC28" i="8"/>
  <c r="AG28" i="8"/>
  <c r="AK28" i="8"/>
  <c r="AO28" i="8"/>
  <c r="N29" i="8"/>
  <c r="R29" i="8"/>
  <c r="V29" i="8"/>
  <c r="Z29" i="8"/>
  <c r="AD29" i="8"/>
  <c r="AH29" i="8"/>
  <c r="AL29" i="8"/>
  <c r="AP29" i="8"/>
  <c r="O30" i="8"/>
  <c r="S30" i="8"/>
  <c r="W30" i="8"/>
  <c r="AA30" i="8"/>
  <c r="AE30" i="8"/>
  <c r="AI30" i="8"/>
  <c r="AM30" i="8"/>
  <c r="AQ30" i="8"/>
  <c r="P31" i="8"/>
  <c r="T31" i="8"/>
  <c r="X31" i="8"/>
  <c r="AB31" i="8"/>
  <c r="AF31" i="8"/>
  <c r="AJ31" i="8"/>
  <c r="AN31" i="8"/>
  <c r="M32" i="8"/>
  <c r="Q32" i="8"/>
  <c r="U32" i="8"/>
  <c r="Y32" i="8"/>
  <c r="AC32" i="8"/>
  <c r="AG32" i="8"/>
  <c r="AK32" i="8"/>
  <c r="AO32" i="8"/>
  <c r="N33" i="8"/>
  <c r="R33" i="8"/>
  <c r="V33" i="8"/>
  <c r="Z33" i="8"/>
  <c r="T15" i="8"/>
  <c r="AJ15" i="8"/>
  <c r="U16" i="8"/>
  <c r="AK16" i="8"/>
  <c r="V17" i="8"/>
  <c r="AL17" i="8"/>
  <c r="W18" i="8"/>
  <c r="AM18" i="8"/>
  <c r="X19" i="8"/>
  <c r="AN19" i="8"/>
  <c r="Y20" i="8"/>
  <c r="AO20" i="8"/>
  <c r="Z21" i="8"/>
  <c r="AP21" i="8"/>
  <c r="AA22" i="8"/>
  <c r="AQ22" i="8"/>
  <c r="AB23" i="8"/>
  <c r="M24" i="8"/>
  <c r="AC24" i="8"/>
  <c r="N25" i="8"/>
  <c r="AA25" i="8"/>
  <c r="AI25" i="8"/>
  <c r="AQ25" i="8"/>
  <c r="P26" i="8"/>
  <c r="T26" i="8"/>
  <c r="X26" i="8"/>
  <c r="AB26" i="8"/>
  <c r="AF26" i="8"/>
  <c r="AJ26" i="8"/>
  <c r="AN26" i="8"/>
  <c r="M27" i="8"/>
  <c r="Q27" i="8"/>
  <c r="U27" i="8"/>
  <c r="Y27" i="8"/>
  <c r="AC27" i="8"/>
  <c r="AG27" i="8"/>
  <c r="AK27" i="8"/>
  <c r="AO27" i="8"/>
  <c r="N28" i="8"/>
  <c r="R28" i="8"/>
  <c r="V28" i="8"/>
  <c r="Z28" i="8"/>
  <c r="AD28" i="8"/>
  <c r="AH28" i="8"/>
  <c r="AL28" i="8"/>
  <c r="AP28" i="8"/>
  <c r="O29" i="8"/>
  <c r="S29" i="8"/>
  <c r="W29" i="8"/>
  <c r="AA29" i="8"/>
  <c r="AE29" i="8"/>
  <c r="AI29" i="8"/>
  <c r="AM29" i="8"/>
  <c r="AQ29" i="8"/>
  <c r="P30" i="8"/>
  <c r="T30" i="8"/>
  <c r="X30" i="8"/>
  <c r="AB30" i="8"/>
  <c r="AF30" i="8"/>
  <c r="AJ30" i="8"/>
  <c r="AN30" i="8"/>
  <c r="M31" i="8"/>
  <c r="Q31" i="8"/>
  <c r="U31" i="8"/>
  <c r="Y31" i="8"/>
  <c r="AC31" i="8"/>
  <c r="AG31" i="8"/>
  <c r="AK31" i="8"/>
  <c r="AO31" i="8"/>
  <c r="N32" i="8"/>
  <c r="R32" i="8"/>
  <c r="V32" i="8"/>
  <c r="Z32" i="8"/>
  <c r="AD32" i="8"/>
  <c r="AH32" i="8"/>
  <c r="AL32" i="8"/>
  <c r="AP32" i="8"/>
  <c r="O33" i="8"/>
  <c r="S33" i="8"/>
  <c r="W33" i="8"/>
  <c r="AA33" i="8"/>
  <c r="AE33" i="8"/>
  <c r="AI33" i="8"/>
  <c r="AM33" i="8"/>
  <c r="AQ33" i="8"/>
  <c r="P34" i="8"/>
  <c r="X15" i="8"/>
  <c r="AN15" i="8"/>
  <c r="Y16" i="8"/>
  <c r="AO16" i="8"/>
  <c r="Z17" i="8"/>
  <c r="AP17" i="8"/>
  <c r="AA18" i="8"/>
  <c r="AQ18" i="8"/>
  <c r="AB19" i="8"/>
  <c r="M20" i="8"/>
  <c r="AC20" i="8"/>
  <c r="N21" i="8"/>
  <c r="AD21" i="8"/>
  <c r="O22" i="8"/>
  <c r="AE22" i="8"/>
  <c r="P23" i="8"/>
  <c r="AF23" i="8"/>
  <c r="Q24" i="8"/>
  <c r="AG24" i="8"/>
  <c r="R25" i="8"/>
  <c r="AD25" i="8"/>
  <c r="AL25" i="8"/>
  <c r="M26" i="8"/>
  <c r="Q26" i="8"/>
  <c r="U26" i="8"/>
  <c r="Y26" i="8"/>
  <c r="AC26" i="8"/>
  <c r="AG26" i="8"/>
  <c r="AK26" i="8"/>
  <c r="AO26" i="8"/>
  <c r="N27" i="8"/>
  <c r="R27" i="8"/>
  <c r="V27" i="8"/>
  <c r="Z27" i="8"/>
  <c r="AD27" i="8"/>
  <c r="AH27" i="8"/>
  <c r="AL27" i="8"/>
  <c r="AP27" i="8"/>
  <c r="O28" i="8"/>
  <c r="S28" i="8"/>
  <c r="W28" i="8"/>
  <c r="AA28" i="8"/>
  <c r="AE28" i="8"/>
  <c r="AI28" i="8"/>
  <c r="AM28" i="8"/>
  <c r="AQ28" i="8"/>
  <c r="P29" i="8"/>
  <c r="T29" i="8"/>
  <c r="X29" i="8"/>
  <c r="AB29" i="8"/>
  <c r="AF29" i="8"/>
  <c r="AJ29" i="8"/>
  <c r="AN29" i="8"/>
  <c r="M30" i="8"/>
  <c r="Q30" i="8"/>
  <c r="U30" i="8"/>
  <c r="Y30" i="8"/>
  <c r="AC30" i="8"/>
  <c r="AG30" i="8"/>
  <c r="AK30" i="8"/>
  <c r="AO30" i="8"/>
  <c r="N31" i="8"/>
  <c r="R31" i="8"/>
  <c r="V31" i="8"/>
  <c r="Z31" i="8"/>
  <c r="AD31" i="8"/>
  <c r="AH31" i="8"/>
  <c r="AL31" i="8"/>
  <c r="AP31" i="8"/>
  <c r="O32" i="8"/>
  <c r="S32" i="8"/>
  <c r="W32" i="8"/>
  <c r="AA32" i="8"/>
  <c r="AE32" i="8"/>
  <c r="AI32" i="8"/>
  <c r="AM32" i="8"/>
  <c r="AQ32" i="8"/>
  <c r="P33" i="8"/>
  <c r="T33" i="8"/>
  <c r="X33" i="8"/>
  <c r="AB33" i="8"/>
  <c r="AF33" i="8"/>
  <c r="AJ33" i="8"/>
  <c r="AN33" i="8"/>
  <c r="M34" i="8"/>
  <c r="AB15" i="8"/>
  <c r="AD17" i="8"/>
  <c r="AF19" i="8"/>
  <c r="AH21" i="8"/>
  <c r="AJ23" i="8"/>
  <c r="AE25" i="8"/>
  <c r="V26" i="8"/>
  <c r="AL26" i="8"/>
  <c r="W27" i="8"/>
  <c r="AM27" i="8"/>
  <c r="X28" i="8"/>
  <c r="AN28" i="8"/>
  <c r="Y29" i="8"/>
  <c r="AO29" i="8"/>
  <c r="Z30" i="8"/>
  <c r="AP30" i="8"/>
  <c r="AA31" i="8"/>
  <c r="AQ31" i="8"/>
  <c r="AB32" i="8"/>
  <c r="M33" i="8"/>
  <c r="AC33" i="8"/>
  <c r="AK33" i="8"/>
  <c r="N34" i="8"/>
  <c r="S34" i="8"/>
  <c r="W34" i="8"/>
  <c r="AA34" i="8"/>
  <c r="AE34" i="8"/>
  <c r="AI34" i="8"/>
  <c r="AM34" i="8"/>
  <c r="AQ34" i="8"/>
  <c r="AA5" i="8"/>
  <c r="AE5" i="8"/>
  <c r="AI5" i="8"/>
  <c r="AM5" i="8"/>
  <c r="AQ5" i="8"/>
  <c r="AA6" i="8"/>
  <c r="AE6" i="8"/>
  <c r="AI6" i="8"/>
  <c r="AM6" i="8"/>
  <c r="AQ6" i="8"/>
  <c r="AA7" i="8"/>
  <c r="AE7" i="8"/>
  <c r="AI7" i="8"/>
  <c r="AM7" i="8"/>
  <c r="AQ7" i="8"/>
  <c r="AA8" i="8"/>
  <c r="AE8" i="8"/>
  <c r="AI8" i="8"/>
  <c r="AM8" i="8"/>
  <c r="AQ8" i="8"/>
  <c r="AA9" i="8"/>
  <c r="AE9" i="8"/>
  <c r="AI9" i="8"/>
  <c r="AM9" i="8"/>
  <c r="AQ9" i="8"/>
  <c r="AA10" i="8"/>
  <c r="AE10" i="8"/>
  <c r="AI10" i="8"/>
  <c r="AM10" i="8"/>
  <c r="AQ10" i="8"/>
  <c r="AA11" i="8"/>
  <c r="AE11" i="8"/>
  <c r="AI11" i="8"/>
  <c r="AM11" i="8"/>
  <c r="AQ11" i="8"/>
  <c r="AA12" i="8"/>
  <c r="AE12" i="8"/>
  <c r="AI12" i="8"/>
  <c r="AM12" i="8"/>
  <c r="AQ12" i="8"/>
  <c r="AA13" i="8"/>
  <c r="AE13" i="8"/>
  <c r="AI13" i="8"/>
  <c r="AM13" i="8"/>
  <c r="AQ13" i="8"/>
  <c r="AA14" i="8"/>
  <c r="AE14" i="8"/>
  <c r="AI14" i="8"/>
  <c r="AM14" i="8"/>
  <c r="AQ14" i="8"/>
  <c r="AA4" i="8"/>
  <c r="AE4" i="8"/>
  <c r="AI4" i="8"/>
  <c r="AM4" i="8"/>
  <c r="AQ4" i="8"/>
  <c r="M16" i="8"/>
  <c r="O18" i="8"/>
  <c r="Q20" i="8"/>
  <c r="S22" i="8"/>
  <c r="U24" i="8"/>
  <c r="AM25" i="8"/>
  <c r="Z26" i="8"/>
  <c r="AP26" i="8"/>
  <c r="AA27" i="8"/>
  <c r="AQ27" i="8"/>
  <c r="AB28" i="8"/>
  <c r="M29" i="8"/>
  <c r="AC29" i="8"/>
  <c r="N30" i="8"/>
  <c r="AD30" i="8"/>
  <c r="O31" i="8"/>
  <c r="AE31" i="8"/>
  <c r="P32" i="8"/>
  <c r="AF32" i="8"/>
  <c r="Q33" i="8"/>
  <c r="AD33" i="8"/>
  <c r="AL33" i="8"/>
  <c r="O34" i="8"/>
  <c r="T34" i="8"/>
  <c r="X34" i="8"/>
  <c r="AB34" i="8"/>
  <c r="AF34" i="8"/>
  <c r="AJ34" i="8"/>
  <c r="AN34" i="8"/>
  <c r="X5" i="8"/>
  <c r="AB5" i="8"/>
  <c r="AF5" i="8"/>
  <c r="AJ5" i="8"/>
  <c r="AN5" i="8"/>
  <c r="X6" i="8"/>
  <c r="AB6" i="8"/>
  <c r="AF6" i="8"/>
  <c r="AJ6" i="8"/>
  <c r="AN6" i="8"/>
  <c r="X7" i="8"/>
  <c r="AB7" i="8"/>
  <c r="AF7" i="8"/>
  <c r="AJ7" i="8"/>
  <c r="AN7" i="8"/>
  <c r="X8" i="8"/>
  <c r="AB8" i="8"/>
  <c r="AF8" i="8"/>
  <c r="AJ8" i="8"/>
  <c r="AN8" i="8"/>
  <c r="X9" i="8"/>
  <c r="AB9" i="8"/>
  <c r="AF9" i="8"/>
  <c r="AJ9" i="8"/>
  <c r="AN9" i="8"/>
  <c r="X10" i="8"/>
  <c r="AB10" i="8"/>
  <c r="AF10" i="8"/>
  <c r="AJ10" i="8"/>
  <c r="AN10" i="8"/>
  <c r="X11" i="8"/>
  <c r="AB11" i="8"/>
  <c r="AF11" i="8"/>
  <c r="AJ11" i="8"/>
  <c r="AN11" i="8"/>
  <c r="X12" i="8"/>
  <c r="AB12" i="8"/>
  <c r="AF12" i="8"/>
  <c r="AJ12" i="8"/>
  <c r="AN12" i="8"/>
  <c r="X13" i="8"/>
  <c r="AB13" i="8"/>
  <c r="AF13" i="8"/>
  <c r="AJ13" i="8"/>
  <c r="AN13" i="8"/>
  <c r="X14" i="8"/>
  <c r="AB14" i="8"/>
  <c r="AF14" i="8"/>
  <c r="AJ14" i="8"/>
  <c r="AN14" i="8"/>
  <c r="X4" i="8"/>
  <c r="AB4" i="8"/>
  <c r="AF4" i="8"/>
  <c r="AJ4" i="8"/>
  <c r="AN4" i="8"/>
  <c r="P19" i="8"/>
  <c r="T23" i="8"/>
  <c r="R26" i="8"/>
  <c r="AC16" i="8"/>
  <c r="AE18" i="8"/>
  <c r="AG20" i="8"/>
  <c r="AI22" i="8"/>
  <c r="AK24" i="8"/>
  <c r="N26" i="8"/>
  <c r="AD26" i="8"/>
  <c r="O27" i="8"/>
  <c r="AE27" i="8"/>
  <c r="P28" i="8"/>
  <c r="AF28" i="8"/>
  <c r="Q29" i="8"/>
  <c r="AG29" i="8"/>
  <c r="R30" i="8"/>
  <c r="AH30" i="8"/>
  <c r="S31" i="8"/>
  <c r="AI31" i="8"/>
  <c r="T32" i="8"/>
  <c r="AJ32" i="8"/>
  <c r="U33" i="8"/>
  <c r="AG33" i="8"/>
  <c r="AO33" i="8"/>
  <c r="Q34" i="8"/>
  <c r="U34" i="8"/>
  <c r="Y34" i="8"/>
  <c r="AC34" i="8"/>
  <c r="AG34" i="8"/>
  <c r="AK34" i="8"/>
  <c r="AO34" i="8"/>
  <c r="Y5" i="8"/>
  <c r="AC5" i="8"/>
  <c r="AG5" i="8"/>
  <c r="AK5" i="8"/>
  <c r="AO5" i="8"/>
  <c r="Y6" i="8"/>
  <c r="AC6" i="8"/>
  <c r="AG6" i="8"/>
  <c r="AK6" i="8"/>
  <c r="AO6" i="8"/>
  <c r="Y7" i="8"/>
  <c r="AC7" i="8"/>
  <c r="AG7" i="8"/>
  <c r="AK7" i="8"/>
  <c r="AO7" i="8"/>
  <c r="Y8" i="8"/>
  <c r="AC8" i="8"/>
  <c r="AG8" i="8"/>
  <c r="AK8" i="8"/>
  <c r="AO8" i="8"/>
  <c r="Y9" i="8"/>
  <c r="AC9" i="8"/>
  <c r="AG9" i="8"/>
  <c r="AK9" i="8"/>
  <c r="AO9" i="8"/>
  <c r="Y10" i="8"/>
  <c r="AC10" i="8"/>
  <c r="AG10" i="8"/>
  <c r="AK10" i="8"/>
  <c r="AO10" i="8"/>
  <c r="Y11" i="8"/>
  <c r="AC11" i="8"/>
  <c r="AG11" i="8"/>
  <c r="AK11" i="8"/>
  <c r="AO11" i="8"/>
  <c r="Y12" i="8"/>
  <c r="AC12" i="8"/>
  <c r="AG12" i="8"/>
  <c r="AK12" i="8"/>
  <c r="AO12" i="8"/>
  <c r="Y13" i="8"/>
  <c r="AC13" i="8"/>
  <c r="AG13" i="8"/>
  <c r="AK13" i="8"/>
  <c r="AO13" i="8"/>
  <c r="Y14" i="8"/>
  <c r="AC14" i="8"/>
  <c r="AG14" i="8"/>
  <c r="AK14" i="8"/>
  <c r="AO14" i="8"/>
  <c r="Y4" i="8"/>
  <c r="AC4" i="8"/>
  <c r="AG4" i="8"/>
  <c r="AK4" i="8"/>
  <c r="AO4" i="8"/>
  <c r="N17" i="8"/>
  <c r="R21" i="8"/>
  <c r="V25" i="8"/>
  <c r="AH26" i="8"/>
  <c r="S27" i="8"/>
  <c r="U29" i="8"/>
  <c r="W31" i="8"/>
  <c r="Y33" i="8"/>
  <c r="V34" i="8"/>
  <c r="AL34" i="8"/>
  <c r="AH5" i="8"/>
  <c r="AD6" i="8"/>
  <c r="Z7" i="8"/>
  <c r="AP7" i="8"/>
  <c r="AL8" i="8"/>
  <c r="AH9" i="8"/>
  <c r="AD10" i="8"/>
  <c r="Z11" i="8"/>
  <c r="AP11" i="8"/>
  <c r="AL12" i="8"/>
  <c r="AH13" i="8"/>
  <c r="AD14" i="8"/>
  <c r="Z4" i="8"/>
  <c r="AP4" i="8"/>
  <c r="AP6" i="8"/>
  <c r="Z10" i="8"/>
  <c r="AH12" i="8"/>
  <c r="AP14" i="8"/>
  <c r="AI27" i="8"/>
  <c r="AK29" i="8"/>
  <c r="AM31" i="8"/>
  <c r="AH33" i="8"/>
  <c r="Z34" i="8"/>
  <c r="AP34" i="8"/>
  <c r="AL5" i="8"/>
  <c r="AH6" i="8"/>
  <c r="AD7" i="8"/>
  <c r="Z8" i="8"/>
  <c r="AP8" i="8"/>
  <c r="AL9" i="8"/>
  <c r="AH10" i="8"/>
  <c r="AD11" i="8"/>
  <c r="Z12" i="8"/>
  <c r="AP12" i="8"/>
  <c r="AL13" i="8"/>
  <c r="AH14" i="8"/>
  <c r="AD4" i="8"/>
  <c r="AL30" i="8"/>
  <c r="AH34" i="8"/>
  <c r="Z6" i="8"/>
  <c r="AL7" i="8"/>
  <c r="AD9" i="8"/>
  <c r="AL11" i="8"/>
  <c r="Z14" i="8"/>
  <c r="T28" i="8"/>
  <c r="V30" i="8"/>
  <c r="X32" i="8"/>
  <c r="AP33" i="8"/>
  <c r="AD34" i="8"/>
  <c r="Z5" i="8"/>
  <c r="AP5" i="8"/>
  <c r="AL6" i="8"/>
  <c r="AH7" i="8"/>
  <c r="AD8" i="8"/>
  <c r="Z9" i="8"/>
  <c r="AP9" i="8"/>
  <c r="AL10" i="8"/>
  <c r="AH11" i="8"/>
  <c r="AD12" i="8"/>
  <c r="Z13" i="8"/>
  <c r="AP13" i="8"/>
  <c r="AL14" i="8"/>
  <c r="AH4" i="8"/>
  <c r="AJ28" i="8"/>
  <c r="AN32" i="8"/>
  <c r="R34" i="8"/>
  <c r="AD5" i="8"/>
  <c r="AH8" i="8"/>
  <c r="AP10" i="8"/>
  <c r="AD13" i="8"/>
  <c r="AL4" i="8"/>
  <c r="Q4" i="8"/>
  <c r="U10" i="8"/>
  <c r="P8" i="8"/>
  <c r="T7" i="8"/>
  <c r="N14" i="8"/>
  <c r="S4" i="8"/>
  <c r="W10" i="8"/>
  <c r="P6" i="8"/>
  <c r="G21" i="8"/>
  <c r="U4" i="8"/>
  <c r="O11" i="8"/>
  <c r="R9" i="8"/>
  <c r="N8" i="8"/>
  <c r="R14" i="8"/>
  <c r="W4" i="8"/>
  <c r="Q11" i="8"/>
  <c r="R7" i="8"/>
  <c r="G10" i="8"/>
  <c r="U6" i="8"/>
  <c r="O13" i="8"/>
  <c r="M5" i="8"/>
  <c r="N10" i="8"/>
  <c r="N5" i="8"/>
  <c r="W6" i="8"/>
  <c r="Q13" i="8"/>
  <c r="N13" i="8"/>
  <c r="G7" i="8"/>
  <c r="U8" i="8"/>
  <c r="M6" i="8"/>
  <c r="T5" i="8"/>
  <c r="N12" i="8"/>
  <c r="R11" i="8"/>
  <c r="W8" i="8"/>
  <c r="M8" i="8"/>
  <c r="G23" i="8"/>
  <c r="G12" i="8"/>
  <c r="N11" i="8"/>
  <c r="S13" i="8"/>
  <c r="Q7" i="8"/>
  <c r="G11" i="8"/>
  <c r="W5" i="8"/>
  <c r="Q12" i="8"/>
  <c r="R13" i="8"/>
  <c r="P9" i="8"/>
  <c r="M11" i="8"/>
  <c r="O6" i="8"/>
  <c r="S12" i="8"/>
  <c r="T10" i="8"/>
  <c r="G22" i="8"/>
  <c r="Q6" i="8"/>
  <c r="U12" i="8"/>
  <c r="V13" i="8"/>
  <c r="T9" i="8"/>
  <c r="M4" i="8"/>
  <c r="S6" i="8"/>
  <c r="W12" i="8"/>
  <c r="P12" i="8"/>
  <c r="G6" i="8"/>
  <c r="Q8" i="8"/>
  <c r="U14" i="8"/>
  <c r="P5" i="8"/>
  <c r="T11" i="8"/>
  <c r="P10" i="8"/>
  <c r="S8" i="8"/>
  <c r="W14" i="8"/>
  <c r="G5" i="8"/>
  <c r="G8" i="8"/>
  <c r="Q10" i="8"/>
  <c r="N7" i="8"/>
  <c r="P7" i="8"/>
  <c r="T13" i="8"/>
  <c r="O4" i="8"/>
  <c r="S10" i="8"/>
  <c r="R5" i="8"/>
  <c r="G17" i="8"/>
  <c r="O9" i="8"/>
  <c r="N6" i="8"/>
  <c r="T12" i="8"/>
  <c r="M12" i="8"/>
  <c r="G16" i="8"/>
  <c r="M14" i="8"/>
  <c r="V12" i="8"/>
  <c r="U9" i="8"/>
  <c r="G9" i="8"/>
  <c r="S11" i="8"/>
  <c r="V14" i="8"/>
  <c r="U11" i="8"/>
  <c r="G14" i="8"/>
  <c r="N4" i="8"/>
  <c r="T6" i="8"/>
  <c r="T14" i="8"/>
  <c r="S7" i="8"/>
  <c r="W13" i="8"/>
  <c r="R4" i="8"/>
  <c r="V10" i="8"/>
  <c r="V7" i="8"/>
  <c r="U7" i="8"/>
  <c r="O14" i="8"/>
  <c r="M13" i="8"/>
  <c r="G15" i="8"/>
  <c r="W7" i="8"/>
  <c r="Q14" i="8"/>
  <c r="V4" i="8"/>
  <c r="P11" i="8"/>
  <c r="N9" i="8"/>
  <c r="O8" i="8"/>
  <c r="S14" i="8"/>
  <c r="G4" i="8"/>
  <c r="G19" i="8"/>
  <c r="W9" i="8"/>
  <c r="V5" i="8"/>
  <c r="V6" i="8"/>
  <c r="P13" i="8"/>
  <c r="M9" i="8"/>
  <c r="O10" i="8"/>
  <c r="T4" i="8"/>
  <c r="G13" i="8"/>
  <c r="S5" i="8"/>
  <c r="W11" i="8"/>
  <c r="V11" i="8"/>
  <c r="V8" i="8"/>
  <c r="M7" i="8"/>
  <c r="U5" i="8"/>
  <c r="O12" i="8"/>
  <c r="V9" i="8"/>
  <c r="G18" i="8"/>
  <c r="M10" i="8"/>
  <c r="R12" i="8"/>
  <c r="Q9" i="8"/>
  <c r="G20" i="8"/>
  <c r="S9" i="8"/>
  <c r="R6" i="8"/>
  <c r="P14" i="8"/>
  <c r="P4" i="8"/>
  <c r="O5" i="8"/>
  <c r="R8" i="8"/>
  <c r="Q5" i="8"/>
  <c r="T8" i="8"/>
  <c r="O7" i="8"/>
  <c r="R10" i="8"/>
  <c r="U13" i="8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4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<sst xmlns="http://schemas.openxmlformats.org/spreadsheetml/2006/main" count="158" uniqueCount="103">
  <si>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</si>
  <si>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</si>
  <si>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</si>
  <si>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</si>
  <si>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</si>
  <si>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</si>
  <si>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</si>
  <si>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</si>
  <si>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</si>
  <si>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</si>
  <si>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</si>
  <si>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</si>
  <si>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</si>
  <si>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</si>
  <si>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</si>
  <si>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</si>
  <si>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</si>
  <si>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</si>
  <si>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</si>
  <si>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</si>
  <si>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</si>
  <si>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</si>
  <si>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</si>
  <si>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</si>
  <si>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</si>
  <si>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</si>
  <si>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</si>
  <si>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bilinear</t>
  </si>
  <si>
    <t>x1</t>
  </si>
  <si>
    <t>x2</t>
  </si>
  <si>
    <t>2D interpolation using handle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</si>
  <si>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</si>
  <si>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</si>
  <si>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</si>
  <si>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</si>
  <si>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</si>
  <si>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</si>
  <si>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</si>
  <si>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</si>
  <si>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</si>
  <si>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</si>
  <si>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</si>
  <si>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</si>
  <si>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</si>
  <si>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</si>
  <si>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</si>
  <si>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</si>
  <si>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</si>
  <si>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</si>
  <si>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</si>
  <si>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</si>
  <si>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</si>
  <si>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</si>
  <si>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</si>
  <si>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</si>
  <si>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</si>
  <si>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</si>
  <si>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</si>
  <si>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</si>
  <si>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</si>
  <si>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</si>
  <si>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</si>
  <si>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</si>
  <si>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</si>
  <si>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</si>
  <si>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</si>
  <si>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</si>
  <si>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</si>
  <si>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</si>
  <si>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</si>
  <si>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</si>
  <si>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</si>
  <si>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</si>
  <si>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</si>
  <si>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</si>
  <si>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</si>
  <si>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</si>
  <si>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</si>
  <si>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</si>
  <si>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</si>
  <si>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</si>
  <si>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</si>
  <si>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</si>
  <si>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</si>
  <si>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</si>
  <si>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</si>
  <si>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</si>
  <si>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</si>
  <si>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</si>
  <si>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</si>
  <si>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</si>
  <si>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bicubic</t>
  </si>
  <si>
    <t>bisteffen</t>
  </si>
  <si>
    <t>biakima</t>
  </si>
  <si>
    <t>bihermite</t>
  </si>
  <si>
    <t>sample</t>
  </si>
  <si>
    <t>id</t>
  </si>
  <si>
    <t>interpolator</t>
  </si>
  <si>
    <t>method</t>
  </si>
  <si>
    <t>Gaussian</t>
  </si>
  <si>
    <t>Thinplate</t>
  </si>
  <si>
    <t>InverseQuadratic</t>
  </si>
  <si>
    <t>InverseMultiquadric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</si>
</sst>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</cellStyleXfs>
  <cellXfs count="56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1" xfId="0" applyFont="1" applyBorder="1"/>
    <xf numFmtId="0" fontId="0" fillId="0" borderId="0" xfId="0" applyAlignment="1">
      <alignment horizontal="center"/>
    </xf>
    <xf numFmtId="0" fontId="0" fillId="2" borderId="12" xfId="1" applyFont="1" applyBorder="1"/>
    <xf numFmtId="0" fontId="0" fillId="2" borderId="13" xfId="1" applyFont="1" applyBorder="1"/>
    <xf numFmtId="0" fontId="0" fillId="2" borderId="14" xfId="1" applyFont="1" applyBorder="1"/>
    <xf numFmtId="0" fontId="0" fillId="2" borderId="17" xfId="1" applyFont="1" applyBorder="1"/>
    <xf numFmtId="0" fontId="0" fillId="2" borderId="18" xfId="1" applyFont="1" applyBorder="1"/>
    <xf numFmtId="0" fontId="0" fillId="2" borderId="19" xfId="1" applyFont="1" applyBorder="1"/>
    <xf numFmtId="0" fontId="0" fillId="5" borderId="20" xfId="1" applyFont="1" applyFill="1" applyBorder="1"/>
    <xf numFmtId="0" fontId="0" fillId="5" borderId="21" xfId="1" applyFont="1" applyFill="1" applyBorder="1"/>
    <xf numFmtId="0" fontId="0" fillId="5" borderId="22" xfId="1" applyFont="1" applyFill="1" applyBorder="1"/>
    <xf numFmtId="0" fontId="0" fillId="5" borderId="16" xfId="1" applyFont="1" applyFill="1" applyBorder="1"/>
    <xf numFmtId="0" fontId="0" fillId="5" borderId="15" xfId="1" applyFont="1" applyFill="1" applyBorder="1"/>
    <xf numFmtId="0" fontId="2" fillId="6" borderId="10" xfId="1" applyFont="1" applyFill="1" applyBorder="1" applyAlignment="1">
      <alignment horizontal="right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23" xfId="0" applyBorder="1"/>
    <xf numFmtId="0" fontId="0" fillId="0" borderId="7" xfId="0" applyBorder="1"/>
    <xf numFmtId="0" fontId="4" fillId="0" borderId="0" xfId="3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3" borderId="2" xfId="2" applyBorder="1"/>
    <xf numFmtId="0" fontId="6" fillId="4" borderId="28" xfId="4" applyBorder="1"/>
    <xf numFmtId="14" fontId="3" fillId="3" borderId="2" xfId="2" applyNumberFormat="1" applyBorder="1"/>
    <xf numFmtId="14" fontId="6" fillId="4" borderId="28" xfId="4" applyNumberFormat="1" applyBorder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6" fillId="5" borderId="2" xfId="4" applyFont="1" applyFill="1"/>
    <xf numFmtId="0" fontId="6" fillId="5" borderId="2" xfId="4" applyFill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7" fillId="3" borderId="2" xfId="2" applyFont="1"/>
  </cellXfs>
  <cellStyles count="5"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be1f78f34db74ce1ba29d9b8b6185772">
      <tp t="e">
        <v>#N/A</v>
        <stp/>
        <stp>8d9563a7-3786-4443-8947-a8c892162aef</stp>
        <tr r="K8" s="6"/>
      </tp>
    </main>
    <main first="rtdsrv.666c2edb6b434254be57b404ebf65d1e">
      <tp t="e">
        <v>#N/A</v>
        <stp/>
        <stp>383aa482-d8e1-4289-873d-6d7cfaf34a0d</stp>
        <tr r="F5" s="2"/>
      </tp>
    </main>
    <main first="rtdsrv.666c2edb6b434254be57b404ebf65d1e">
      <tp t="e">
        <v>#N/A</v>
        <stp/>
        <stp>788dd27e-e13b-47a7-b1d8-7da9f2b69ca2</stp>
        <tr r="Q2" s="2"/>
      </tp>
    </main>
    <main first="rtdsrv.017addb0c58e4917a43bf64c27d6deb9">
      <tp t="e">
        <v>#N/A</v>
        <stp/>
        <stp>9a7c33f7-3632-4515-9bfc-15c25b54e5f1</stp>
        <tr r="D8" s="6"/>
      </tp>
    </main>
    <main first="rtdsrv.017addb0c58e4917a43bf64c27d6deb9">
      <tp t="e">
        <v>#N/A</v>
        <stp/>
        <stp>3b0febc2-ce1f-4e7e-8a14-104ba3fafea8</stp>
        <tr r="C8" s="6"/>
      </tp>
    </main>
    <main first="rtdsrv.f835404ef6ea4bfb94e52694402ab3da">
      <tp t="e">
        <v>#N/A</v>
        <stp/>
        <stp>202545d2-e900-4306-b297-c428db5770cf</stp>
        <tr r="J6" s="8"/>
      </tp>
    </main>
    <main first="rtdsrv.017addb0c58e4917a43bf64c27d6deb9">
      <tp t="e">
        <v>#N/A</v>
        <stp/>
        <stp>c9daa426-ebca-44fa-bc8a-ffc765dfc455</stp>
        <tr r="T2" s="2"/>
      </tp>
    </main>
    <main first="rtdsrv.a3a815d9873d402db8aecfd3887ba936">
      <tp t="e">
        <v>#N/A</v>
        <stp/>
        <stp>6e888f64-5098-429a-ade5-a9ecda0a4038</stp>
        <tr r="O2" s="2"/>
      </tp>
    </main>
    <main first="rtdsrv.017addb0c58e4917a43bf64c27d6deb9">
      <tp t="e">
        <v>#N/A</v>
        <stp/>
        <stp>d229b175-0d38-4186-927d-1c31930cc718</stp>
        <tr r="U2" s="2"/>
      </tp>
    </main>
    <main first="rtdsrv.c5570aa3ac8a45d08edd8e79709b3e76">
      <tp t="e">
        <v>#N/A</v>
        <stp/>
        <stp>3f944f10-1bd0-4fa5-b988-03ff530add35</stp>
        <tr r="O8" s="6"/>
      </tp>
    </main>
    <main first="rtdsrv.666c2edb6b434254be57b404ebf65d1e">
      <tp t="e">
        <v>#N/A</v>
        <stp/>
        <stp>30c0d129-0253-4a6b-a3bf-142a10ef0ca4</stp>
        <tr r="N2" s="2"/>
      </tp>
    </main>
    <main first="rtdsrv.a3a815d9873d402db8aecfd3887ba936">
      <tp t="e">
        <v>#N/A</v>
        <stp/>
        <stp>dea3e22d-f5e1-48bb-9d32-d15cee3a570e</stp>
        <tr r="M2" s="2"/>
      </tp>
    </main>
    <main first="rtdsrv.017addb0c58e4917a43bf64c27d6deb9">
      <tp t="e">
        <v>#N/A</v>
        <stp/>
        <stp>c1e9c532-992c-4c10-9cf5-93e71b97681f</stp>
        <tr r="G8" s="6"/>
      </tp>
    </main>
    <main first="rtdsrv.bdfd56f1f097491cbf29d7e7bc4746d5">
      <tp t="e">
        <v>#N/A</v>
        <stp/>
        <stp>21d552d0-2236-4250-8974-96802551f61d</stp>
        <tr r="I4" s="4"/>
      </tp>
    </main>
    <main first="rtdsrv.017addb0c58e4917a43bf64c27d6deb9">
      <tp t="e">
        <v>#N/A</v>
        <stp/>
        <stp>36ad1599-3ebe-4b04-929e-5e45e9612bc4</stp>
        <tr r="S2" s="2"/>
      </tp>
    </main>
    <main first="rtdsrv.666c2edb6b434254be57b404ebf65d1e">
      <tp t="e">
        <v>#N/A</v>
        <stp/>
        <stp>21de2980-5ad6-4a84-a749-f4451d30655f</stp>
        <tr r="P2" s="2"/>
      </tp>
    </main>
    <main first="rtdsrv.f835404ef6ea4bfb94e52694402ab3da">
      <tp t="e">
        <v>#N/A</v>
        <stp/>
        <stp>fdb94bd9-39e9-4bd5-90f3-a8a3d3ad3131</stp>
        <tr r="J7" s="8"/>
      </tp>
    </main>
    <main first="rtdsrv.17b916738051425e810558b2fdbd8cf5">
      <tp t="e">
        <v>#N/A</v>
        <stp/>
        <stp>903a8f26-5443-4683-b9be-e47bfd468a4a</stp>
        <tr r="C5" s="5"/>
      </tp>
    </main>
    <main first="rtdsrv.017addb0c58e4917a43bf64c27d6deb9">
      <tp t="e">
        <v>#N/A</v>
        <stp/>
        <stp>3b222d02-be45-49cd-8067-f44fb7c5c060</stp>
        <tr r="R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-2.6465540192442683E-4</c:v>
                </c:pt>
                <c:pt idx="1">
                  <c:v>-2.4431724545426886E-4</c:v>
                </c:pt>
                <c:pt idx="2">
                  <c:v>-2.168978219215939E-4</c:v>
                </c:pt>
                <c:pt idx="3">
                  <c:v>-1.8838819200775805E-4</c:v>
                </c:pt>
                <c:pt idx="4">
                  <c:v>-1.658937335615035E-4</c:v>
                </c:pt>
                <c:pt idx="5">
                  <c:v>-1.5760368648326528E-4</c:v>
                </c:pt>
                <c:pt idx="6">
                  <c:v>-1.7271644848322609E-4</c:v>
                </c:pt>
                <c:pt idx="7">
                  <c:v>-2.2132594056087362E-4</c:v>
                </c:pt>
                <c:pt idx="8">
                  <c:v>-3.1428115800412326E-4</c:v>
                </c:pt>
                <c:pt idx="9">
                  <c:v>-4.6303800450353538E-4</c:v>
                </c:pt>
                <c:pt idx="10">
                  <c:v>-6.7952878086076016E-4</c:v>
                </c:pt>
                <c:pt idx="11">
                  <c:v>-9.7607925120515859E-4</c:v>
                </c:pt>
                <c:pt idx="12">
                  <c:v>-1.3654049965523933E-3</c:v>
                </c:pt>
                <c:pt idx="13">
                  <c:v>-1.8607167934551715E-3</c:v>
                </c:pt>
                <c:pt idx="14">
                  <c:v>-2.475958204934136E-3</c:v>
                </c:pt>
                <c:pt idx="15">
                  <c:v>-3.2261869352984904E-3</c:v>
                </c:pt>
                <c:pt idx="16">
                  <c:v>-4.1280947268530314E-3</c:v>
                </c:pt>
                <c:pt idx="17">
                  <c:v>-5.2006392140466692E-3</c:v>
                </c:pt>
                <c:pt idx="18">
                  <c:v>-6.4657364179759973E-3</c:v>
                </c:pt>
                <c:pt idx="19">
                  <c:v>-7.9489364079998945E-3</c:v>
                </c:pt>
                <c:pt idx="20">
                  <c:v>-9.6799797091655891E-3</c:v>
                </c:pt>
                <c:pt idx="21">
                  <c:v>-1.1693111537766681E-2</c:v>
                </c:pt>
                <c:pt idx="22">
                  <c:v>-1.4027018547142774E-2</c:v>
                </c:pt>
                <c:pt idx="23">
                  <c:v>-1.6724252194206542E-2</c:v>
                </c:pt>
                <c:pt idx="24">
                  <c:v>-1.9830017413327881E-2</c:v>
                </c:pt>
                <c:pt idx="25">
                  <c:v>-2.3390237326819975E-2</c:v>
                </c:pt>
                <c:pt idx="26">
                  <c:v>-2.7448854911148117E-2</c:v>
                </c:pt>
                <c:pt idx="27">
                  <c:v>-3.2044399435505307E-2</c:v>
                </c:pt>
                <c:pt idx="28">
                  <c:v>-3.7205925226346491E-2</c:v>
                </c:pt>
                <c:pt idx="29">
                  <c:v>-4.2948516592088239E-2</c:v>
                </c:pt>
                <c:pt idx="30">
                  <c:v>-4.9268637090933362E-2</c:v>
                </c:pt>
                <c:pt idx="31">
                  <c:v>-5.6139673650205613E-2</c:v>
                </c:pt>
                <c:pt idx="32">
                  <c:v>-6.350807557014955E-2</c:v>
                </c:pt>
                <c:pt idx="33">
                  <c:v>-7.1290505081199024E-2</c:v>
                </c:pt>
                <c:pt idx="34">
                  <c:v>-7.9372392264023692E-2</c:v>
                </c:pt>
                <c:pt idx="35">
                  <c:v>-8.760821953398723E-2</c:v>
                </c:pt>
                <c:pt idx="36">
                  <c:v>-9.5823752119289077E-2</c:v>
                </c:pt>
                <c:pt idx="37">
                  <c:v>-0.10382028989219197</c:v>
                </c:pt>
                <c:pt idx="38">
                  <c:v>-0.11138085680094981</c:v>
                </c:pt>
                <c:pt idx="39">
                  <c:v>-0.1182780845353672</c:v>
                </c:pt>
                <c:pt idx="40">
                  <c:v>-0.12428340496276552</c:v>
                </c:pt>
                <c:pt idx="41">
                  <c:v>-0.12917705709695568</c:v>
                </c:pt>
                <c:pt idx="42">
                  <c:v>-0.1327583503299806</c:v>
                </c:pt>
                <c:pt idx="43">
                  <c:v>-0.13485561200891594</c:v>
                </c:pt>
                <c:pt idx="44">
                  <c:v>-0.13533528323661714</c:v>
                </c:pt>
                <c:pt idx="45">
                  <c:v>-0.13410970427613503</c:v>
                </c:pt>
                <c:pt idx="46">
                  <c:v>-0.13114323611510872</c:v>
                </c:pt>
                <c:pt idx="47">
                  <c:v>-0.1264564789550589</c:v>
                </c:pt>
                <c:pt idx="48">
                  <c:v>-0.12012845139870082</c:v>
                </c:pt>
                <c:pt idx="49">
                  <c:v>-0.11229666819238678</c:v>
                </c:pt>
                <c:pt idx="50">
                  <c:v>-0.10315508857610586</c:v>
                </c:pt>
                <c:pt idx="51">
                  <c:v>-9.2949900525792647E-2</c:v>
                </c:pt>
                <c:pt idx="52">
                  <c:v>-8.1973068251196324E-2</c:v>
                </c:pt>
                <c:pt idx="53">
                  <c:v>-7.0553520372013248E-2</c:v>
                </c:pt>
                <c:pt idx="54">
                  <c:v>-5.9045819092632429E-2</c:v>
                </c:pt>
                <c:pt idx="55">
                  <c:v>-4.7816152393455866E-2</c:v>
                </c:pt>
                <c:pt idx="56">
                  <c:v>-3.722555441146197E-2</c:v>
                </c:pt>
                <c:pt idx="57">
                  <c:v>-2.7610399761893119E-2</c:v>
                </c:pt>
                <c:pt idx="58">
                  <c:v>-1.9260442621689099E-2</c:v>
                </c:pt>
                <c:pt idx="59">
                  <c:v>-1.2394977574203693E-2</c:v>
                </c:pt>
                <c:pt idx="60">
                  <c:v>-7.1380710706152508E-3</c:v>
                </c:pt>
                <c:pt idx="61">
                  <c:v>-3.4942203658806558E-3</c:v>
                </c:pt>
                <c:pt idx="62">
                  <c:v>-1.3261954363122E-3</c:v>
                </c:pt>
                <c:pt idx="63">
                  <c:v>-3.3714720503477723E-4</c:v>
                </c:pt>
                <c:pt idx="64">
                  <c:v>-5.9249066563005218E-5</c:v>
                </c:pt>
                <c:pt idx="65">
                  <c:v>1.4889695066849752E-4</c:v>
                </c:pt>
                <c:pt idx="66">
                  <c:v>1.094174283701772E-3</c:v>
                </c:pt>
                <c:pt idx="67">
                  <c:v>3.7288966327340403E-3</c:v>
                </c:pt>
                <c:pt idx="68">
                  <c:v>9.1184084898855572E-3</c:v>
                </c:pt>
                <c:pt idx="69">
                  <c:v>1.8397092702764128E-2</c:v>
                </c:pt>
                <c:pt idx="70">
                  <c:v>3.2714744219164302E-2</c:v>
                </c:pt>
                <c:pt idx="71">
                  <c:v>5.3176393748989942E-2</c:v>
                </c:pt>
                <c:pt idx="72">
                  <c:v>8.0779535423249976E-2</c:v>
                </c:pt>
                <c:pt idx="73">
                  <c:v>0.11635318445895289</c:v>
                </c:pt>
                <c:pt idx="74">
                  <c:v>0.16050317708597933</c:v>
                </c:pt>
                <c:pt idx="75">
                  <c:v>0.21356761541599614</c:v>
                </c:pt>
                <c:pt idx="76">
                  <c:v>0.2755854266847102</c:v>
                </c:pt>
                <c:pt idx="77">
                  <c:v>0.34627979166011935</c:v>
                </c:pt>
                <c:pt idx="78">
                  <c:v>0.42505688556659194</c:v>
                </c:pt>
                <c:pt idx="79">
                  <c:v>0.51101915613591209</c:v>
                </c:pt>
                <c:pt idx="80">
                  <c:v>0.60299139423557857</c:v>
                </c:pt>
                <c:pt idx="81">
                  <c:v>0.6995572292119383</c:v>
                </c:pt>
                <c:pt idx="82">
                  <c:v>0.79910342748847241</c:v>
                </c:pt>
                <c:pt idx="83">
                  <c:v>0.89986944598393115</c:v>
                </c:pt>
                <c:pt idx="84">
                  <c:v>1.0000000000000293</c:v>
                </c:pt>
                <c:pt idx="85">
                  <c:v>1.0975988329240849</c:v>
                </c:pt>
                <c:pt idx="86">
                  <c:v>1.1907823071296442</c:v>
                </c:pt>
                <c:pt idx="87">
                  <c:v>1.2777317761957863</c:v>
                </c:pt>
                <c:pt idx="88">
                  <c:v>1.3567438854439975</c:v>
                </c:pt>
                <c:pt idx="89">
                  <c:v>1.4262779589946115</c:v>
                </c:pt>
                <c:pt idx="90">
                  <c:v>1.4849994881890842</c:v>
                </c:pt>
                <c:pt idx="91">
                  <c:v>1.5318184986653753</c:v>
                </c:pt>
                <c:pt idx="92">
                  <c:v>1.5659213308136326</c:v>
                </c:pt>
                <c:pt idx="93">
                  <c:v>1.586794221628224</c:v>
                </c:pt>
                <c:pt idx="94">
                  <c:v>1.5942371155009081</c:v>
                </c:pt>
                <c:pt idx="95">
                  <c:v>1.5883664146348302</c:v>
                </c:pt>
                <c:pt idx="96">
                  <c:v>1.5696059140173919</c:v>
                </c:pt>
                <c:pt idx="97">
                  <c:v>1.5386659035870718</c:v>
                </c:pt>
                <c:pt idx="98">
                  <c:v>1.4965112672215291</c:v>
                </c:pt>
                <c:pt idx="99">
                  <c:v>1.4443202445263141</c:v>
                </c:pt>
                <c:pt idx="100">
                  <c:v>1.3834362275448473</c:v>
                </c:pt>
                <c:pt idx="101">
                  <c:v>1.3153154449403794</c:v>
                </c:pt>
                <c:pt idx="102">
                  <c:v>1.241473584681803</c:v>
                </c:pt>
                <c:pt idx="103">
                  <c:v>1.1634343105572675</c:v>
                </c:pt>
                <c:pt idx="104">
                  <c:v>1.0826822658928528</c:v>
                </c:pt>
                <c:pt idx="105">
                  <c:v>1.0006225890964415</c:v>
                </c:pt>
                <c:pt idx="106">
                  <c:v>0.91854827034718312</c:v>
                </c:pt>
                <c:pt idx="107">
                  <c:v>0.8376159466742692</c:v>
                </c:pt>
                <c:pt idx="108">
                  <c:v>0.75883005113686253</c:v>
                </c:pt>
                <c:pt idx="109">
                  <c:v>0.68303467361547376</c:v>
                </c:pt>
                <c:pt idx="110">
                  <c:v>0.61091210353881864</c:v>
                </c:pt>
                <c:pt idx="111">
                  <c:v>0.54298682488558558</c:v>
                </c:pt>
                <c:pt idx="112">
                  <c:v>0.47963370561487012</c:v>
                </c:pt>
                <c:pt idx="113">
                  <c:v>0.4210892269524773</c:v>
                </c:pt>
                <c:pt idx="114">
                  <c:v>0.36746477900011165</c:v>
                </c:pt>
                <c:pt idx="115">
                  <c:v>0.3187612540238744</c:v>
                </c:pt>
                <c:pt idx="116">
                  <c:v>0.27488435449172038</c:v>
                </c:pt>
                <c:pt idx="117">
                  <c:v>0.23566017378406551</c:v>
                </c:pt>
                <c:pt idx="118">
                  <c:v>0.20085069619189236</c:v>
                </c:pt>
                <c:pt idx="119">
                  <c:v>0.17016890685905631</c:v>
                </c:pt>
                <c:pt idx="120">
                  <c:v>0.14329321799799088</c:v>
                </c:pt>
                <c:pt idx="121">
                  <c:v>0.11988092369699455</c:v>
                </c:pt>
                <c:pt idx="122">
                  <c:v>9.9580408084052302E-2</c:v>
                </c:pt>
                <c:pt idx="123">
                  <c:v>8.2041861265539223E-2</c:v>
                </c:pt>
                <c:pt idx="124">
                  <c:v>6.6926308769972687E-2</c:v>
                </c:pt>
                <c:pt idx="125">
                  <c:v>5.391283178837885E-2</c:v>
                </c:pt>
                <c:pt idx="126">
                  <c:v>4.2703941229939188E-2</c:v>
                </c:pt>
                <c:pt idx="127">
                  <c:v>3.3029159348748192E-2</c:v>
                </c:pt>
                <c:pt idx="128">
                  <c:v>2.4646948061215153E-2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Interpolation!$P$1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Interpolation!$P$4:$P$132</c:f>
              <c:numCache>
                <c:formatCode>General</c:formatCode>
                <c:ptCount val="129"/>
                <c:pt idx="0">
                  <c:v>-1.6589373353986166E-4</c:v>
                </c:pt>
                <c:pt idx="1">
                  <c:v>-1.6589373353986166E-4</c:v>
                </c:pt>
                <c:pt idx="2">
                  <c:v>-1.6589373353986166E-4</c:v>
                </c:pt>
                <c:pt idx="3">
                  <c:v>-1.6589373353986166E-4</c:v>
                </c:pt>
                <c:pt idx="4">
                  <c:v>-1.6589373353986166E-4</c:v>
                </c:pt>
                <c:pt idx="5">
                  <c:v>-2.3419258748342238E-4</c:v>
                </c:pt>
                <c:pt idx="6">
                  <c:v>-3.1235250768127544E-4</c:v>
                </c:pt>
                <c:pt idx="7">
                  <c:v>-4.1023456038771143E-4</c:v>
                </c:pt>
                <c:pt idx="8">
                  <c:v>-5.3769981185702365E-4</c:v>
                </c:pt>
                <c:pt idx="9">
                  <c:v>-7.0460932834350183E-4</c:v>
                </c:pt>
                <c:pt idx="10">
                  <c:v>-9.2082417610143865E-4</c:v>
                </c:pt>
                <c:pt idx="11">
                  <c:v>-1.1962054213851281E-3</c:v>
                </c:pt>
                <c:pt idx="12">
                  <c:v>-1.5406141304488575E-3</c:v>
                </c:pt>
                <c:pt idx="13">
                  <c:v>-1.9639113695469244E-3</c:v>
                </c:pt>
                <c:pt idx="14">
                  <c:v>-2.4759582049336134E-3</c:v>
                </c:pt>
                <c:pt idx="15">
                  <c:v>-3.091798631345931E-3</c:v>
                </c:pt>
                <c:pt idx="16">
                  <c:v>-3.8472083574517344E-3</c:v>
                </c:pt>
                <c:pt idx="17">
                  <c:v>-4.7831460204015731E-3</c:v>
                </c:pt>
                <c:pt idx="18">
                  <c:v>-5.9405702573460256E-3</c:v>
                </c:pt>
                <c:pt idx="19">
                  <c:v>-7.3604397054356334E-3</c:v>
                </c:pt>
                <c:pt idx="20">
                  <c:v>-9.0837130018213523E-3</c:v>
                </c:pt>
                <c:pt idx="21">
                  <c:v>-1.1151348783653051E-2</c:v>
                </c:pt>
                <c:pt idx="22">
                  <c:v>-1.360430568808163E-2</c:v>
                </c:pt>
                <c:pt idx="23">
                  <c:v>-1.6483542352257609E-2</c:v>
                </c:pt>
                <c:pt idx="24">
                  <c:v>-1.9830017413330868E-2</c:v>
                </c:pt>
                <c:pt idx="25">
                  <c:v>-2.3676058120691554E-2</c:v>
                </c:pt>
                <c:pt idx="26">
                  <c:v>-2.8019466172675311E-2</c:v>
                </c:pt>
                <c:pt idx="27">
                  <c:v>-3.2849411879858105E-2</c:v>
                </c:pt>
                <c:pt idx="28">
                  <c:v>-3.8155065552815212E-2</c:v>
                </c:pt>
                <c:pt idx="29">
                  <c:v>-4.3925597502121869E-2</c:v>
                </c:pt>
                <c:pt idx="30">
                  <c:v>-5.0150178038353345E-2</c:v>
                </c:pt>
                <c:pt idx="31">
                  <c:v>-5.6817977472084877E-2</c:v>
                </c:pt>
                <c:pt idx="32">
                  <c:v>-6.3918166113891686E-2</c:v>
                </c:pt>
                <c:pt idx="33">
                  <c:v>-7.143991427434912E-2</c:v>
                </c:pt>
                <c:pt idx="34">
                  <c:v>-7.9372392264032379E-2</c:v>
                </c:pt>
                <c:pt idx="35">
                  <c:v>-8.7661200895658445E-2</c:v>
                </c:pt>
                <c:pt idx="36">
                  <c:v>-9.6077662990511445E-2</c:v>
                </c:pt>
                <c:pt idx="37">
                  <c:v>-0.10434953187201723</c:v>
                </c:pt>
                <c:pt idx="38">
                  <c:v>-0.11220456086360177</c:v>
                </c:pt>
                <c:pt idx="39">
                  <c:v>-0.11937050328869094</c:v>
                </c:pt>
                <c:pt idx="40">
                  <c:v>-0.12557511247071063</c:v>
                </c:pt>
                <c:pt idx="41">
                  <c:v>-0.13054614173308671</c:v>
                </c:pt>
                <c:pt idx="42">
                  <c:v>-0.13401134439924509</c:v>
                </c:pt>
                <c:pt idx="43">
                  <c:v>-0.13569847379261171</c:v>
                </c:pt>
                <c:pt idx="44">
                  <c:v>-0.13533528323661242</c:v>
                </c:pt>
                <c:pt idx="45">
                  <c:v>-0.13274953036215059</c:v>
                </c:pt>
                <c:pt idx="46">
                  <c:v>-0.1281689900300394</c:v>
                </c:pt>
                <c:pt idx="47">
                  <c:v>-0.1219214414085692</c:v>
                </c:pt>
                <c:pt idx="48">
                  <c:v>-0.11433466366603051</c:v>
                </c:pt>
                <c:pt idx="49">
                  <c:v>-0.10573643597071378</c:v>
                </c:pt>
                <c:pt idx="50">
                  <c:v>-9.6454537490909417E-2</c:v>
                </c:pt>
                <c:pt idx="51">
                  <c:v>-8.6816747394907939E-2</c:v>
                </c:pt>
                <c:pt idx="52">
                  <c:v>-7.7150844850999767E-2</c:v>
                </c:pt>
                <c:pt idx="53">
                  <c:v>-6.7784609027475365E-2</c:v>
                </c:pt>
                <c:pt idx="54">
                  <c:v>-5.9045819092625171E-2</c:v>
                </c:pt>
                <c:pt idx="55">
                  <c:v>-5.1190768733991691E-2</c:v>
                </c:pt>
                <c:pt idx="56">
                  <c:v>-4.4189809716125607E-2</c:v>
                </c:pt>
                <c:pt idx="57">
                  <c:v>-3.7941808322828605E-2</c:v>
                </c:pt>
                <c:pt idx="58">
                  <c:v>-3.234563083790596E-2</c:v>
                </c:pt>
                <c:pt idx="59">
                  <c:v>-2.7300143545159181E-2</c:v>
                </c:pt>
                <c:pt idx="60">
                  <c:v>-2.2704212728391081E-2</c:v>
                </c:pt>
                <c:pt idx="61">
                  <c:v>-1.8456704671404506E-2</c:v>
                </c:pt>
                <c:pt idx="62">
                  <c:v>-1.4456485658002272E-2</c:v>
                </c:pt>
                <c:pt idx="63">
                  <c:v>-1.0602421971987205E-2</c:v>
                </c:pt>
                <c:pt idx="64">
                  <c:v>-6.7933798971620864E-3</c:v>
                </c:pt>
                <c:pt idx="65">
                  <c:v>-2.9282257173298088E-3</c:v>
                </c:pt>
                <c:pt idx="66">
                  <c:v>1.0941742837068645E-3</c:v>
                </c:pt>
                <c:pt idx="67">
                  <c:v>5.5886899691901595E-3</c:v>
                </c:pt>
                <c:pt idx="68">
                  <c:v>1.1725135790541661E-2</c:v>
                </c:pt>
                <c:pt idx="69">
                  <c:v>2.0887062346227531E-2</c:v>
                </c:pt>
                <c:pt idx="70">
                  <c:v>3.4458020234713921E-2</c:v>
                </c:pt>
                <c:pt idx="71">
                  <c:v>5.3821560054466998E-2</c:v>
                </c:pt>
                <c:pt idx="72">
                  <c:v>8.0361232403952959E-2</c:v>
                </c:pt>
                <c:pt idx="73">
                  <c:v>0.11546058788163778</c:v>
                </c:pt>
                <c:pt idx="74">
                  <c:v>0.16050317708598785</c:v>
                </c:pt>
                <c:pt idx="75">
                  <c:v>0.21641036255971016</c:v>
                </c:pt>
                <c:pt idx="76">
                  <c:v>0.28225475462247751</c:v>
                </c:pt>
                <c:pt idx="77">
                  <c:v>0.35664677553820512</c:v>
                </c:pt>
                <c:pt idx="78">
                  <c:v>0.43819684757080779</c:v>
                </c:pt>
                <c:pt idx="79">
                  <c:v>0.52551539298420025</c:v>
                </c:pt>
                <c:pt idx="80">
                  <c:v>0.61721283404229799</c:v>
                </c:pt>
                <c:pt idx="81">
                  <c:v>0.71189959300901551</c:v>
                </c:pt>
                <c:pt idx="82">
                  <c:v>0.80818609214826809</c:v>
                </c:pt>
                <c:pt idx="83">
                  <c:v>0.90468275372397056</c:v>
                </c:pt>
                <c:pt idx="84">
                  <c:v>1.0000000000000377</c:v>
                </c:pt>
                <c:pt idx="85">
                  <c:v>1.0927598928365436</c:v>
                </c:pt>
                <c:pt idx="86">
                  <c:v>1.1816310524781977</c:v>
                </c:pt>
                <c:pt idx="87">
                  <c:v>1.2652937387658671</c:v>
                </c:pt>
                <c:pt idx="88">
                  <c:v>1.3424282115404214</c:v>
                </c:pt>
                <c:pt idx="89">
                  <c:v>1.4117147306427276</c:v>
                </c:pt>
                <c:pt idx="90">
                  <c:v>1.4718335559136539</c:v>
                </c:pt>
                <c:pt idx="91">
                  <c:v>1.5214649471940691</c:v>
                </c:pt>
                <c:pt idx="92">
                  <c:v>1.5592891643248405</c:v>
                </c:pt>
                <c:pt idx="93">
                  <c:v>1.5839864671468402</c:v>
                </c:pt>
                <c:pt idx="94">
                  <c:v>1.5942371155009261</c:v>
                </c:pt>
                <c:pt idx="95">
                  <c:v>1.5891922167255708</c:v>
                </c:pt>
                <c:pt idx="96">
                  <c:v>1.5698862681496102</c:v>
                </c:pt>
                <c:pt idx="97">
                  <c:v>1.5378246145994894</c:v>
                </c:pt>
                <c:pt idx="98">
                  <c:v>1.4945126009016441</c:v>
                </c:pt>
                <c:pt idx="99">
                  <c:v>1.4414555718825113</c:v>
                </c:pt>
                <c:pt idx="100">
                  <c:v>1.3801588723685287</c:v>
                </c:pt>
                <c:pt idx="101">
                  <c:v>1.312127847186134</c:v>
                </c:pt>
                <c:pt idx="102">
                  <c:v>1.2388678411617648</c:v>
                </c:pt>
                <c:pt idx="103">
                  <c:v>1.1618841991218591</c:v>
                </c:pt>
                <c:pt idx="104">
                  <c:v>1.0826822658928534</c:v>
                </c:pt>
                <c:pt idx="105">
                  <c:v>1.002635018300168</c:v>
                </c:pt>
                <c:pt idx="106">
                  <c:v>0.92258596116514724</c:v>
                </c:pt>
                <c:pt idx="107">
                  <c:v>0.84324623130811704</c:v>
                </c:pt>
                <c:pt idx="108">
                  <c:v>0.76532696554940549</c:v>
                </c:pt>
                <c:pt idx="109">
                  <c:v>0.68953930070933833</c:v>
                </c:pt>
                <c:pt idx="110">
                  <c:v>0.6165943736082431</c:v>
                </c:pt>
                <c:pt idx="111">
                  <c:v>0.54720332106644609</c:v>
                </c:pt>
                <c:pt idx="112">
                  <c:v>0.48207727990427379</c:v>
                </c:pt>
                <c:pt idx="113">
                  <c:v>0.42192738694205351</c:v>
                </c:pt>
                <c:pt idx="114">
                  <c:v>0.36746477900011126</c:v>
                </c:pt>
                <c:pt idx="115">
                  <c:v>0.31917542973137641</c:v>
                </c:pt>
                <c:pt idx="116">
                  <c:v>0.27664466011918548</c:v>
                </c:pt>
                <c:pt idx="117">
                  <c:v>0.23923262797947753</c:v>
                </c:pt>
                <c:pt idx="118">
                  <c:v>0.20629949112819296</c:v>
                </c:pt>
                <c:pt idx="119">
                  <c:v>0.17720540738127061</c:v>
                </c:pt>
                <c:pt idx="120">
                  <c:v>0.15131053455465046</c:v>
                </c:pt>
                <c:pt idx="121">
                  <c:v>0.12797503046427186</c:v>
                </c:pt>
                <c:pt idx="122">
                  <c:v>0.10655905292607407</c:v>
                </c:pt>
                <c:pt idx="123">
                  <c:v>8.6422759755997072E-2</c:v>
                </c:pt>
                <c:pt idx="124">
                  <c:v>6.6926308769991685E-2</c:v>
                </c:pt>
                <c:pt idx="125">
                  <c:v>6.6926308769991685E-2</c:v>
                </c:pt>
                <c:pt idx="126">
                  <c:v>6.6926308769991685E-2</c:v>
                </c:pt>
                <c:pt idx="127">
                  <c:v>6.6926308769991685E-2</c:v>
                </c:pt>
                <c:pt idx="128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-1.6589373353986166E-4</c:v>
                </c:pt>
                <c:pt idx="1">
                  <c:v>-1.6589373353986166E-4</c:v>
                </c:pt>
                <c:pt idx="2">
                  <c:v>-1.6589373353986166E-4</c:v>
                </c:pt>
                <c:pt idx="3">
                  <c:v>-1.6589373353986166E-4</c:v>
                </c:pt>
                <c:pt idx="4">
                  <c:v>-1.6589373353986166E-4</c:v>
                </c:pt>
                <c:pt idx="5">
                  <c:v>-3.9690018067923606E-4</c:v>
                </c:pt>
                <c:pt idx="6">
                  <c:v>-6.2790662781861243E-4</c:v>
                </c:pt>
                <c:pt idx="7">
                  <c:v>-8.5891307495798675E-4</c:v>
                </c:pt>
                <c:pt idx="8">
                  <c:v>-1.0899195220973633E-3</c:v>
                </c:pt>
                <c:pt idx="9">
                  <c:v>-1.3209259692367377E-3</c:v>
                </c:pt>
                <c:pt idx="10">
                  <c:v>-1.551932416376112E-3</c:v>
                </c:pt>
                <c:pt idx="11">
                  <c:v>-1.7829388635154885E-3</c:v>
                </c:pt>
                <c:pt idx="12">
                  <c:v>-2.0139453106548626E-3</c:v>
                </c:pt>
                <c:pt idx="13">
                  <c:v>-2.2449517577942391E-3</c:v>
                </c:pt>
                <c:pt idx="14">
                  <c:v>-2.4759582049336134E-3</c:v>
                </c:pt>
                <c:pt idx="15">
                  <c:v>-4.2113641257733331E-3</c:v>
                </c:pt>
                <c:pt idx="16">
                  <c:v>-5.9467700466130681E-3</c:v>
                </c:pt>
                <c:pt idx="17">
                  <c:v>-7.6821759674527874E-3</c:v>
                </c:pt>
                <c:pt idx="18">
                  <c:v>-9.4175818882925224E-3</c:v>
                </c:pt>
                <c:pt idx="19">
                  <c:v>-1.1152987809132242E-2</c:v>
                </c:pt>
                <c:pt idx="20">
                  <c:v>-1.2888393729972315E-2</c:v>
                </c:pt>
                <c:pt idx="21">
                  <c:v>-1.4623799650812034E-2</c:v>
                </c:pt>
                <c:pt idx="22">
                  <c:v>-1.6359205571651769E-2</c:v>
                </c:pt>
                <c:pt idx="23">
                  <c:v>-1.8094611492491489E-2</c:v>
                </c:pt>
                <c:pt idx="24">
                  <c:v>-1.9830017413330868E-2</c:v>
                </c:pt>
                <c:pt idx="25">
                  <c:v>-2.578425489840205E-2</c:v>
                </c:pt>
                <c:pt idx="26">
                  <c:v>-3.1738492383472039E-2</c:v>
                </c:pt>
                <c:pt idx="27">
                  <c:v>-3.769272986854201E-2</c:v>
                </c:pt>
                <c:pt idx="28">
                  <c:v>-4.3646967353612003E-2</c:v>
                </c:pt>
                <c:pt idx="29">
                  <c:v>-4.9601204838681995E-2</c:v>
                </c:pt>
                <c:pt idx="30">
                  <c:v>-5.5555442323751987E-2</c:v>
                </c:pt>
                <c:pt idx="31">
                  <c:v>-6.1509679808821979E-2</c:v>
                </c:pt>
                <c:pt idx="32">
                  <c:v>-6.7463917293891951E-2</c:v>
                </c:pt>
                <c:pt idx="33">
                  <c:v>-7.3418154778961936E-2</c:v>
                </c:pt>
                <c:pt idx="34">
                  <c:v>-7.9372392264031866E-2</c:v>
                </c:pt>
                <c:pt idx="35">
                  <c:v>-8.4968681361290058E-2</c:v>
                </c:pt>
                <c:pt idx="36">
                  <c:v>-9.0564970458548263E-2</c:v>
                </c:pt>
                <c:pt idx="37">
                  <c:v>-9.6161259555806441E-2</c:v>
                </c:pt>
                <c:pt idx="38">
                  <c:v>-0.10175754865306463</c:v>
                </c:pt>
                <c:pt idx="39">
                  <c:v>-0.10735383775032284</c:v>
                </c:pt>
                <c:pt idx="40">
                  <c:v>-0.11295012684758104</c:v>
                </c:pt>
                <c:pt idx="41">
                  <c:v>-0.11854641594483925</c:v>
                </c:pt>
                <c:pt idx="42">
                  <c:v>-0.12414270504209743</c:v>
                </c:pt>
                <c:pt idx="43">
                  <c:v>-0.12973899413935563</c:v>
                </c:pt>
                <c:pt idx="44">
                  <c:v>-0.13533528323661118</c:v>
                </c:pt>
                <c:pt idx="45">
                  <c:v>-0.12770633682221258</c:v>
                </c:pt>
                <c:pt idx="46">
                  <c:v>-0.12007739040781401</c:v>
                </c:pt>
                <c:pt idx="47">
                  <c:v>-0.11244844399341541</c:v>
                </c:pt>
                <c:pt idx="48">
                  <c:v>-0.10481949757901685</c:v>
                </c:pt>
                <c:pt idx="49">
                  <c:v>-9.719055116461825E-2</c:v>
                </c:pt>
                <c:pt idx="50">
                  <c:v>-8.9561604750219653E-2</c:v>
                </c:pt>
                <c:pt idx="51">
                  <c:v>-8.1932658335821085E-2</c:v>
                </c:pt>
                <c:pt idx="52">
                  <c:v>-7.4303711921422488E-2</c:v>
                </c:pt>
                <c:pt idx="53">
                  <c:v>-6.6674765507023906E-2</c:v>
                </c:pt>
                <c:pt idx="54">
                  <c:v>-5.9045819092625837E-2</c:v>
                </c:pt>
                <c:pt idx="55">
                  <c:v>-5.4034152977931502E-2</c:v>
                </c:pt>
                <c:pt idx="56">
                  <c:v>-4.9022486863237152E-2</c:v>
                </c:pt>
                <c:pt idx="57">
                  <c:v>-4.4010820748541818E-2</c:v>
                </c:pt>
                <c:pt idx="58">
                  <c:v>-3.8999154633847483E-2</c:v>
                </c:pt>
                <c:pt idx="59">
                  <c:v>-3.3987488519153147E-2</c:v>
                </c:pt>
                <c:pt idx="60">
                  <c:v>-2.8975822404458805E-2</c:v>
                </c:pt>
                <c:pt idx="61">
                  <c:v>-2.396415628976447E-2</c:v>
                </c:pt>
                <c:pt idx="62">
                  <c:v>-1.8952490175070148E-2</c:v>
                </c:pt>
                <c:pt idx="63">
                  <c:v>-1.3940824060375827E-2</c:v>
                </c:pt>
                <c:pt idx="64">
                  <c:v>-8.9291579456814638E-3</c:v>
                </c:pt>
                <c:pt idx="65">
                  <c:v>-3.9174918309871423E-3</c:v>
                </c:pt>
                <c:pt idx="66">
                  <c:v>1.0941742837131802E-3</c:v>
                </c:pt>
                <c:pt idx="67">
                  <c:v>2.102029963399599E-2</c:v>
                </c:pt>
                <c:pt idx="68">
                  <c:v>4.0946424984278793E-2</c:v>
                </c:pt>
                <c:pt idx="69">
                  <c:v>6.0872550334561591E-2</c:v>
                </c:pt>
                <c:pt idx="70">
                  <c:v>8.0798675684844404E-2</c:v>
                </c:pt>
                <c:pt idx="71">
                  <c:v>0.10072480103512722</c:v>
                </c:pt>
                <c:pt idx="72">
                  <c:v>0.12065092638541006</c:v>
                </c:pt>
                <c:pt idx="73">
                  <c:v>0.14057705173569282</c:v>
                </c:pt>
                <c:pt idx="74">
                  <c:v>0.16050317708600123</c:v>
                </c:pt>
                <c:pt idx="75">
                  <c:v>0.24445285937740452</c:v>
                </c:pt>
                <c:pt idx="76">
                  <c:v>0.32840254166880767</c:v>
                </c:pt>
                <c:pt idx="77">
                  <c:v>0.41235222396021093</c:v>
                </c:pt>
                <c:pt idx="78">
                  <c:v>0.49630190625161424</c:v>
                </c:pt>
                <c:pt idx="79">
                  <c:v>0.58025158854301728</c:v>
                </c:pt>
                <c:pt idx="80">
                  <c:v>0.66420127083442071</c:v>
                </c:pt>
                <c:pt idx="81">
                  <c:v>0.74815095312582369</c:v>
                </c:pt>
                <c:pt idx="82">
                  <c:v>0.83210063541722712</c:v>
                </c:pt>
                <c:pt idx="83">
                  <c:v>0.91605031770863032</c:v>
                </c:pt>
                <c:pt idx="84">
                  <c:v>1.0000000000000238</c:v>
                </c:pt>
                <c:pt idx="85">
                  <c:v>1.0594237115501162</c:v>
                </c:pt>
                <c:pt idx="86">
                  <c:v>1.1188474231002088</c:v>
                </c:pt>
                <c:pt idx="87">
                  <c:v>1.178271134650301</c:v>
                </c:pt>
                <c:pt idx="88">
                  <c:v>1.2376948462003936</c:v>
                </c:pt>
                <c:pt idx="89">
                  <c:v>1.297118557750486</c:v>
                </c:pt>
                <c:pt idx="90">
                  <c:v>1.3565422693005784</c:v>
                </c:pt>
                <c:pt idx="91">
                  <c:v>1.415965980850671</c:v>
                </c:pt>
                <c:pt idx="92">
                  <c:v>1.4753896924007632</c:v>
                </c:pt>
                <c:pt idx="93">
                  <c:v>1.5348134039508676</c:v>
                </c:pt>
                <c:pt idx="94">
                  <c:v>1.5942371155008939</c:v>
                </c:pt>
                <c:pt idx="95">
                  <c:v>1.5430816305401018</c:v>
                </c:pt>
                <c:pt idx="96">
                  <c:v>1.4919261455792892</c:v>
                </c:pt>
                <c:pt idx="97">
                  <c:v>1.4407706606184869</c:v>
                </c:pt>
                <c:pt idx="98">
                  <c:v>1.3896151756576847</c:v>
                </c:pt>
                <c:pt idx="99">
                  <c:v>1.3384596906968824</c:v>
                </c:pt>
                <c:pt idx="100">
                  <c:v>1.28730420573608</c:v>
                </c:pt>
                <c:pt idx="101">
                  <c:v>1.2361487207752777</c:v>
                </c:pt>
                <c:pt idx="102">
                  <c:v>1.1849932358144755</c:v>
                </c:pt>
                <c:pt idx="103">
                  <c:v>1.1338377508536732</c:v>
                </c:pt>
                <c:pt idx="104">
                  <c:v>1.0826822658928583</c:v>
                </c:pt>
                <c:pt idx="105">
                  <c:v>1.0111605172035827</c:v>
                </c:pt>
                <c:pt idx="106">
                  <c:v>0.93963876851430705</c:v>
                </c:pt>
                <c:pt idx="107">
                  <c:v>0.86811701982503076</c:v>
                </c:pt>
                <c:pt idx="108">
                  <c:v>0.79659527113575512</c:v>
                </c:pt>
                <c:pt idx="109">
                  <c:v>0.72507352244647882</c:v>
                </c:pt>
                <c:pt idx="110">
                  <c:v>0.65355177375720308</c:v>
                </c:pt>
                <c:pt idx="111">
                  <c:v>0.58203002506792745</c:v>
                </c:pt>
                <c:pt idx="112">
                  <c:v>0.51050827637865104</c:v>
                </c:pt>
                <c:pt idx="113">
                  <c:v>0.43898652768937541</c:v>
                </c:pt>
                <c:pt idx="114">
                  <c:v>0.36746477900012414</c:v>
                </c:pt>
                <c:pt idx="115">
                  <c:v>0.3374109319771092</c:v>
                </c:pt>
                <c:pt idx="116">
                  <c:v>0.30735708495409425</c:v>
                </c:pt>
                <c:pt idx="117">
                  <c:v>0.27730323793107903</c:v>
                </c:pt>
                <c:pt idx="118">
                  <c:v>0.24724939090806405</c:v>
                </c:pt>
                <c:pt idx="119">
                  <c:v>0.21719554388504883</c:v>
                </c:pt>
                <c:pt idx="120">
                  <c:v>0.18714169686203388</c:v>
                </c:pt>
                <c:pt idx="121">
                  <c:v>0.15708784983901891</c:v>
                </c:pt>
                <c:pt idx="122">
                  <c:v>0.12703400281600369</c:v>
                </c:pt>
                <c:pt idx="123">
                  <c:v>9.6980155792988743E-2</c:v>
                </c:pt>
                <c:pt idx="124">
                  <c:v>6.6926308769991685E-2</c:v>
                </c:pt>
                <c:pt idx="125">
                  <c:v>6.6926308769991685E-2</c:v>
                </c:pt>
                <c:pt idx="126">
                  <c:v>6.6926308769991685E-2</c:v>
                </c:pt>
                <c:pt idx="127">
                  <c:v>6.6926308769991685E-2</c:v>
                </c:pt>
                <c:pt idx="128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4.7757580002832944E-4</c:v>
                </c:pt>
                <c:pt idx="2">
                  <c:v>5.5929053446510742E-4</c:v>
                </c:pt>
                <c:pt idx="3">
                  <c:v>5.1004088360090307E-4</c:v>
                </c:pt>
                <c:pt idx="4">
                  <c:v>3.0784505524492881E-4</c:v>
                </c:pt>
                <c:pt idx="5">
                  <c:v>-6.8227149217223792E-5</c:v>
                </c:pt>
                <c:pt idx="6">
                  <c:v>-6.3722254077608581E-4</c:v>
                </c:pt>
                <c:pt idx="7">
                  <c:v>-1.4156470952089665E-3</c:v>
                </c:pt>
                <c:pt idx="8">
                  <c:v>-2.4171206394266202E-3</c:v>
                </c:pt>
                <c:pt idx="9">
                  <c:v>-3.652476228566382E-3</c:v>
                </c:pt>
                <c:pt idx="10">
                  <c:v>-5.1304124670162208E-3</c:v>
                </c:pt>
                <c:pt idx="11">
                  <c:v>-6.8587621569163341E-3</c:v>
                </c:pt>
                <c:pt idx="12">
                  <c:v>-8.8463754225001114E-3</c:v>
                </c:pt>
                <c:pt idx="13">
                  <c:v>-1.1105532083817428E-2</c:v>
                </c:pt>
                <c:pt idx="14">
                  <c:v>-1.3654701418433238E-2</c:v>
                </c:pt>
                <c:pt idx="15">
                  <c:v>-1.6521365219188927E-2</c:v>
                </c:pt>
                <c:pt idx="16">
                  <c:v>-1.9744522787481785E-2</c:v>
                </c:pt>
                <c:pt idx="17">
                  <c:v>-2.337641691122962E-2</c:v>
                </c:pt>
                <c:pt idx="18">
                  <c:v>-2.7482971939532246E-2</c:v>
                </c:pt>
                <c:pt idx="19">
                  <c:v>-3.2142432911892241E-2</c:v>
                </c:pt>
                <c:pt idx="20">
                  <c:v>-3.7441751297664749E-2</c:v>
                </c:pt>
                <c:pt idx="21">
                  <c:v>-4.3470388379771782E-2</c:v>
                </c:pt>
                <c:pt idx="22">
                  <c:v>-5.03114065643986E-2</c:v>
                </c:pt>
                <c:pt idx="23">
                  <c:v>-5.802998866185774E-2</c:v>
                </c:pt>
                <c:pt idx="24">
                  <c:v>-6.665985132613246E-2</c:v>
                </c:pt>
                <c:pt idx="25">
                  <c:v>-7.6188374978195667E-2</c:v>
                </c:pt>
                <c:pt idx="26">
                  <c:v>-8.6541621086853454E-2</c:v>
                </c:pt>
                <c:pt idx="27">
                  <c:v>-9.7570703151983851E-2</c:v>
                </c:pt>
                <c:pt idx="28">
                  <c:v>-0.10904117156582922</c:v>
                </c:pt>
                <c:pt idx="29">
                  <c:v>-0.12062711864586861</c:v>
                </c:pt>
                <c:pt idx="30">
                  <c:v>-0.13191157058117364</c:v>
                </c:pt>
                <c:pt idx="31">
                  <c:v>-0.1423943847921621</c:v>
                </c:pt>
                <c:pt idx="32">
                  <c:v>-0.15150831430993431</c:v>
                </c:pt>
                <c:pt idx="33">
                  <c:v>-0.15864316693874128</c:v>
                </c:pt>
                <c:pt idx="34">
                  <c:v>-0.16317714452788193</c:v>
                </c:pt>
                <c:pt idx="35">
                  <c:v>-0.16451359855265371</c:v>
                </c:pt>
                <c:pt idx="36">
                  <c:v>-0.16212070358204761</c:v>
                </c:pt>
                <c:pt idx="37">
                  <c:v>-0.15557104681660752</c:v>
                </c:pt>
                <c:pt idx="38">
                  <c:v>-0.1445779464317522</c:v>
                </c:pt>
                <c:pt idx="39">
                  <c:v>-0.12902548161815702</c:v>
                </c:pt>
                <c:pt idx="40">
                  <c:v>-0.10898972561588467</c:v>
                </c:pt>
                <c:pt idx="41">
                  <c:v>-8.474945367215081E-2</c:v>
                </c:pt>
                <c:pt idx="42">
                  <c:v>-5.6785549119602735E-2</c:v>
                </c:pt>
                <c:pt idx="43">
                  <c:v>-2.5769329066365455E-2</c:v>
                </c:pt>
                <c:pt idx="44">
                  <c:v>7.4590773278090878E-3</c:v>
                </c:pt>
                <c:pt idx="45">
                  <c:v>4.1920471215084229E-2</c:v>
                </c:pt>
                <c:pt idx="46">
                  <c:v>7.6532253210761209E-2</c:v>
                </c:pt>
                <c:pt idx="47">
                  <c:v>0.1101478471640791</c:v>
                </c:pt>
                <c:pt idx="48">
                  <c:v>0.14159810762672129</c:v>
                </c:pt>
                <c:pt idx="49">
                  <c:v>0.1697336282259494</c:v>
                </c:pt>
                <c:pt idx="50">
                  <c:v>0.19346767666594133</c:v>
                </c:pt>
                <c:pt idx="51">
                  <c:v>0.21182020324909542</c:v>
                </c:pt>
                <c:pt idx="52">
                  <c:v>0.22396380153779405</c:v>
                </c:pt>
                <c:pt idx="53">
                  <c:v>0.229272491585639</c:v>
                </c:pt>
                <c:pt idx="54">
                  <c:v>0.22737367978557377</c:v>
                </c:pt>
                <c:pt idx="55">
                  <c:v>0.21820264681170454</c:v>
                </c:pt>
                <c:pt idx="56">
                  <c:v>0.20205752631560916</c:v>
                </c:pt>
                <c:pt idx="57">
                  <c:v>0.17965111789770827</c:v>
                </c:pt>
                <c:pt idx="58">
                  <c:v>0.15215422187689426</c:v>
                </c:pt>
                <c:pt idx="59">
                  <c:v>0.12122371551073846</c:v>
                </c:pt>
                <c:pt idx="60">
                  <c:v>8.9007572083230388E-2</c:v>
                </c:pt>
                <c:pt idx="61">
                  <c:v>5.8118756343030542E-2</c:v>
                </c:pt>
                <c:pt idx="62">
                  <c:v>3.1570731608458857E-2</c:v>
                </c:pt>
                <c:pt idx="63">
                  <c:v>1.2669463697492007E-2</c:v>
                </c:pt>
                <c:pt idx="64">
                  <c:v>4.860441557032736E-3</c:v>
                </c:pt>
                <c:pt idx="65">
                  <c:v>1.1534233502647713E-2</c:v>
                </c:pt>
                <c:pt idx="66">
                  <c:v>3.5799996820655419E-2</c:v>
                </c:pt>
                <c:pt idx="67">
                  <c:v>8.0242342061837862E-2</c:v>
                </c:pt>
                <c:pt idx="68">
                  <c:v>0.1466819607003009</c:v>
                </c:pt>
                <c:pt idx="69">
                  <c:v>0.2359633572927875</c:v>
                </c:pt>
                <c:pt idx="70">
                  <c:v>0.34779301046225791</c:v>
                </c:pt>
                <c:pt idx="71">
                  <c:v>0.48064791204085666</c:v>
                </c:pt>
                <c:pt idx="72">
                  <c:v>0.6317679070996296</c:v>
                </c:pt>
                <c:pt idx="73">
                  <c:v>0.79723641662729372</c:v>
                </c:pt>
                <c:pt idx="74">
                  <c:v>0.97214430957043207</c:v>
                </c:pt>
                <c:pt idx="75">
                  <c:v>1.1508224959873092</c:v>
                </c:pt>
                <c:pt idx="76">
                  <c:v>1.3271217624412321</c:v>
                </c:pt>
                <c:pt idx="77">
                  <c:v>1.494714588818816</c:v>
                </c:pt>
                <c:pt idx="78">
                  <c:v>1.647393644757928</c:v>
                </c:pt>
                <c:pt idx="79">
                  <c:v>1.7793450866898666</c:v>
                </c:pt>
                <c:pt idx="80">
                  <c:v>1.8853807307602628</c:v>
                </c:pt>
                <c:pt idx="81">
                  <c:v>1.9611203325289388</c:v>
                </c:pt>
                <c:pt idx="82">
                  <c:v>2.0031221677199267</c:v>
                </c:pt>
                <c:pt idx="83">
                  <c:v>2.0089657251155693</c:v>
                </c:pt>
                <c:pt idx="84">
                  <c:v>1.9772938694015378</c:v>
                </c:pt>
                <c:pt idx="85">
                  <c:v>1.9078230712961468</c:v>
                </c:pt>
                <c:pt idx="86">
                  <c:v>1.801329432717016</c:v>
                </c:pt>
                <c:pt idx="87">
                  <c:v>1.6596157831435359</c:v>
                </c:pt>
                <c:pt idx="88">
                  <c:v>1.4854618279882512</c:v>
                </c:pt>
                <c:pt idx="89">
                  <c:v>1.2825560274508661</c:v>
                </c:pt>
                <c:pt idx="90">
                  <c:v>1.0554053967076373</c:v>
                </c:pt>
                <c:pt idx="91">
                  <c:v>0.80921842624548435</c:v>
                </c:pt>
                <c:pt idx="92">
                  <c:v>0.54975722962845974</c:v>
                </c:pt>
                <c:pt idx="93">
                  <c:v>0.28315784687269929</c:v>
                </c:pt>
                <c:pt idx="94">
                  <c:v>1.5721930066036546E-2</c:v>
                </c:pt>
                <c:pt idx="95">
                  <c:v>-0.24631201483510989</c:v>
                </c:pt>
                <c:pt idx="96">
                  <c:v>-0.49700511047755835</c:v>
                </c:pt>
                <c:pt idx="97">
                  <c:v>-0.73094646795863016</c:v>
                </c:pt>
                <c:pt idx="98">
                  <c:v>-0.94345659060757736</c:v>
                </c:pt>
                <c:pt idx="99">
                  <c:v>-1.1307503967668167</c:v>
                </c:pt>
                <c:pt idx="100">
                  <c:v>-1.2900479958593458</c:v>
                </c:pt>
                <c:pt idx="101">
                  <c:v>-1.4196264286304414</c:v>
                </c:pt>
                <c:pt idx="102">
                  <c:v>-1.5188113438311213</c:v>
                </c:pt>
                <c:pt idx="103">
                  <c:v>-1.5879131878895008</c:v>
                </c:pt>
                <c:pt idx="104">
                  <c:v>-1.6281172146082588</c:v>
                </c:pt>
                <c:pt idx="105">
                  <c:v>-1.6413399554567023</c:v>
                </c:pt>
                <c:pt idx="106">
                  <c:v>-1.630066424221722</c:v>
                </c:pt>
                <c:pt idx="107">
                  <c:v>-1.5971821921032043</c:v>
                </c:pt>
                <c:pt idx="108">
                  <c:v>-1.5458127305879534</c:v>
                </c:pt>
                <c:pt idx="109">
                  <c:v>-1.4791794759804373</c:v>
                </c:pt>
                <c:pt idx="110">
                  <c:v>-1.4004784872988867</c:v>
                </c:pt>
                <c:pt idx="111">
                  <c:v>-1.3127839792394846</c:v>
                </c:pt>
                <c:pt idx="112">
                  <c:v>-1.2189759793310815</c:v>
                </c:pt>
                <c:pt idx="113">
                  <c:v>-1.1216892661475841</c:v>
                </c:pt>
                <c:pt idx="114">
                  <c:v>-1.0232797292860276</c:v>
                </c:pt>
                <c:pt idx="115">
                  <c:v>-0.9258042450839159</c:v>
                </c:pt>
                <c:pt idx="116">
                  <c:v>-0.83101080239808855</c:v>
                </c:pt>
                <c:pt idx="117">
                  <c:v>-0.7403365829982792</c:v>
                </c:pt>
                <c:pt idx="118">
                  <c:v>-0.65491266925009173</c:v>
                </c:pt>
                <c:pt idx="119">
                  <c:v>-0.5755747819390139</c:v>
                </c:pt>
                <c:pt idx="120">
                  <c:v>-0.50287983162061933</c:v>
                </c:pt>
                <c:pt idx="121">
                  <c:v>-0.43712809913938572</c:v>
                </c:pt>
                <c:pt idx="122">
                  <c:v>-0.37839062431455261</c:v>
                </c:pt>
                <c:pt idx="123">
                  <c:v>-0.3265409931407961</c:v>
                </c:pt>
                <c:pt idx="124">
                  <c:v>-0.28129029477160328</c:v>
                </c:pt>
                <c:pt idx="125">
                  <c:v>-0.24222367540033585</c:v>
                </c:pt>
                <c:pt idx="126">
                  <c:v>-0.20883672439630652</c:v>
                </c:pt>
                <c:pt idx="127">
                  <c:v>-0.18056993168724006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1.4162534125034387E-3</c:v>
                </c:pt>
                <c:pt idx="2">
                  <c:v>2.1804127623212811E-4</c:v>
                </c:pt>
                <c:pt idx="3">
                  <c:v>-1.2030342935162115E-3</c:v>
                </c:pt>
                <c:pt idx="4">
                  <c:v>-2.8408822736032879E-3</c:v>
                </c:pt>
                <c:pt idx="5">
                  <c:v>-4.6805618156397907E-3</c:v>
                </c:pt>
                <c:pt idx="6">
                  <c:v>-6.6993460155373892E-3</c:v>
                </c:pt>
                <c:pt idx="7">
                  <c:v>-8.8691450731202791E-3</c:v>
                </c:pt>
                <c:pt idx="8">
                  <c:v>-1.1160325811232691E-2</c:v>
                </c:pt>
                <c:pt idx="9">
                  <c:v>-1.3546785971562631E-2</c:v>
                </c:pt>
                <c:pt idx="10">
                  <c:v>-1.601193879743425E-2</c:v>
                </c:pt>
                <c:pt idx="11">
                  <c:v>-1.8555055000567828E-2</c:v>
                </c:pt>
                <c:pt idx="12">
                  <c:v>-2.1197210311107873E-2</c:v>
                </c:pt>
                <c:pt idx="13">
                  <c:v>-2.3985922915238201E-2</c:v>
                </c:pt>
                <c:pt idx="14">
                  <c:v>-2.6997463777078186E-2</c:v>
                </c:pt>
                <c:pt idx="15">
                  <c:v>-3.0335812238035793E-2</c:v>
                </c:pt>
                <c:pt idx="16">
                  <c:v>-3.4127339127821052E-2</c:v>
                </c:pt>
                <c:pt idx="17">
                  <c:v>-3.8510543347135898E-2</c:v>
                </c:pt>
                <c:pt idx="18">
                  <c:v>-4.3620557218916188E-2</c:v>
                </c:pt>
                <c:pt idx="19">
                  <c:v>-4.956866222828403E-2</c:v>
                </c:pt>
                <c:pt idx="20">
                  <c:v>-5.6417705487144865E-2</c:v>
                </c:pt>
                <c:pt idx="21">
                  <c:v>-6.4155036154996278E-2</c:v>
                </c:pt>
                <c:pt idx="22">
                  <c:v>-7.2665327537539195E-2</c:v>
                </c:pt>
                <c:pt idx="23">
                  <c:v>-8.1706314411644235E-2</c:v>
                </c:pt>
                <c:pt idx="24">
                  <c:v>-9.0890938873884455E-2</c:v>
                </c:pt>
                <c:pt idx="25">
                  <c:v>-9.967953416734171E-2</c:v>
                </c:pt>
                <c:pt idx="26">
                  <c:v>-0.10738538800581371</c:v>
                </c:pt>
                <c:pt idx="27">
                  <c:v>-0.11319625329679479</c:v>
                </c:pt>
                <c:pt idx="28">
                  <c:v>-0.11621311498011257</c:v>
                </c:pt>
                <c:pt idx="29">
                  <c:v>-0.11550582662067492</c:v>
                </c:pt>
                <c:pt idx="30">
                  <c:v>-0.11018321208542532</c:v>
                </c:pt>
                <c:pt idx="31">
                  <c:v>-9.9473072134343837E-2</c:v>
                </c:pt>
                <c:pt idx="32">
                  <c:v>-8.2805518221100827E-2</c:v>
                </c:pt>
                <c:pt idx="33">
                  <c:v>-5.9891534355038745E-2</c:v>
                </c:pt>
                <c:pt idx="34">
                  <c:v>-3.0788017427774123E-2</c:v>
                </c:pt>
                <c:pt idx="35">
                  <c:v>4.0589369323384937E-3</c:v>
                </c:pt>
                <c:pt idx="36">
                  <c:v>4.3798962479783876E-2</c:v>
                </c:pt>
                <c:pt idx="37">
                  <c:v>8.7194172829018035E-2</c:v>
                </c:pt>
                <c:pt idx="38">
                  <c:v>0.13266783486808836</c:v>
                </c:pt>
                <c:pt idx="39">
                  <c:v>0.17838146140381467</c:v>
                </c:pt>
                <c:pt idx="40">
                  <c:v>0.22233365864163199</c:v>
                </c:pt>
                <c:pt idx="41">
                  <c:v>0.26247178023304485</c:v>
                </c:pt>
                <c:pt idx="42">
                  <c:v>0.29680631081791853</c:v>
                </c:pt>
                <c:pt idx="43">
                  <c:v>0.32351809024682654</c:v>
                </c:pt>
                <c:pt idx="44">
                  <c:v>0.34105003763666375</c:v>
                </c:pt>
                <c:pt idx="45">
                  <c:v>0.34817784010883862</c:v>
                </c:pt>
                <c:pt idx="46">
                  <c:v>0.34405779980470191</c:v>
                </c:pt>
                <c:pt idx="47">
                  <c:v>0.3282540792616554</c:v>
                </c:pt>
                <c:pt idx="48">
                  <c:v>0.30075112999118891</c:v>
                </c:pt>
                <c:pt idx="49">
                  <c:v>0.26195928199337309</c:v>
                </c:pt>
                <c:pt idx="50">
                  <c:v>0.21272168680646525</c:v>
                </c:pt>
                <c:pt idx="51">
                  <c:v>0.15432884485661688</c:v>
                </c:pt>
                <c:pt idx="52">
                  <c:v>8.8543120917355403E-2</c:v>
                </c:pt>
                <c:pt idx="53">
                  <c:v>1.7630680039543715E-2</c:v>
                </c:pt>
                <c:pt idx="54">
                  <c:v>-5.5606916040848699E-2</c:v>
                </c:pt>
                <c:pt idx="55">
                  <c:v>-0.12781374343653584</c:v>
                </c:pt>
                <c:pt idx="56">
                  <c:v>-0.1950886664853714</c:v>
                </c:pt>
                <c:pt idx="57">
                  <c:v>-0.2530395018725568</c:v>
                </c:pt>
                <c:pt idx="58">
                  <c:v>-0.29689841854372373</c:v>
                </c:pt>
                <c:pt idx="59">
                  <c:v>-0.32171170877939193</c:v>
                </c:pt>
                <c:pt idx="60">
                  <c:v>-0.3226111597707696</c:v>
                </c:pt>
                <c:pt idx="61">
                  <c:v>-0.29516515503322743</c:v>
                </c:pt>
                <c:pt idx="62">
                  <c:v>-0.23579533965820737</c:v>
                </c:pt>
                <c:pt idx="63">
                  <c:v>-0.14223001856113116</c:v>
                </c:pt>
                <c:pt idx="64">
                  <c:v>-1.3950424248053371E-2</c:v>
                </c:pt>
                <c:pt idx="65">
                  <c:v>0.1474262631603534</c:v>
                </c:pt>
                <c:pt idx="66">
                  <c:v>0.33788900319979881</c:v>
                </c:pt>
                <c:pt idx="67">
                  <c:v>0.55095790162385005</c:v>
                </c:pt>
                <c:pt idx="68">
                  <c:v>0.77783447114541104</c:v>
                </c:pt>
                <c:pt idx="69">
                  <c:v>1.0077934607043209</c:v>
                </c:pt>
                <c:pt idx="70">
                  <c:v>1.2287996026850885</c:v>
                </c:pt>
                <c:pt idx="71">
                  <c:v>1.4282984288868834</c:v>
                </c:pt>
                <c:pt idx="72">
                  <c:v>1.5941014722885765</c:v>
                </c:pt>
                <c:pt idx="73">
                  <c:v>1.7152687182647068</c:v>
                </c:pt>
                <c:pt idx="74">
                  <c:v>1.7828891405980611</c:v>
                </c:pt>
                <c:pt idx="75">
                  <c:v>1.7906745877394763</c:v>
                </c:pt>
                <c:pt idx="76">
                  <c:v>1.7353107413389894</c:v>
                </c:pt>
                <c:pt idx="77">
                  <c:v>1.6165457862126851</c:v>
                </c:pt>
                <c:pt idx="78">
                  <c:v>1.4370353325695497</c:v>
                </c:pt>
                <c:pt idx="79">
                  <c:v>1.2019935060692279</c:v>
                </c:pt>
                <c:pt idx="80">
                  <c:v>0.91871937533869263</c:v>
                </c:pt>
                <c:pt idx="81">
                  <c:v>0.59607266003482995</c:v>
                </c:pt>
                <c:pt idx="82">
                  <c:v>0.24396404378492753</c:v>
                </c:pt>
                <c:pt idx="83">
                  <c:v>-0.12709289587207187</c:v>
                </c:pt>
                <c:pt idx="84">
                  <c:v>-0.50634421840856103</c:v>
                </c:pt>
                <c:pt idx="85">
                  <c:v>-0.88307174369925667</c:v>
                </c:pt>
                <c:pt idx="86">
                  <c:v>-1.2468010278833612</c:v>
                </c:pt>
                <c:pt idx="87">
                  <c:v>-1.5874719635862511</c:v>
                </c:pt>
                <c:pt idx="88">
                  <c:v>-1.8956071395194378</c:v>
                </c:pt>
                <c:pt idx="89">
                  <c:v>-2.1625088712282596</c:v>
                </c:pt>
                <c:pt idx="90">
                  <c:v>-2.3805037436363143</c:v>
                </c:pt>
                <c:pt idx="91">
                  <c:v>-2.5432356656067401</c:v>
                </c:pt>
                <c:pt idx="92">
                  <c:v>-2.6459882667337697</c:v>
                </c:pt>
                <c:pt idx="93">
                  <c:v>-2.685999388380369</c:v>
                </c:pt>
                <c:pt idx="94">
                  <c:v>-2.6627189477528805</c:v>
                </c:pt>
                <c:pt idx="95">
                  <c:v>-2.5779599502710902</c:v>
                </c:pt>
                <c:pt idx="96">
                  <c:v>-2.4359019625768723</c:v>
                </c:pt>
                <c:pt idx="97">
                  <c:v>-2.2429251870445586</c:v>
                </c:pt>
                <c:pt idx="98">
                  <c:v>-2.0072772659344014</c:v>
                </c:pt>
                <c:pt idx="99">
                  <c:v>-1.7385988572503803</c:v>
                </c:pt>
                <c:pt idx="100">
                  <c:v>-1.4473531246002023</c:v>
                </c:pt>
                <c:pt idx="101">
                  <c:v>-1.1442155308217095</c:v>
                </c:pt>
                <c:pt idx="102">
                  <c:v>-0.83948277319188302</c:v>
                </c:pt>
                <c:pt idx="103">
                  <c:v>-0.54255410797571413</c:v>
                </c:pt>
                <c:pt idx="104">
                  <c:v>-0.26152642639943857</c:v>
                </c:pt>
                <c:pt idx="105">
                  <c:v>-2.9283905694344019E-3</c:v>
                </c:pt>
                <c:pt idx="106">
                  <c:v>0.22839901526904274</c:v>
                </c:pt>
                <c:pt idx="107">
                  <c:v>0.42928562710130752</c:v>
                </c:pt>
                <c:pt idx="108">
                  <c:v>0.59810360320371625</c:v>
                </c:pt>
                <c:pt idx="109">
                  <c:v>0.73456148894659612</c:v>
                </c:pt>
                <c:pt idx="110">
                  <c:v>0.83945828468441863</c:v>
                </c:pt>
                <c:pt idx="111">
                  <c:v>0.91443187650363333</c:v>
                </c:pt>
                <c:pt idx="112">
                  <c:v>0.96172812166441934</c:v>
                </c:pt>
                <c:pt idx="113">
                  <c:v>0.9840061420055326</c:v>
                </c:pt>
                <c:pt idx="114">
                  <c:v>0.98418459522558588</c:v>
                </c:pt>
                <c:pt idx="115">
                  <c:v>0.96532508881665546</c:v>
                </c:pt>
                <c:pt idx="116">
                  <c:v>0.93054376489989965</c:v>
                </c:pt>
                <c:pt idx="117">
                  <c:v>0.88294062309627808</c:v>
                </c:pt>
                <c:pt idx="118">
                  <c:v>0.82553765186747541</c:v>
                </c:pt>
                <c:pt idx="119">
                  <c:v>0.76122009435407412</c:v>
                </c:pt>
                <c:pt idx="120">
                  <c:v>0.69267891201382126</c:v>
                </c:pt>
                <c:pt idx="121">
                  <c:v>0.62235573761085683</c:v>
                </c:pt>
                <c:pt idx="122">
                  <c:v>0.55239375888579867</c:v>
                </c:pt>
                <c:pt idx="123">
                  <c:v>0.48459886458933632</c:v>
                </c:pt>
                <c:pt idx="124">
                  <c:v>0.42041510279451427</c:v>
                </c:pt>
                <c:pt idx="125">
                  <c:v>0.36091728463083744</c:v>
                </c:pt>
                <c:pt idx="126">
                  <c:v>0.30682173544975128</c:v>
                </c:pt>
                <c:pt idx="127">
                  <c:v>0.25851411873157487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5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820056774610176E-2"/>
          <c:y val="7.7800474122968463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0.93365079365079373</c:v>
                </c:pt>
                <c:pt idx="2">
                  <c:v>0.86730158730158735</c:v>
                </c:pt>
                <c:pt idx="3">
                  <c:v>0.8</c:v>
                </c:pt>
                <c:pt idx="4">
                  <c:v>0.7310204081632653</c:v>
                </c:pt>
                <c:pt idx="5">
                  <c:v>0.66054421768707494</c:v>
                </c:pt>
                <c:pt idx="6">
                  <c:v>0.58897959183673476</c:v>
                </c:pt>
                <c:pt idx="7">
                  <c:v>0.516734693877551</c:v>
                </c:pt>
                <c:pt idx="8">
                  <c:v>0.44421768707482989</c:v>
                </c:pt>
                <c:pt idx="9">
                  <c:v>0.37183673469387751</c:v>
                </c:pt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0.90000000000000013</c:v>
                </c:pt>
                <c:pt idx="1">
                  <c:v>0.85431746031746036</c:v>
                </c:pt>
                <c:pt idx="2">
                  <c:v>0.8086349206349206</c:v>
                </c:pt>
                <c:pt idx="3">
                  <c:v>0.76</c:v>
                </c:pt>
                <c:pt idx="4">
                  <c:v>0.7061632653061225</c:v>
                </c:pt>
                <c:pt idx="5">
                  <c:v>0.64768707482993215</c:v>
                </c:pt>
                <c:pt idx="6">
                  <c:v>0.58583673469387765</c:v>
                </c:pt>
                <c:pt idx="7">
                  <c:v>0.52187755102040823</c:v>
                </c:pt>
                <c:pt idx="8">
                  <c:v>0.45707482993197274</c:v>
                </c:pt>
                <c:pt idx="9">
                  <c:v>0.39269387755102031</c:v>
                </c:pt>
                <c:pt idx="10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0.8</c:v>
                </c:pt>
                <c:pt idx="1">
                  <c:v>0.77498412698412689</c:v>
                </c:pt>
                <c:pt idx="2">
                  <c:v>0.74996825396825406</c:v>
                </c:pt>
                <c:pt idx="3">
                  <c:v>0.72000000000000008</c:v>
                </c:pt>
                <c:pt idx="4">
                  <c:v>0.6813061224489797</c:v>
                </c:pt>
                <c:pt idx="5">
                  <c:v>0.63482993197278914</c:v>
                </c:pt>
                <c:pt idx="6">
                  <c:v>0.58269387755102042</c:v>
                </c:pt>
                <c:pt idx="7">
                  <c:v>0.52702040816326534</c:v>
                </c:pt>
                <c:pt idx="8">
                  <c:v>0.46993197278911558</c:v>
                </c:pt>
                <c:pt idx="9">
                  <c:v>0.41355102040816322</c:v>
                </c:pt>
                <c:pt idx="10">
                  <c:v>0.35999999999999993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0.70000000000000007</c:v>
                </c:pt>
                <c:pt idx="1">
                  <c:v>0.69565079365079374</c:v>
                </c:pt>
                <c:pt idx="2">
                  <c:v>0.69130158730158742</c:v>
                </c:pt>
                <c:pt idx="3">
                  <c:v>0.68000000000000016</c:v>
                </c:pt>
                <c:pt idx="4">
                  <c:v>0.6564489795918369</c:v>
                </c:pt>
                <c:pt idx="5">
                  <c:v>0.62197278911564635</c:v>
                </c:pt>
                <c:pt idx="6">
                  <c:v>0.57955102040816331</c:v>
                </c:pt>
                <c:pt idx="7">
                  <c:v>0.53216326530612246</c:v>
                </c:pt>
                <c:pt idx="8">
                  <c:v>0.48278911564625848</c:v>
                </c:pt>
                <c:pt idx="9">
                  <c:v>0.43440816326530612</c:v>
                </c:pt>
                <c:pt idx="10">
                  <c:v>0.38999999999999996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0.60000000000000009</c:v>
                </c:pt>
                <c:pt idx="1">
                  <c:v>0.61631746031746037</c:v>
                </c:pt>
                <c:pt idx="2">
                  <c:v>0.63263492063492077</c:v>
                </c:pt>
                <c:pt idx="3">
                  <c:v>0.64000000000000012</c:v>
                </c:pt>
                <c:pt idx="4">
                  <c:v>0.63159183673469399</c:v>
                </c:pt>
                <c:pt idx="5">
                  <c:v>0.60911564625850323</c:v>
                </c:pt>
                <c:pt idx="6">
                  <c:v>0.57640816326530619</c:v>
                </c:pt>
                <c:pt idx="7">
                  <c:v>0.53730612244897946</c:v>
                </c:pt>
                <c:pt idx="8">
                  <c:v>0.49564625850340127</c:v>
                </c:pt>
                <c:pt idx="9">
                  <c:v>0.45526530612244898</c:v>
                </c:pt>
                <c:pt idx="10">
                  <c:v>0.41999999999999993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0.5</c:v>
                </c:pt>
                <c:pt idx="1">
                  <c:v>0.53698412698412701</c:v>
                </c:pt>
                <c:pt idx="2">
                  <c:v>0.57396825396825402</c:v>
                </c:pt>
                <c:pt idx="3">
                  <c:v>0.60000000000000009</c:v>
                </c:pt>
                <c:pt idx="4">
                  <c:v>0.60673469387755108</c:v>
                </c:pt>
                <c:pt idx="5">
                  <c:v>0.59625850340136055</c:v>
                </c:pt>
                <c:pt idx="6">
                  <c:v>0.57326530612244908</c:v>
                </c:pt>
                <c:pt idx="7">
                  <c:v>0.54244897959183669</c:v>
                </c:pt>
                <c:pt idx="8">
                  <c:v>0.50850340136054417</c:v>
                </c:pt>
                <c:pt idx="9">
                  <c:v>0.47612244897959183</c:v>
                </c:pt>
                <c:pt idx="10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0.39999999999999997</c:v>
                </c:pt>
                <c:pt idx="1">
                  <c:v>0.4576507936507937</c:v>
                </c:pt>
                <c:pt idx="2">
                  <c:v>0.51530158730158726</c:v>
                </c:pt>
                <c:pt idx="3">
                  <c:v>0.56000000000000005</c:v>
                </c:pt>
                <c:pt idx="4">
                  <c:v>0.58187755102040806</c:v>
                </c:pt>
                <c:pt idx="5">
                  <c:v>0.58340136054421776</c:v>
                </c:pt>
                <c:pt idx="6">
                  <c:v>0.57012244897959174</c:v>
                </c:pt>
                <c:pt idx="7">
                  <c:v>0.54759183673469403</c:v>
                </c:pt>
                <c:pt idx="8">
                  <c:v>0.52136054421768707</c:v>
                </c:pt>
                <c:pt idx="9">
                  <c:v>0.49697959183673474</c:v>
                </c:pt>
                <c:pt idx="10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0.37831746031746039</c:v>
                </c:pt>
                <c:pt idx="2">
                  <c:v>0.45663492063492078</c:v>
                </c:pt>
                <c:pt idx="3">
                  <c:v>0.52</c:v>
                </c:pt>
                <c:pt idx="4">
                  <c:v>0.55702040816326537</c:v>
                </c:pt>
                <c:pt idx="5">
                  <c:v>0.57054421768707486</c:v>
                </c:pt>
                <c:pt idx="6">
                  <c:v>0.56697959183673474</c:v>
                </c:pt>
                <c:pt idx="7">
                  <c:v>0.55273469387755103</c:v>
                </c:pt>
                <c:pt idx="8">
                  <c:v>0.53421768707482997</c:v>
                </c:pt>
                <c:pt idx="9">
                  <c:v>0.51783673469387759</c:v>
                </c:pt>
                <c:pt idx="10">
                  <c:v>0.5099999999999999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0.19999999999999996</c:v>
                </c:pt>
                <c:pt idx="1">
                  <c:v>0.29898412698412696</c:v>
                </c:pt>
                <c:pt idx="2">
                  <c:v>0.39796825396825397</c:v>
                </c:pt>
                <c:pt idx="3">
                  <c:v>0.48000000000000004</c:v>
                </c:pt>
                <c:pt idx="4">
                  <c:v>0.53216326530612257</c:v>
                </c:pt>
                <c:pt idx="5">
                  <c:v>0.55768707482993207</c:v>
                </c:pt>
                <c:pt idx="6">
                  <c:v>0.56383673469387752</c:v>
                </c:pt>
                <c:pt idx="7">
                  <c:v>0.55787755102040804</c:v>
                </c:pt>
                <c:pt idx="8">
                  <c:v>0.54707482993197276</c:v>
                </c:pt>
                <c:pt idx="9">
                  <c:v>0.53869387755102027</c:v>
                </c:pt>
                <c:pt idx="1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9.9999999999999978E-2</c:v>
                </c:pt>
                <c:pt idx="1">
                  <c:v>0.21965079365079365</c:v>
                </c:pt>
                <c:pt idx="2">
                  <c:v>0.33930158730158733</c:v>
                </c:pt>
                <c:pt idx="3">
                  <c:v>0.44</c:v>
                </c:pt>
                <c:pt idx="4">
                  <c:v>0.50730612244897966</c:v>
                </c:pt>
                <c:pt idx="5">
                  <c:v>0.54482993197278917</c:v>
                </c:pt>
                <c:pt idx="6">
                  <c:v>0.5606938775510204</c:v>
                </c:pt>
                <c:pt idx="7">
                  <c:v>0.56302040816326537</c:v>
                </c:pt>
                <c:pt idx="8">
                  <c:v>0.55993197278911555</c:v>
                </c:pt>
                <c:pt idx="9">
                  <c:v>0.55955102040816329</c:v>
                </c:pt>
                <c:pt idx="10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0</c:v>
                </c:pt>
                <c:pt idx="1">
                  <c:v>0.14031746031746034</c:v>
                </c:pt>
                <c:pt idx="2">
                  <c:v>0.28063492063492068</c:v>
                </c:pt>
                <c:pt idx="3">
                  <c:v>0.4</c:v>
                </c:pt>
                <c:pt idx="4">
                  <c:v>0.48244897959183675</c:v>
                </c:pt>
                <c:pt idx="5">
                  <c:v>0.53197278911564627</c:v>
                </c:pt>
                <c:pt idx="6">
                  <c:v>0.55755102040816329</c:v>
                </c:pt>
                <c:pt idx="7">
                  <c:v>0.56816326530612249</c:v>
                </c:pt>
                <c:pt idx="8">
                  <c:v>0.57278911564625845</c:v>
                </c:pt>
                <c:pt idx="9">
                  <c:v>0.58040816326530609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Interpolaton2D!$L$5:$L$15</c:f>
              <c:numCache>
                <c:formatCode>General</c:formatCode>
                <c:ptCount val="11"/>
                <c:pt idx="0">
                  <c:v>1</c:v>
                </c:pt>
                <c:pt idx="1">
                  <c:v>0.90000000000000013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</c:v>
                </c:pt>
                <c:pt idx="6">
                  <c:v>0.39999999999999997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Interpolaton2D!$M$5:$M$15</c:f>
              <c:numCache>
                <c:formatCode>General</c:formatCode>
                <c:ptCount val="11"/>
                <c:pt idx="0">
                  <c:v>0.93365079365079373</c:v>
                </c:pt>
                <c:pt idx="1">
                  <c:v>0.85431746031746036</c:v>
                </c:pt>
                <c:pt idx="2">
                  <c:v>0.77498412698412689</c:v>
                </c:pt>
                <c:pt idx="3">
                  <c:v>0.69565079365079374</c:v>
                </c:pt>
                <c:pt idx="4">
                  <c:v>0.61631746031746037</c:v>
                </c:pt>
                <c:pt idx="5">
                  <c:v>0.53698412698412701</c:v>
                </c:pt>
                <c:pt idx="6">
                  <c:v>0.4576507936507937</c:v>
                </c:pt>
                <c:pt idx="7">
                  <c:v>0.37831746031746039</c:v>
                </c:pt>
                <c:pt idx="8">
                  <c:v>0.29898412698412696</c:v>
                </c:pt>
                <c:pt idx="9">
                  <c:v>0.21965079365079365</c:v>
                </c:pt>
                <c:pt idx="10">
                  <c:v>0.14031746031746034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Interpolaton2D!$N$5:$N$15</c:f>
              <c:numCache>
                <c:formatCode>General</c:formatCode>
                <c:ptCount val="11"/>
                <c:pt idx="0">
                  <c:v>0.86730158730158735</c:v>
                </c:pt>
                <c:pt idx="1">
                  <c:v>0.8086349206349206</c:v>
                </c:pt>
                <c:pt idx="2">
                  <c:v>0.74996825396825406</c:v>
                </c:pt>
                <c:pt idx="3">
                  <c:v>0.69130158730158742</c:v>
                </c:pt>
                <c:pt idx="4">
                  <c:v>0.63263492063492077</c:v>
                </c:pt>
                <c:pt idx="5">
                  <c:v>0.57396825396825402</c:v>
                </c:pt>
                <c:pt idx="6">
                  <c:v>0.51530158730158726</c:v>
                </c:pt>
                <c:pt idx="7">
                  <c:v>0.45663492063492078</c:v>
                </c:pt>
                <c:pt idx="8">
                  <c:v>0.39796825396825397</c:v>
                </c:pt>
                <c:pt idx="9">
                  <c:v>0.33930158730158733</c:v>
                </c:pt>
                <c:pt idx="10">
                  <c:v>0.28063492063492068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0.8</c:v>
                </c:pt>
                <c:pt idx="1">
                  <c:v>0.76</c:v>
                </c:pt>
                <c:pt idx="2">
                  <c:v>0.72000000000000008</c:v>
                </c:pt>
                <c:pt idx="3">
                  <c:v>0.68000000000000016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</c:v>
                </c:pt>
                <c:pt idx="8">
                  <c:v>0.48000000000000004</c:v>
                </c:pt>
                <c:pt idx="9">
                  <c:v>0.44</c:v>
                </c:pt>
                <c:pt idx="1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0.7310204081632653</c:v>
                </c:pt>
                <c:pt idx="1">
                  <c:v>0.7061632653061225</c:v>
                </c:pt>
                <c:pt idx="2">
                  <c:v>0.6813061224489797</c:v>
                </c:pt>
                <c:pt idx="3">
                  <c:v>0.6564489795918369</c:v>
                </c:pt>
                <c:pt idx="4">
                  <c:v>0.63159183673469399</c:v>
                </c:pt>
                <c:pt idx="5">
                  <c:v>0.60673469387755108</c:v>
                </c:pt>
                <c:pt idx="6">
                  <c:v>0.58187755102040806</c:v>
                </c:pt>
                <c:pt idx="7">
                  <c:v>0.55702040816326537</c:v>
                </c:pt>
                <c:pt idx="8">
                  <c:v>0.53216326530612257</c:v>
                </c:pt>
                <c:pt idx="9">
                  <c:v>0.50730612244897966</c:v>
                </c:pt>
                <c:pt idx="10">
                  <c:v>0.48244897959183675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0.66054421768707494</c:v>
                </c:pt>
                <c:pt idx="1">
                  <c:v>0.64768707482993215</c:v>
                </c:pt>
                <c:pt idx="2">
                  <c:v>0.63482993197278914</c:v>
                </c:pt>
                <c:pt idx="3">
                  <c:v>0.62197278911564635</c:v>
                </c:pt>
                <c:pt idx="4">
                  <c:v>0.60911564625850323</c:v>
                </c:pt>
                <c:pt idx="5">
                  <c:v>0.59625850340136055</c:v>
                </c:pt>
                <c:pt idx="6">
                  <c:v>0.58340136054421776</c:v>
                </c:pt>
                <c:pt idx="7">
                  <c:v>0.57054421768707486</c:v>
                </c:pt>
                <c:pt idx="8">
                  <c:v>0.55768707482993207</c:v>
                </c:pt>
                <c:pt idx="9">
                  <c:v>0.54482993197278917</c:v>
                </c:pt>
                <c:pt idx="10">
                  <c:v>0.53197278911564627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0.58897959183673476</c:v>
                </c:pt>
                <c:pt idx="1">
                  <c:v>0.58583673469387765</c:v>
                </c:pt>
                <c:pt idx="2">
                  <c:v>0.58269387755102042</c:v>
                </c:pt>
                <c:pt idx="3">
                  <c:v>0.57955102040816331</c:v>
                </c:pt>
                <c:pt idx="4">
                  <c:v>0.57640816326530619</c:v>
                </c:pt>
                <c:pt idx="5">
                  <c:v>0.57326530612244908</c:v>
                </c:pt>
                <c:pt idx="6">
                  <c:v>0.57012244897959174</c:v>
                </c:pt>
                <c:pt idx="7">
                  <c:v>0.56697959183673474</c:v>
                </c:pt>
                <c:pt idx="8">
                  <c:v>0.56383673469387752</c:v>
                </c:pt>
                <c:pt idx="9">
                  <c:v>0.5606938775510204</c:v>
                </c:pt>
                <c:pt idx="10">
                  <c:v>0.55755102040816329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0.516734693877551</c:v>
                </c:pt>
                <c:pt idx="1">
                  <c:v>0.52187755102040823</c:v>
                </c:pt>
                <c:pt idx="2">
                  <c:v>0.52702040816326534</c:v>
                </c:pt>
                <c:pt idx="3">
                  <c:v>0.53216326530612246</c:v>
                </c:pt>
                <c:pt idx="4">
                  <c:v>0.53730612244897946</c:v>
                </c:pt>
                <c:pt idx="5">
                  <c:v>0.54244897959183669</c:v>
                </c:pt>
                <c:pt idx="6">
                  <c:v>0.54759183673469403</c:v>
                </c:pt>
                <c:pt idx="7">
                  <c:v>0.55273469387755103</c:v>
                </c:pt>
                <c:pt idx="8">
                  <c:v>0.55787755102040804</c:v>
                </c:pt>
                <c:pt idx="9">
                  <c:v>0.56302040816326537</c:v>
                </c:pt>
                <c:pt idx="10">
                  <c:v>0.56816326530612249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0.44421768707482989</c:v>
                </c:pt>
                <c:pt idx="1">
                  <c:v>0.45707482993197274</c:v>
                </c:pt>
                <c:pt idx="2">
                  <c:v>0.46993197278911558</c:v>
                </c:pt>
                <c:pt idx="3">
                  <c:v>0.48278911564625848</c:v>
                </c:pt>
                <c:pt idx="4">
                  <c:v>0.49564625850340127</c:v>
                </c:pt>
                <c:pt idx="5">
                  <c:v>0.50850340136054417</c:v>
                </c:pt>
                <c:pt idx="6">
                  <c:v>0.52136054421768707</c:v>
                </c:pt>
                <c:pt idx="7">
                  <c:v>0.53421768707482997</c:v>
                </c:pt>
                <c:pt idx="8">
                  <c:v>0.54707482993197276</c:v>
                </c:pt>
                <c:pt idx="9">
                  <c:v>0.55993197278911555</c:v>
                </c:pt>
                <c:pt idx="10">
                  <c:v>0.57278911564625845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0.37183673469387751</c:v>
                </c:pt>
                <c:pt idx="1">
                  <c:v>0.39269387755102031</c:v>
                </c:pt>
                <c:pt idx="2">
                  <c:v>0.41355102040816322</c:v>
                </c:pt>
                <c:pt idx="3">
                  <c:v>0.43440816326530612</c:v>
                </c:pt>
                <c:pt idx="4">
                  <c:v>0.45526530612244898</c:v>
                </c:pt>
                <c:pt idx="5">
                  <c:v>0.47612244897959183</c:v>
                </c:pt>
                <c:pt idx="6">
                  <c:v>0.49697959183673474</c:v>
                </c:pt>
                <c:pt idx="7">
                  <c:v>0.51783673469387759</c:v>
                </c:pt>
                <c:pt idx="8">
                  <c:v>0.53869387755102027</c:v>
                </c:pt>
                <c:pt idx="9">
                  <c:v>0.55955102040816329</c:v>
                </c:pt>
                <c:pt idx="10">
                  <c:v>0.58040816326530609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0.3</c:v>
                </c:pt>
                <c:pt idx="1">
                  <c:v>0.32999999999999996</c:v>
                </c:pt>
                <c:pt idx="2">
                  <c:v>0.35999999999999993</c:v>
                </c:pt>
                <c:pt idx="3">
                  <c:v>0.38999999999999996</c:v>
                </c:pt>
                <c:pt idx="4">
                  <c:v>0.41999999999999993</c:v>
                </c:pt>
                <c:pt idx="5">
                  <c:v>0.44999999999999996</c:v>
                </c:pt>
                <c:pt idx="6">
                  <c:v>0.48</c:v>
                </c:pt>
                <c:pt idx="7">
                  <c:v>0.5099999999999999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-1.8508832990191877</c:v>
                </c:pt>
                <c:pt idx="1">
                  <c:v>-1.4018002431839705E-2</c:v>
                </c:pt>
                <c:pt idx="2">
                  <c:v>0.73265259806066751</c:v>
                </c:pt>
                <c:pt idx="3">
                  <c:v>1.9070306564681232</c:v>
                </c:pt>
                <c:pt idx="4">
                  <c:v>-0.37363357655704021</c:v>
                </c:pt>
                <c:pt idx="5">
                  <c:v>0.67267136089503765</c:v>
                </c:pt>
                <c:pt idx="6">
                  <c:v>1.7121515013277531</c:v>
                </c:pt>
                <c:pt idx="7">
                  <c:v>1.6281595132313669</c:v>
                </c:pt>
                <c:pt idx="8">
                  <c:v>1.6798548311926425</c:v>
                </c:pt>
                <c:pt idx="9">
                  <c:v>2.1640186398290098</c:v>
                </c:pt>
                <c:pt idx="10">
                  <c:v>-1.3644443429075181</c:v>
                </c:pt>
                <c:pt idx="11">
                  <c:v>-2.0961782061494887</c:v>
                </c:pt>
                <c:pt idx="12">
                  <c:v>-1.3412144416943192</c:v>
                </c:pt>
                <c:pt idx="13">
                  <c:v>-1.8088874397799373</c:v>
                </c:pt>
                <c:pt idx="14">
                  <c:v>1.8112330441363156</c:v>
                </c:pt>
                <c:pt idx="15">
                  <c:v>1.8909776033833623</c:v>
                </c:pt>
                <c:pt idx="16">
                  <c:v>2.7488361317664385</c:v>
                </c:pt>
                <c:pt idx="17">
                  <c:v>-2.0471078809350729</c:v>
                </c:pt>
                <c:pt idx="18">
                  <c:v>2.2555958395823836</c:v>
                </c:pt>
                <c:pt idx="19">
                  <c:v>-2.3031730195507407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-0.85309634450823069</c:v>
                </c:pt>
                <c:pt idx="1">
                  <c:v>-2.9225548021495342</c:v>
                </c:pt>
                <c:pt idx="2">
                  <c:v>5.9707537293434143E-3</c:v>
                </c:pt>
                <c:pt idx="3">
                  <c:v>-7.8999331220984459E-2</c:v>
                </c:pt>
                <c:pt idx="4">
                  <c:v>1.1007776032201946</c:v>
                </c:pt>
                <c:pt idx="5">
                  <c:v>-1.0139074400067329</c:v>
                </c:pt>
                <c:pt idx="6">
                  <c:v>1.2762121385894716</c:v>
                </c:pt>
                <c:pt idx="7">
                  <c:v>1.8158374414779246</c:v>
                </c:pt>
                <c:pt idx="8">
                  <c:v>-0.77849544491618872</c:v>
                </c:pt>
                <c:pt idx="9">
                  <c:v>-2.4104883698746562</c:v>
                </c:pt>
                <c:pt idx="10">
                  <c:v>0.36717713484540582</c:v>
                </c:pt>
                <c:pt idx="11">
                  <c:v>-2.6640393035486341</c:v>
                </c:pt>
                <c:pt idx="12">
                  <c:v>1.8498994410037994E-2</c:v>
                </c:pt>
                <c:pt idx="13">
                  <c:v>-0.34402406914159656</c:v>
                </c:pt>
                <c:pt idx="14">
                  <c:v>-2.9173892866820097</c:v>
                </c:pt>
                <c:pt idx="15">
                  <c:v>-2.8671365459449589</c:v>
                </c:pt>
                <c:pt idx="16">
                  <c:v>1.6369597194716334</c:v>
                </c:pt>
                <c:pt idx="17">
                  <c:v>-1.2556287115439773</c:v>
                </c:pt>
                <c:pt idx="18">
                  <c:v>2.29584716912359</c:v>
                </c:pt>
                <c:pt idx="19">
                  <c:v>-1.5216333526186645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'Scattered Interpolation'!$L$4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Interpolation'!$M$4:$AQ$4</c:f>
              <c:numCache>
                <c:formatCode>General</c:formatCode>
                <c:ptCount val="31"/>
                <c:pt idx="0">
                  <c:v>-3.2068924854982132E-2</c:v>
                </c:pt>
                <c:pt idx="1">
                  <c:v>-2.5892112721087254E-2</c:v>
                </c:pt>
                <c:pt idx="2">
                  <c:v>-2.0515504701772817E-2</c:v>
                </c:pt>
                <c:pt idx="3">
                  <c:v>-1.5943484160119419E-2</c:v>
                </c:pt>
                <c:pt idx="4">
                  <c:v>-1.2101129027807245E-2</c:v>
                </c:pt>
                <c:pt idx="5">
                  <c:v>-8.8705498077605235E-3</c:v>
                </c:pt>
                <c:pt idx="6">
                  <c:v>-6.1465039929408036E-3</c:v>
                </c:pt>
                <c:pt idx="7">
                  <c:v>-3.8738934294159574E-3</c:v>
                </c:pt>
                <c:pt idx="8">
                  <c:v>-2.0499891870431781E-3</c:v>
                </c:pt>
                <c:pt idx="9">
                  <c:v>-7.0484471835412926E-4</c:v>
                </c:pt>
                <c:pt idx="10">
                  <c:v>1.2459980303564794E-4</c:v>
                </c:pt>
                <c:pt idx="11">
                  <c:v>4.2297299381117287E-4</c:v>
                </c:pt>
                <c:pt idx="12">
                  <c:v>2.2595582180435364E-4</c:v>
                </c:pt>
                <c:pt idx="13">
                  <c:v>-3.5696191070205135E-4</c:v>
                </c:pt>
                <c:pt idx="14">
                  <c:v>-1.1402207633797665E-3</c:v>
                </c:pt>
                <c:pt idx="15">
                  <c:v>-1.8919311209676867E-3</c:v>
                </c:pt>
                <c:pt idx="16">
                  <c:v>-2.3894088436723845E-3</c:v>
                </c:pt>
                <c:pt idx="17">
                  <c:v>-2.4734875888098792E-3</c:v>
                </c:pt>
                <c:pt idx="18">
                  <c:v>-2.0828441607018619E-3</c:v>
                </c:pt>
                <c:pt idx="19">
                  <c:v>-1.2777718406867186E-3</c:v>
                </c:pt>
                <c:pt idx="20">
                  <c:v>-2.6201525784035756E-4</c:v>
                </c:pt>
                <c:pt idx="21">
                  <c:v>6.2281809925607973E-4</c:v>
                </c:pt>
                <c:pt idx="22">
                  <c:v>9.8995467752699753E-4</c:v>
                </c:pt>
                <c:pt idx="23">
                  <c:v>6.3354229000351509E-4</c:v>
                </c:pt>
                <c:pt idx="24">
                  <c:v>-2.1981123793651108E-4</c:v>
                </c:pt>
                <c:pt idx="25">
                  <c:v>-9.8227309359038423E-4</c:v>
                </c:pt>
                <c:pt idx="26">
                  <c:v>-1.2384340519141918E-3</c:v>
                </c:pt>
                <c:pt idx="27">
                  <c:v>-1.146459747535182E-3</c:v>
                </c:pt>
                <c:pt idx="28">
                  <c:v>-1.19253022789894E-3</c:v>
                </c:pt>
                <c:pt idx="29">
                  <c:v>-1.7133119652607692E-3</c:v>
                </c:pt>
                <c:pt idx="30">
                  <c:v>-2.7184201966736279E-3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Interpolation'!$L$5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Interpolation'!$M$5:$AQ$5</c:f>
              <c:numCache>
                <c:formatCode>General</c:formatCode>
                <c:ptCount val="31"/>
                <c:pt idx="0">
                  <c:v>-2.8488837693710356E-2</c:v>
                </c:pt>
                <c:pt idx="1">
                  <c:v>-2.1572390616687247E-2</c:v>
                </c:pt>
                <c:pt idx="2">
                  <c:v>-1.555177375339617E-2</c:v>
                </c:pt>
                <c:pt idx="3">
                  <c:v>-1.0461772129541247E-2</c:v>
                </c:pt>
                <c:pt idx="4">
                  <c:v>-6.2235976895250247E-3</c:v>
                </c:pt>
                <c:pt idx="5">
                  <c:v>-2.6820207874883595E-3</c:v>
                </c:pt>
                <c:pt idx="6">
                  <c:v>3.1967345387473589E-4</c:v>
                </c:pt>
                <c:pt idx="7">
                  <c:v>2.8769641149090641E-3</c:v>
                </c:pt>
                <c:pt idx="8">
                  <c:v>5.0041846666836788E-3</c:v>
                </c:pt>
                <c:pt idx="9">
                  <c:v>6.6478062590537568E-3</c:v>
                </c:pt>
                <c:pt idx="10">
                  <c:v>7.7168203542395397E-3</c:v>
                </c:pt>
                <c:pt idx="11">
                  <c:v>8.1244030843470871E-3</c:v>
                </c:pt>
                <c:pt idx="12">
                  <c:v>7.8351722629069198E-3</c:v>
                </c:pt>
                <c:pt idx="13">
                  <c:v>6.9055739455951559E-3</c:v>
                </c:pt>
                <c:pt idx="14">
                  <c:v>5.5000993631962314E-3</c:v>
                </c:pt>
                <c:pt idx="15">
                  <c:v>3.8696188647716068E-3</c:v>
                </c:pt>
                <c:pt idx="16">
                  <c:v>2.2965058614312084E-3</c:v>
                </c:pt>
                <c:pt idx="17">
                  <c:v>1.0327873266971488E-3</c:v>
                </c:pt>
                <c:pt idx="18">
                  <c:v>2.5161565224601778E-4</c:v>
                </c:pt>
                <c:pt idx="19">
                  <c:v>7.2833829087293189E-6</c:v>
                </c:pt>
                <c:pt idx="20">
                  <c:v>2.0054786797246704E-4</c:v>
                </c:pt>
                <c:pt idx="21">
                  <c:v>5.7682670508446554E-4</c:v>
                </c:pt>
                <c:pt idx="22">
                  <c:v>8.1173328615119153E-4</c:v>
                </c:pt>
                <c:pt idx="23">
                  <c:v>7.1485856375325119E-4</c:v>
                </c:pt>
                <c:pt idx="24">
                  <c:v>4.2817794728094993E-4</c:v>
                </c:pt>
                <c:pt idx="25">
                  <c:v>3.008639397758528E-4</c:v>
                </c:pt>
                <c:pt idx="26">
                  <c:v>4.0690095038282276E-4</c:v>
                </c:pt>
                <c:pt idx="27">
                  <c:v>3.3914090204184566E-4</c:v>
                </c:pt>
                <c:pt idx="28">
                  <c:v>-3.8770673909876985E-4</c:v>
                </c:pt>
                <c:pt idx="29">
                  <c:v>-1.9070243619017865E-3</c:v>
                </c:pt>
                <c:pt idx="30">
                  <c:v>-3.9831130140562526E-3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Interpolation'!$L$6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Interpolation'!$M$6:$AQ$6</c:f>
              <c:numCache>
                <c:formatCode>General</c:formatCode>
                <c:ptCount val="31"/>
                <c:pt idx="0">
                  <c:v>-2.5230233431428495E-2</c:v>
                </c:pt>
                <c:pt idx="1">
                  <c:v>-1.7420949949490665E-2</c:v>
                </c:pt>
                <c:pt idx="2">
                  <c:v>-1.059440943790968E-2</c:v>
                </c:pt>
                <c:pt idx="3">
                  <c:v>-4.8374138675656431E-3</c:v>
                </c:pt>
                <c:pt idx="4">
                  <c:v>-7.9526874189723984E-5</c:v>
                </c:pt>
                <c:pt idx="5">
                  <c:v>3.880541548194838E-3</c:v>
                </c:pt>
                <c:pt idx="6">
                  <c:v>7.2805540998868712E-3</c:v>
                </c:pt>
                <c:pt idx="7">
                  <c:v>1.0290944668654323E-2</c:v>
                </c:pt>
                <c:pt idx="8">
                  <c:v>1.295654862895174E-2</c:v>
                </c:pt>
                <c:pt idx="9">
                  <c:v>1.5193314198054253E-2</c:v>
                </c:pt>
                <c:pt idx="10">
                  <c:v>1.6826559299194355E-2</c:v>
                </c:pt>
                <c:pt idx="11">
                  <c:v>1.7655812395124315E-2</c:v>
                </c:pt>
                <c:pt idx="12">
                  <c:v>1.7529418016622722E-2</c:v>
                </c:pt>
                <c:pt idx="13">
                  <c:v>1.6409394711536518E-2</c:v>
                </c:pt>
                <c:pt idx="14">
                  <c:v>1.4407035733803919E-2</c:v>
                </c:pt>
                <c:pt idx="15">
                  <c:v>1.1775518600731838E-2</c:v>
                </c:pt>
                <c:pt idx="16">
                  <c:v>8.8617994449554094E-3</c:v>
                </c:pt>
                <c:pt idx="17">
                  <c:v>6.0380772188777798E-3</c:v>
                </c:pt>
                <c:pt idx="18">
                  <c:v>3.6322471635373277E-3</c:v>
                </c:pt>
                <c:pt idx="19">
                  <c:v>1.8632326118150355E-3</c:v>
                </c:pt>
                <c:pt idx="20">
                  <c:v>7.9060556696292084E-4</c:v>
                </c:pt>
                <c:pt idx="21">
                  <c:v>3.0678951503898544E-4</c:v>
                </c:pt>
                <c:pt idx="22">
                  <c:v>2.0696408710968103E-4</c:v>
                </c:pt>
                <c:pt idx="23">
                  <c:v>3.3195090760701484E-4</c:v>
                </c:pt>
                <c:pt idx="24">
                  <c:v>6.5782770204575458E-4</c:v>
                </c:pt>
                <c:pt idx="25">
                  <c:v>1.1336257624413038E-3</c:v>
                </c:pt>
                <c:pt idx="26">
                  <c:v>1.3897745663418795E-3</c:v>
                </c:pt>
                <c:pt idx="27">
                  <c:v>8.2876264962955526E-4</c:v>
                </c:pt>
                <c:pt idx="28">
                  <c:v>-8.9035947872012633E-4</c:v>
                </c:pt>
                <c:pt idx="29">
                  <c:v>-3.5970444193886494E-3</c:v>
                </c:pt>
                <c:pt idx="30">
                  <c:v>-6.7909478804927953E-3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Interpolation'!$L$7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Interpolation'!$M$7:$AQ$7</c:f>
              <c:numCache>
                <c:formatCode>General</c:formatCode>
                <c:ptCount val="31"/>
                <c:pt idx="0">
                  <c:v>-2.2733033561448297E-2</c:v>
                </c:pt>
                <c:pt idx="1">
                  <c:v>-1.3916656567224406E-2</c:v>
                </c:pt>
                <c:pt idx="2">
                  <c:v>-6.1477123340335019E-3</c:v>
                </c:pt>
                <c:pt idx="3">
                  <c:v>4.1324509051748198E-4</c:v>
                </c:pt>
                <c:pt idx="4">
                  <c:v>5.8180688674093067E-3</c:v>
                </c:pt>
                <c:pt idx="5">
                  <c:v>1.0330986612002373E-2</c:v>
                </c:pt>
                <c:pt idx="6">
                  <c:v>1.4311937918492494E-2</c:v>
                </c:pt>
                <c:pt idx="7">
                  <c:v>1.8047285380698878E-2</c:v>
                </c:pt>
                <c:pt idx="8">
                  <c:v>2.1626781121732271E-2</c:v>
                </c:pt>
                <c:pt idx="9">
                  <c:v>2.4915333025537272E-2</c:v>
                </c:pt>
                <c:pt idx="10">
                  <c:v>2.7608517777489121E-2</c:v>
                </c:pt>
                <c:pt idx="11">
                  <c:v>2.9335353154265657E-2</c:v>
                </c:pt>
                <c:pt idx="12">
                  <c:v>2.9771634581668253E-2</c:v>
                </c:pt>
                <c:pt idx="13">
                  <c:v>2.8736150550650201E-2</c:v>
                </c:pt>
                <c:pt idx="14">
                  <c:v>2.6250829415655867E-2</c:v>
                </c:pt>
                <c:pt idx="15">
                  <c:v>2.2553151983367541E-2</c:v>
                </c:pt>
                <c:pt idx="16">
                  <c:v>1.8059311939219551E-2</c:v>
                </c:pt>
                <c:pt idx="17">
                  <c:v>1.3288447879074954E-2</c:v>
                </c:pt>
                <c:pt idx="18">
                  <c:v>8.7643620820825816E-3</c:v>
                </c:pt>
                <c:pt idx="19">
                  <c:v>4.9147938861196436E-3</c:v>
                </c:pt>
                <c:pt idx="20">
                  <c:v>1.9971068535125577E-3</c:v>
                </c:pt>
                <c:pt idx="21">
                  <c:v>8.1240638339079296E-5</c:v>
                </c:pt>
                <c:pt idx="22">
                  <c:v>-9.0163499603585981E-4</c:v>
                </c:pt>
                <c:pt idx="23">
                  <c:v>-1.0885141813151214E-3</c:v>
                </c:pt>
                <c:pt idx="24">
                  <c:v>-6.9681723249265942E-4</c:v>
                </c:pt>
                <c:pt idx="25">
                  <c:v>-1.7085244238030511E-4</c:v>
                </c:pt>
                <c:pt idx="26">
                  <c:v>-2.3698672465616299E-4</c:v>
                </c:pt>
                <c:pt idx="27">
                  <c:v>-1.5674070661267428E-3</c:v>
                </c:pt>
                <c:pt idx="28">
                  <c:v>-4.3109220959086161E-3</c:v>
                </c:pt>
                <c:pt idx="29">
                  <c:v>-8.0347780533592539E-3</c:v>
                </c:pt>
                <c:pt idx="30">
                  <c:v>-1.2054589565108596E-2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Interpolation'!$L$8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Interpolation'!$M$8:$AQ$8</c:f>
              <c:numCache>
                <c:formatCode>General</c:formatCode>
                <c:ptCount val="31"/>
                <c:pt idx="0">
                  <c:v>-2.1585777670965707E-2</c:v>
                </c:pt>
                <c:pt idx="1">
                  <c:v>-1.174220862262354E-2</c:v>
                </c:pt>
                <c:pt idx="2">
                  <c:v>-2.9718355032380475E-3</c:v>
                </c:pt>
                <c:pt idx="3">
                  <c:v>4.4796189452891363E-3</c:v>
                </c:pt>
                <c:pt idx="4">
                  <c:v>1.0647985584981742E-2</c:v>
                </c:pt>
                <c:pt idx="5">
                  <c:v>1.5892952616118443E-2</c:v>
                </c:pt>
                <c:pt idx="6">
                  <c:v>2.0747676690169352E-2</c:v>
                </c:pt>
                <c:pt idx="7">
                  <c:v>2.5649929088150107E-2</c:v>
                </c:pt>
                <c:pt idx="8">
                  <c:v>3.0729125108271246E-2</c:v>
                </c:pt>
                <c:pt idx="9">
                  <c:v>3.5754630242242617E-2</c:v>
                </c:pt>
                <c:pt idx="10">
                  <c:v>4.0226797776126803E-2</c:v>
                </c:pt>
                <c:pt idx="11">
                  <c:v>4.3535541494228162E-2</c:v>
                </c:pt>
                <c:pt idx="12">
                  <c:v>4.5122114482238955E-2</c:v>
                </c:pt>
                <c:pt idx="13">
                  <c:v>4.4610251527067039E-2</c:v>
                </c:pt>
                <c:pt idx="14">
                  <c:v>4.1893483943197633E-2</c:v>
                </c:pt>
                <c:pt idx="15">
                  <c:v>3.7171768631905237E-2</c:v>
                </c:pt>
                <c:pt idx="16">
                  <c:v>3.0930457203865495E-2</c:v>
                </c:pt>
                <c:pt idx="17">
                  <c:v>2.3857433699247026E-2</c:v>
                </c:pt>
                <c:pt idx="18">
                  <c:v>1.6707476771348255E-2</c:v>
                </c:pt>
                <c:pt idx="19">
                  <c:v>1.01491868056705E-2</c:v>
                </c:pt>
                <c:pt idx="20">
                  <c:v>4.6523944014405447E-3</c:v>
                </c:pt>
                <c:pt idx="21">
                  <c:v>4.590631394945574E-4</c:v>
                </c:pt>
                <c:pt idx="22">
                  <c:v>-2.3788235849721666E-3</c:v>
                </c:pt>
                <c:pt idx="23">
                  <c:v>-3.9723748273971585E-3</c:v>
                </c:pt>
                <c:pt idx="24">
                  <c:v>-4.6555164328218671E-3</c:v>
                </c:pt>
                <c:pt idx="25">
                  <c:v>-5.0783798055633114E-3</c:v>
                </c:pt>
                <c:pt idx="26">
                  <c:v>-6.0984084679899797E-3</c:v>
                </c:pt>
                <c:pt idx="27">
                  <c:v>-8.3529741942566862E-3</c:v>
                </c:pt>
                <c:pt idx="28">
                  <c:v>-1.186973597824776E-2</c:v>
                </c:pt>
                <c:pt idx="29">
                  <c:v>-1.6121531961457575E-2</c:v>
                </c:pt>
                <c:pt idx="30">
                  <c:v>-2.0394077618716554E-2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Interpolation'!$L$9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Interpolation'!$M$9:$AQ$9</c:f>
              <c:numCache>
                <c:formatCode>General</c:formatCode>
                <c:ptCount val="31"/>
                <c:pt idx="0">
                  <c:v>-2.2469110319043376E-2</c:v>
                </c:pt>
                <c:pt idx="1">
                  <c:v>-1.1731452692337503E-2</c:v>
                </c:pt>
                <c:pt idx="2">
                  <c:v>-2.03426904264499E-3</c:v>
                </c:pt>
                <c:pt idx="3">
                  <c:v>6.3073430168257699E-3</c:v>
                </c:pt>
                <c:pt idx="4">
                  <c:v>1.3342097973035573E-2</c:v>
                </c:pt>
                <c:pt idx="5">
                  <c:v>1.9576168903947519E-2</c:v>
                </c:pt>
                <c:pt idx="6">
                  <c:v>2.5766862138207988E-2</c:v>
                </c:pt>
                <c:pt idx="7">
                  <c:v>3.2515445036119681E-2</c:v>
                </c:pt>
                <c:pt idx="8">
                  <c:v>3.9949828934302975E-2</c:v>
                </c:pt>
                <c:pt idx="9">
                  <c:v>4.7668081809517579E-2</c:v>
                </c:pt>
                <c:pt idx="10">
                  <c:v>5.4893273711272991E-2</c:v>
                </c:pt>
                <c:pt idx="11">
                  <c:v>6.0705245888817247E-2</c:v>
                </c:pt>
                <c:pt idx="12">
                  <c:v>6.4253667344316298E-2</c:v>
                </c:pt>
                <c:pt idx="13">
                  <c:v>6.491949970106918E-2</c:v>
                </c:pt>
                <c:pt idx="14">
                  <c:v>6.2426269706888735E-2</c:v>
                </c:pt>
                <c:pt idx="15">
                  <c:v>5.6904027992800407E-2</c:v>
                </c:pt>
                <c:pt idx="16">
                  <c:v>4.8892385479915298E-2</c:v>
                </c:pt>
                <c:pt idx="17">
                  <c:v>3.9256370746060407E-2</c:v>
                </c:pt>
                <c:pt idx="18">
                  <c:v>2.9006213343225437E-2</c:v>
                </c:pt>
                <c:pt idx="19">
                  <c:v>1.907026893114587E-2</c:v>
                </c:pt>
                <c:pt idx="20">
                  <c:v>1.0125693604014094E-2</c:v>
                </c:pt>
                <c:pt idx="21">
                  <c:v>2.563727752067077E-3</c:v>
                </c:pt>
                <c:pt idx="22">
                  <c:v>-3.4489732147654113E-3</c:v>
                </c:pt>
                <c:pt idx="23">
                  <c:v>-7.9365888179781657E-3</c:v>
                </c:pt>
                <c:pt idx="24">
                  <c:v>-1.1176941744609994E-2</c:v>
                </c:pt>
                <c:pt idx="25">
                  <c:v>-1.3760934857338272E-2</c:v>
                </c:pt>
                <c:pt idx="26">
                  <c:v>-1.6443666636610406E-2</c:v>
                </c:pt>
                <c:pt idx="27">
                  <c:v>-1.9764367786594253E-2</c:v>
                </c:pt>
                <c:pt idx="28">
                  <c:v>-2.374859513161505E-2</c:v>
                </c:pt>
                <c:pt idx="29">
                  <c:v>-2.7970687854757516E-2</c:v>
                </c:pt>
                <c:pt idx="30">
                  <c:v>-3.1855293575167781E-2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Interpolation'!$L$10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Interpolation'!$M$10:$AQ$10</c:f>
              <c:numCache>
                <c:formatCode>General</c:formatCode>
                <c:ptCount val="31"/>
                <c:pt idx="0">
                  <c:v>-2.6018268634154202E-2</c:v>
                </c:pt>
                <c:pt idx="1">
                  <c:v>-1.4709168502150826E-2</c:v>
                </c:pt>
                <c:pt idx="2">
                  <c:v>-4.3314483067738614E-3</c:v>
                </c:pt>
                <c:pt idx="3">
                  <c:v>4.7935837679421271E-3</c:v>
                </c:pt>
                <c:pt idx="4">
                  <c:v>1.2797961199372852E-2</c:v>
                </c:pt>
                <c:pt idx="5">
                  <c:v>2.0399717314337078E-2</c:v>
                </c:pt>
                <c:pt idx="6">
                  <c:v>2.8609917863705907E-2</c:v>
                </c:pt>
                <c:pt idx="7">
                  <c:v>3.8159707027334441E-2</c:v>
                </c:pt>
                <c:pt idx="8">
                  <c:v>4.9087361092950962E-2</c:v>
                </c:pt>
                <c:pt idx="9">
                  <c:v>6.0715049493974868E-2</c:v>
                </c:pt>
                <c:pt idx="10">
                  <c:v>7.1902162997243821E-2</c:v>
                </c:pt>
                <c:pt idx="11">
                  <c:v>8.1361917342169507E-2</c:v>
                </c:pt>
                <c:pt idx="12">
                  <c:v>8.7916384613403717E-2</c:v>
                </c:pt>
                <c:pt idx="13">
                  <c:v>9.0670878781439576E-2</c:v>
                </c:pt>
                <c:pt idx="14">
                  <c:v>8.9136589104457362E-2</c:v>
                </c:pt>
                <c:pt idx="15">
                  <c:v>8.3322258313982253E-2</c:v>
                </c:pt>
                <c:pt idx="16">
                  <c:v>7.3775553835902549E-2</c:v>
                </c:pt>
                <c:pt idx="17">
                  <c:v>6.151542525530411E-2</c:v>
                </c:pt>
                <c:pt idx="18">
                  <c:v>4.780877529994014E-2</c:v>
                </c:pt>
                <c:pt idx="19">
                  <c:v>3.3846758545536468E-2</c:v>
                </c:pt>
                <c:pt idx="20">
                  <c:v>2.0499117246574976E-2</c:v>
                </c:pt>
                <c:pt idx="21">
                  <c:v>8.2934890042674451E-3</c:v>
                </c:pt>
                <c:pt idx="22">
                  <c:v>-2.4472839328546145E-3</c:v>
                </c:pt>
                <c:pt idx="23">
                  <c:v>-1.1522139803949078E-2</c:v>
                </c:pt>
                <c:pt idx="24">
                  <c:v>-1.8923860239204743E-2</c:v>
                </c:pt>
                <c:pt idx="25">
                  <c:v>-2.4937195478988056E-2</c:v>
                </c:pt>
                <c:pt idx="26">
                  <c:v>-3.0057837882196025E-2</c:v>
                </c:pt>
                <c:pt idx="27">
                  <c:v>-3.4716947675140511E-2</c:v>
                </c:pt>
                <c:pt idx="28">
                  <c:v>-3.9042633926754625E-2</c:v>
                </c:pt>
                <c:pt idx="29">
                  <c:v>-4.2858880715594946E-2</c:v>
                </c:pt>
                <c:pt idx="30">
                  <c:v>-4.5864704300822651E-2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Interpolation'!$L$11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Interpolation'!$M$11:$AQ$11</c:f>
              <c:numCache>
                <c:formatCode>General</c:formatCode>
                <c:ptCount val="31"/>
                <c:pt idx="0">
                  <c:v>-3.2604661463013128E-2</c:v>
                </c:pt>
                <c:pt idx="1">
                  <c:v>-2.1203476675612135E-2</c:v>
                </c:pt>
                <c:pt idx="2">
                  <c:v>-1.0536790404082584E-2</c:v>
                </c:pt>
                <c:pt idx="3">
                  <c:v>-8.1403370884205323E-4</c:v>
                </c:pt>
                <c:pt idx="4">
                  <c:v>8.2969498209717607E-3</c:v>
                </c:pt>
                <c:pt idx="5">
                  <c:v>1.7793709362413514E-2</c:v>
                </c:pt>
                <c:pt idx="6">
                  <c:v>2.8926664640154677E-2</c:v>
                </c:pt>
                <c:pt idx="7">
                  <c:v>4.2464503291619472E-2</c:v>
                </c:pt>
                <c:pt idx="8">
                  <c:v>5.8225104637647164E-2</c:v>
                </c:pt>
                <c:pt idx="9">
                  <c:v>7.5137336746788214E-2</c:v>
                </c:pt>
                <c:pt idx="10">
                  <c:v>9.1627189069679843E-2</c:v>
                </c:pt>
                <c:pt idx="11">
                  <c:v>0.1060206950535372</c:v>
                </c:pt>
                <c:pt idx="12">
                  <c:v>0.1168164874911877</c:v>
                </c:pt>
                <c:pt idx="13">
                  <c:v>0.12284041359625622</c:v>
                </c:pt>
                <c:pt idx="14">
                  <c:v>0.12335449961365433</c:v>
                </c:pt>
                <c:pt idx="15">
                  <c:v>0.11816984493229257</c:v>
                </c:pt>
                <c:pt idx="16">
                  <c:v>0.1077434901674891</c:v>
                </c:pt>
                <c:pt idx="17">
                  <c:v>9.316033283936645E-2</c:v>
                </c:pt>
                <c:pt idx="18">
                  <c:v>7.5889149796346672E-2</c:v>
                </c:pt>
                <c:pt idx="19">
                  <c:v>5.7353319417171401E-2</c:v>
                </c:pt>
                <c:pt idx="20">
                  <c:v>3.8595957930698845E-2</c:v>
                </c:pt>
                <c:pt idx="21">
                  <c:v>2.0303239850587497E-2</c:v>
                </c:pt>
                <c:pt idx="22">
                  <c:v>3.07154793577483E-3</c:v>
                </c:pt>
                <c:pt idx="23">
                  <c:v>-1.2450796905448223E-2</c:v>
                </c:pt>
                <c:pt idx="24">
                  <c:v>-2.570855974311289E-2</c:v>
                </c:pt>
                <c:pt idx="25">
                  <c:v>-3.6477466278029468E-2</c:v>
                </c:pt>
                <c:pt idx="26">
                  <c:v>-4.4917040249409082E-2</c:v>
                </c:pt>
                <c:pt idx="27">
                  <c:v>-5.1383823515853765E-2</c:v>
                </c:pt>
                <c:pt idx="28">
                  <c:v>-5.6192110307348241E-2</c:v>
                </c:pt>
                <c:pt idx="29">
                  <c:v>-5.9509751869329601E-2</c:v>
                </c:pt>
                <c:pt idx="30">
                  <c:v>-6.1400863237994187E-2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Interpolation'!$L$12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Interpolation'!$M$12:$AQ$12</c:f>
              <c:numCache>
                <c:formatCode>General</c:formatCode>
                <c:ptCount val="31"/>
                <c:pt idx="0">
                  <c:v>-4.2105977083646634E-2</c:v>
                </c:pt>
                <c:pt idx="1">
                  <c:v>-3.1109562304123171E-2</c:v>
                </c:pt>
                <c:pt idx="2">
                  <c:v>-2.055283740121619E-2</c:v>
                </c:pt>
                <c:pt idx="3">
                  <c:v>-1.0388193861898459E-2</c:v>
                </c:pt>
                <c:pt idx="4">
                  <c:v>4.9883975610197362E-5</c:v>
                </c:pt>
                <c:pt idx="5">
                  <c:v>1.2087509470368435E-2</c:v>
                </c:pt>
                <c:pt idx="6">
                  <c:v>2.7154886509588777E-2</c:v>
                </c:pt>
                <c:pt idx="7">
                  <c:v>4.5926083707829662E-2</c:v>
                </c:pt>
                <c:pt idx="8">
                  <c:v>6.7853023223359371E-2</c:v>
                </c:pt>
                <c:pt idx="9">
                  <c:v>9.1368356303398818E-2</c:v>
                </c:pt>
                <c:pt idx="10">
                  <c:v>0.11443522320014407</c:v>
                </c:pt>
                <c:pt idx="11">
                  <c:v>0.13502750541326455</c:v>
                </c:pt>
                <c:pt idx="12">
                  <c:v>0.15138116475254518</c:v>
                </c:pt>
                <c:pt idx="13">
                  <c:v>0.16208236491710185</c:v>
                </c:pt>
                <c:pt idx="14">
                  <c:v>0.16612451289884769</c:v>
                </c:pt>
                <c:pt idx="15">
                  <c:v>0.16302286599510388</c:v>
                </c:pt>
                <c:pt idx="16">
                  <c:v>0.15297568822241472</c:v>
                </c:pt>
                <c:pt idx="17">
                  <c:v>0.13693688439338561</c:v>
                </c:pt>
                <c:pt idx="18">
                  <c:v>0.11640686459107166</c:v>
                </c:pt>
                <c:pt idx="19">
                  <c:v>9.2934332753905308E-2</c:v>
                </c:pt>
                <c:pt idx="20">
                  <c:v>6.7711574315979212E-2</c:v>
                </c:pt>
                <c:pt idx="21">
                  <c:v>4.1673936326007383E-2</c:v>
                </c:pt>
                <c:pt idx="22">
                  <c:v>1.5917565580759543E-2</c:v>
                </c:pt>
                <c:pt idx="23">
                  <c:v>-8.1465910572837419E-3</c:v>
                </c:pt>
                <c:pt idx="24">
                  <c:v>-2.9119756235788524E-2</c:v>
                </c:pt>
                <c:pt idx="25">
                  <c:v>-4.6096442256336551E-2</c:v>
                </c:pt>
                <c:pt idx="26">
                  <c:v>-5.8876489072116706E-2</c:v>
                </c:pt>
                <c:pt idx="27">
                  <c:v>-6.7807756528902557E-2</c:v>
                </c:pt>
                <c:pt idx="28">
                  <c:v>-7.3472921640939964E-2</c:v>
                </c:pt>
                <c:pt idx="29">
                  <c:v>-7.6453649828521542E-2</c:v>
                </c:pt>
                <c:pt idx="30">
                  <c:v>-7.7241078792279913E-2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Interpolation'!$L$13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Interpolation'!$M$13:$AQ$13</c:f>
              <c:numCache>
                <c:formatCode>General</c:formatCode>
                <c:ptCount val="31"/>
                <c:pt idx="0">
                  <c:v>-5.3810215116612742E-2</c:v>
                </c:pt>
                <c:pt idx="1">
                  <c:v>-4.3527615081386611E-2</c:v>
                </c:pt>
                <c:pt idx="2">
                  <c:v>-3.3274053465870285E-2</c:v>
                </c:pt>
                <c:pt idx="3">
                  <c:v>-2.2631256755541927E-2</c:v>
                </c:pt>
                <c:pt idx="4">
                  <c:v>-1.0513642364556246E-2</c:v>
                </c:pt>
                <c:pt idx="5">
                  <c:v>4.7381063067768701E-3</c:v>
                </c:pt>
                <c:pt idx="6">
                  <c:v>2.4652441238472014E-2</c:v>
                </c:pt>
                <c:pt idx="7">
                  <c:v>4.9683478958498367E-2</c:v>
                </c:pt>
                <c:pt idx="8">
                  <c:v>7.8801433124321002E-2</c:v>
                </c:pt>
                <c:pt idx="9">
                  <c:v>0.10988737303617849</c:v>
                </c:pt>
                <c:pt idx="10">
                  <c:v>0.14047299738331095</c:v>
                </c:pt>
                <c:pt idx="11">
                  <c:v>0.16828146225001364</c:v>
                </c:pt>
                <c:pt idx="12">
                  <c:v>0.19140963754653353</c:v>
                </c:pt>
                <c:pt idx="13">
                  <c:v>0.20829513634378841</c:v>
                </c:pt>
                <c:pt idx="14">
                  <c:v>0.21767408736306285</c:v>
                </c:pt>
                <c:pt idx="15">
                  <c:v>0.21866160772010393</c:v>
                </c:pt>
                <c:pt idx="16">
                  <c:v>0.21096219731083735</c:v>
                </c:pt>
                <c:pt idx="17">
                  <c:v>0.19506129689500021</c:v>
                </c:pt>
                <c:pt idx="18">
                  <c:v>0.17213960065745695</c:v>
                </c:pt>
                <c:pt idx="19">
                  <c:v>0.14363111969204237</c:v>
                </c:pt>
                <c:pt idx="20">
                  <c:v>0.11084832867095987</c:v>
                </c:pt>
                <c:pt idx="21">
                  <c:v>7.5179535764004962E-2</c:v>
                </c:pt>
                <c:pt idx="22">
                  <c:v>3.8588370400949222E-2</c:v>
                </c:pt>
                <c:pt idx="23">
                  <c:v>3.6540271207706997E-3</c:v>
                </c:pt>
                <c:pt idx="24">
                  <c:v>-2.7064936830703521E-2</c:v>
                </c:pt>
                <c:pt idx="25">
                  <c:v>-5.1831616547903886E-2</c:v>
                </c:pt>
                <c:pt idx="26">
                  <c:v>-7.009238626185485E-2</c:v>
                </c:pt>
                <c:pt idx="27">
                  <c:v>-8.2272956736537534E-2</c:v>
                </c:pt>
                <c:pt idx="28">
                  <c:v>-8.9317324951976168E-2</c:v>
                </c:pt>
                <c:pt idx="29">
                  <c:v>-9.2291675095064307E-2</c:v>
                </c:pt>
                <c:pt idx="30">
                  <c:v>-9.2167084240552075E-2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Interpolation'!$L$14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Interpolation'!$M$14:$AQ$14</c:f>
              <c:numCache>
                <c:formatCode>General</c:formatCode>
                <c:ptCount val="31"/>
                <c:pt idx="0">
                  <c:v>-6.6567256462093299E-2</c:v>
                </c:pt>
                <c:pt idx="1">
                  <c:v>-5.6974415954031944E-2</c:v>
                </c:pt>
                <c:pt idx="2">
                  <c:v>-4.6867770083792094E-2</c:v>
                </c:pt>
                <c:pt idx="3">
                  <c:v>-3.5421521315476524E-2</c:v>
                </c:pt>
                <c:pt idx="4">
                  <c:v>-2.1135486757392505E-2</c:v>
                </c:pt>
                <c:pt idx="5">
                  <c:v>-2.0751323073835773E-3</c:v>
                </c:pt>
                <c:pt idx="6">
                  <c:v>2.3297295924816129E-2</c:v>
                </c:pt>
                <c:pt idx="7">
                  <c:v>5.513144585173043E-2</c:v>
                </c:pt>
                <c:pt idx="8">
                  <c:v>9.1869531262287835E-2</c:v>
                </c:pt>
                <c:pt idx="9">
                  <c:v>0.13086419338953811</c:v>
                </c:pt>
                <c:pt idx="10">
                  <c:v>0.1693213498074693</c:v>
                </c:pt>
                <c:pt idx="11">
                  <c:v>0.20487891141534761</c:v>
                </c:pt>
                <c:pt idx="12">
                  <c:v>0.23567064317094913</c:v>
                </c:pt>
                <c:pt idx="13">
                  <c:v>0.26011969534739532</c:v>
                </c:pt>
                <c:pt idx="14">
                  <c:v>0.27675102876211377</c:v>
                </c:pt>
                <c:pt idx="15">
                  <c:v>0.28419087350875616</c:v>
                </c:pt>
                <c:pt idx="16">
                  <c:v>0.28138035455921706</c:v>
                </c:pt>
                <c:pt idx="17">
                  <c:v>0.26787961587322096</c:v>
                </c:pt>
                <c:pt idx="18">
                  <c:v>0.24400923120728105</c:v>
                </c:pt>
                <c:pt idx="19">
                  <c:v>0.21069485019460979</c:v>
                </c:pt>
                <c:pt idx="20">
                  <c:v>0.16933671164473654</c:v>
                </c:pt>
                <c:pt idx="21">
                  <c:v>0.12210690129709303</c:v>
                </c:pt>
                <c:pt idx="22">
                  <c:v>7.2330913095594723E-2</c:v>
                </c:pt>
                <c:pt idx="23">
                  <c:v>2.420338274939151E-2</c:v>
                </c:pt>
                <c:pt idx="24">
                  <c:v>-1.8264590721217756E-2</c:v>
                </c:pt>
                <c:pt idx="25">
                  <c:v>-5.2383949524132702E-2</c:v>
                </c:pt>
                <c:pt idx="26">
                  <c:v>-7.726278058279365E-2</c:v>
                </c:pt>
                <c:pt idx="27">
                  <c:v>-9.3491790922041379E-2</c:v>
                </c:pt>
                <c:pt idx="28">
                  <c:v>-0.10247523778457321</c:v>
                </c:pt>
                <c:pt idx="29">
                  <c:v>-0.10584186662219941</c:v>
                </c:pt>
                <c:pt idx="30">
                  <c:v>-0.10509513755182853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Interpolation'!$L$15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Interpolation'!$M$15:$AQ$15</c:f>
              <c:numCache>
                <c:formatCode>General</c:formatCode>
                <c:ptCount val="31"/>
                <c:pt idx="0">
                  <c:v>-7.9135235559084069E-2</c:v>
                </c:pt>
                <c:pt idx="1">
                  <c:v>-6.9889932780728456E-2</c:v>
                </c:pt>
                <c:pt idx="2">
                  <c:v>-5.9467188376240862E-2</c:v>
                </c:pt>
                <c:pt idx="3">
                  <c:v>-4.6675142179504511E-2</c:v>
                </c:pt>
                <c:pt idx="4">
                  <c:v>-2.9689624579440067E-2</c:v>
                </c:pt>
                <c:pt idx="5">
                  <c:v>-6.4166186993211798E-3</c:v>
                </c:pt>
                <c:pt idx="6">
                  <c:v>2.459261134298037E-2</c:v>
                </c:pt>
                <c:pt idx="7">
                  <c:v>6.3142254246760857E-2</c:v>
                </c:pt>
                <c:pt idx="8">
                  <c:v>0.10718203059173</c:v>
                </c:pt>
                <c:pt idx="9">
                  <c:v>0.15364738435076672</c:v>
                </c:pt>
                <c:pt idx="10">
                  <c:v>0.19959396759467471</c:v>
                </c:pt>
                <c:pt idx="11">
                  <c:v>0.24278398144676486</c:v>
                </c:pt>
                <c:pt idx="12">
                  <c:v>0.28158562553921296</c:v>
                </c:pt>
                <c:pt idx="13">
                  <c:v>0.31455389289415758</c:v>
                </c:pt>
                <c:pt idx="14">
                  <c:v>0.34006804663782497</c:v>
                </c:pt>
                <c:pt idx="15">
                  <c:v>0.35620754729312454</c:v>
                </c:pt>
                <c:pt idx="16">
                  <c:v>0.36090350395153192</c:v>
                </c:pt>
                <c:pt idx="17">
                  <c:v>0.35231352353312573</c:v>
                </c:pt>
                <c:pt idx="18">
                  <c:v>0.32928187102241291</c:v>
                </c:pt>
                <c:pt idx="19">
                  <c:v>0.29175363909205687</c:v>
                </c:pt>
                <c:pt idx="20">
                  <c:v>0.24117672783357327</c:v>
                </c:pt>
                <c:pt idx="21">
                  <c:v>0.18088919192012501</c:v>
                </c:pt>
                <c:pt idx="22">
                  <c:v>0.11609316152305284</c:v>
                </c:pt>
                <c:pt idx="23">
                  <c:v>5.2987857350071846E-2</c:v>
                </c:pt>
                <c:pt idx="24">
                  <c:v>-2.7588623793287463E-3</c:v>
                </c:pt>
                <c:pt idx="25">
                  <c:v>-4.7431328387931612E-2</c:v>
                </c:pt>
                <c:pt idx="26">
                  <c:v>-7.9807567488459838E-2</c:v>
                </c:pt>
                <c:pt idx="27">
                  <c:v>-0.10070902932815572</c:v>
                </c:pt>
                <c:pt idx="28">
                  <c:v>-0.11208755799844027</c:v>
                </c:pt>
                <c:pt idx="29">
                  <c:v>-0.11620654220449035</c:v>
                </c:pt>
                <c:pt idx="30">
                  <c:v>-0.11514485130197938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Interpolation'!$L$16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Interpolation'!$M$16:$AQ$16</c:f>
              <c:numCache>
                <c:formatCode>General</c:formatCode>
                <c:ptCount val="31"/>
                <c:pt idx="0">
                  <c:v>-9.0533053408146699E-2</c:v>
                </c:pt>
                <c:pt idx="1">
                  <c:v>-8.1132395327581749E-2</c:v>
                </c:pt>
                <c:pt idx="2">
                  <c:v>-6.9826536207500997E-2</c:v>
                </c:pt>
                <c:pt idx="3">
                  <c:v>-5.5152157884485173E-2</c:v>
                </c:pt>
                <c:pt idx="4">
                  <c:v>-3.509918134303585E-2</c:v>
                </c:pt>
                <c:pt idx="5">
                  <c:v>-7.5570367622984514E-3</c:v>
                </c:pt>
                <c:pt idx="6">
                  <c:v>2.8740504111829837E-2</c:v>
                </c:pt>
                <c:pt idx="7">
                  <c:v>7.3254182896735534E-2</c:v>
                </c:pt>
                <c:pt idx="8">
                  <c:v>0.12354537842775938</c:v>
                </c:pt>
                <c:pt idx="9">
                  <c:v>0.17630884049503021</c:v>
                </c:pt>
                <c:pt idx="10">
                  <c:v>0.22866275301639355</c:v>
                </c:pt>
                <c:pt idx="11">
                  <c:v>0.27870183805261339</c:v>
                </c:pt>
                <c:pt idx="12">
                  <c:v>0.32519339609887121</c:v>
                </c:pt>
                <c:pt idx="13">
                  <c:v>0.36693205401911122</c:v>
                </c:pt>
                <c:pt idx="14">
                  <c:v>0.40220504734927565</c:v>
                </c:pt>
                <c:pt idx="15">
                  <c:v>0.42852569671475116</c:v>
                </c:pt>
                <c:pt idx="16">
                  <c:v>0.44266397579301076</c:v>
                </c:pt>
                <c:pt idx="17">
                  <c:v>0.44103379458943359</c:v>
                </c:pt>
                <c:pt idx="18">
                  <c:v>0.42052098821748685</c:v>
                </c:pt>
                <c:pt idx="19">
                  <c:v>0.37969528871297009</c:v>
                </c:pt>
                <c:pt idx="20">
                  <c:v>0.32000085067829531</c:v>
                </c:pt>
                <c:pt idx="21">
                  <c:v>0.24623104510395577</c:v>
                </c:pt>
                <c:pt idx="22">
                  <c:v>0.16582709431123854</c:v>
                </c:pt>
                <c:pt idx="23">
                  <c:v>8.7202025313856582E-2</c:v>
                </c:pt>
                <c:pt idx="24">
                  <c:v>1.7733395604225613E-2</c:v>
                </c:pt>
                <c:pt idx="25">
                  <c:v>-3.7835977965349196E-2</c:v>
                </c:pt>
                <c:pt idx="26">
                  <c:v>-7.7964089459728422E-2</c:v>
                </c:pt>
                <c:pt idx="27">
                  <c:v>-0.10373730957482084</c:v>
                </c:pt>
                <c:pt idx="28">
                  <c:v>-0.11770306886757685</c:v>
                </c:pt>
                <c:pt idx="29">
                  <c:v>-0.12279285473925473</c:v>
                </c:pt>
                <c:pt idx="30">
                  <c:v>-0.12166975500876397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Interpolation'!$L$17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Interpolation'!$M$17:$AQ$17</c:f>
              <c:numCache>
                <c:formatCode>General</c:formatCode>
                <c:ptCount val="31"/>
                <c:pt idx="0">
                  <c:v>-0.1002375733217105</c:v>
                </c:pt>
                <c:pt idx="1">
                  <c:v>-9.0219999720532393E-2</c:v>
                </c:pt>
                <c:pt idx="2">
                  <c:v>-7.760124055839028E-2</c:v>
                </c:pt>
                <c:pt idx="3">
                  <c:v>-6.0769054909152236E-2</c:v>
                </c:pt>
                <c:pt idx="4">
                  <c:v>-3.767845771188838E-2</c:v>
                </c:pt>
                <c:pt idx="5">
                  <c:v>-6.3368298409644998E-3</c:v>
                </c:pt>
                <c:pt idx="6">
                  <c:v>3.4281440010179805E-2</c:v>
                </c:pt>
                <c:pt idx="7">
                  <c:v>8.3356220363781555E-2</c:v>
                </c:pt>
                <c:pt idx="8">
                  <c:v>0.13823140800012018</c:v>
                </c:pt>
                <c:pt idx="9">
                  <c:v>0.19557653045325896</c:v>
                </c:pt>
                <c:pt idx="10">
                  <c:v>0.2527666522648605</c:v>
                </c:pt>
                <c:pt idx="11">
                  <c:v>0.30835881819617506</c:v>
                </c:pt>
                <c:pt idx="12">
                  <c:v>0.36157578733777351</c:v>
                </c:pt>
                <c:pt idx="13">
                  <c:v>0.41146576865030982</c:v>
                </c:pt>
                <c:pt idx="14">
                  <c:v>0.45623615163846487</c:v>
                </c:pt>
                <c:pt idx="15">
                  <c:v>0.4928582154780824</c:v>
                </c:pt>
                <c:pt idx="16">
                  <c:v>0.51695128684309322</c:v>
                </c:pt>
                <c:pt idx="17">
                  <c:v>0.52313312203372775</c:v>
                </c:pt>
                <c:pt idx="18">
                  <c:v>0.50619500146383378</c:v>
                </c:pt>
                <c:pt idx="19">
                  <c:v>0.46318188812532435</c:v>
                </c:pt>
                <c:pt idx="20">
                  <c:v>0.39549056767585622</c:v>
                </c:pt>
                <c:pt idx="21">
                  <c:v>0.30943667524120033</c:v>
                </c:pt>
                <c:pt idx="22">
                  <c:v>0.21473845085502152</c:v>
                </c:pt>
                <c:pt idx="23">
                  <c:v>0.12193632220477392</c:v>
                </c:pt>
                <c:pt idx="24">
                  <c:v>3.9965228978137708E-2</c:v>
                </c:pt>
                <c:pt idx="25">
                  <c:v>-2.5516209841702213E-2</c:v>
                </c:pt>
                <c:pt idx="26">
                  <c:v>-7.2685690368995068E-2</c:v>
                </c:pt>
                <c:pt idx="27">
                  <c:v>-0.10289049836364282</c:v>
                </c:pt>
                <c:pt idx="28">
                  <c:v>-0.11924553077142007</c:v>
                </c:pt>
                <c:pt idx="29">
                  <c:v>-0.12530578055629951</c:v>
                </c:pt>
                <c:pt idx="30">
                  <c:v>-0.12426768647323071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Interpolation'!$L$18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Interpolation'!$M$18:$AQ$18</c:f>
              <c:numCache>
                <c:formatCode>General</c:formatCode>
                <c:ptCount val="31"/>
                <c:pt idx="0">
                  <c:v>-0.10818592933486437</c:v>
                </c:pt>
                <c:pt idx="1">
                  <c:v>-9.728325477622124E-2</c:v>
                </c:pt>
                <c:pt idx="2">
                  <c:v>-8.32236021775698E-2</c:v>
                </c:pt>
                <c:pt idx="3">
                  <c:v>-6.4378075956432523E-2</c:v>
                </c:pt>
                <c:pt idx="4">
                  <c:v>-3.881010231306059E-2</c:v>
                </c:pt>
                <c:pt idx="5">
                  <c:v>-4.7517138067770205E-3</c:v>
                </c:pt>
                <c:pt idx="6">
                  <c:v>3.8576411777463078E-2</c:v>
                </c:pt>
                <c:pt idx="7">
                  <c:v>9.021621123803536E-2</c:v>
                </c:pt>
                <c:pt idx="8">
                  <c:v>0.14755248526011322</c:v>
                </c:pt>
                <c:pt idx="9">
                  <c:v>0.20747763626848681</c:v>
                </c:pt>
                <c:pt idx="10">
                  <c:v>0.26774100068412943</c:v>
                </c:pt>
                <c:pt idx="11">
                  <c:v>0.32732776067019209</c:v>
                </c:pt>
                <c:pt idx="12">
                  <c:v>0.3858005065787431</c:v>
                </c:pt>
                <c:pt idx="13">
                  <c:v>0.44235404811409718</c:v>
                </c:pt>
                <c:pt idx="14">
                  <c:v>0.49507790474604108</c:v>
                </c:pt>
                <c:pt idx="15">
                  <c:v>0.54046608754617464</c:v>
                </c:pt>
                <c:pt idx="16">
                  <c:v>0.57317756000023123</c:v>
                </c:pt>
                <c:pt idx="17">
                  <c:v>0.586342410777555</c:v>
                </c:pt>
                <c:pt idx="18">
                  <c:v>0.57300341338285732</c:v>
                </c:pt>
                <c:pt idx="19">
                  <c:v>0.52891773818071697</c:v>
                </c:pt>
                <c:pt idx="20">
                  <c:v>0.45544302694433203</c:v>
                </c:pt>
                <c:pt idx="21">
                  <c:v>0.36017899926073338</c:v>
                </c:pt>
                <c:pt idx="22">
                  <c:v>0.2547127913093683</c:v>
                </c:pt>
                <c:pt idx="23">
                  <c:v>0.1512582623563703</c:v>
                </c:pt>
                <c:pt idx="24">
                  <c:v>5.9922783171693091E-2</c:v>
                </c:pt>
                <c:pt idx="25">
                  <c:v>-1.2962482485795675E-2</c:v>
                </c:pt>
                <c:pt idx="26">
                  <c:v>-6.5372432785660406E-2</c:v>
                </c:pt>
                <c:pt idx="27">
                  <c:v>-9.8855364632136844E-2</c:v>
                </c:pt>
                <c:pt idx="28">
                  <c:v>-0.11696254026518949</c:v>
                </c:pt>
                <c:pt idx="29">
                  <c:v>-0.12373355953434609</c:v>
                </c:pt>
                <c:pt idx="30">
                  <c:v>-0.1227830714536693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Interpolation'!$L$19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Interpolation'!$M$19:$AQ$19</c:f>
              <c:numCache>
                <c:formatCode>General</c:formatCode>
                <c:ptCount val="31"/>
                <c:pt idx="0">
                  <c:v>-0.11463942687292772</c:v>
                </c:pt>
                <c:pt idx="1">
                  <c:v>-0.10283085980952533</c:v>
                </c:pt>
                <c:pt idx="2">
                  <c:v>-8.7534359913762794E-2</c:v>
                </c:pt>
                <c:pt idx="3">
                  <c:v>-6.722928910972592E-2</c:v>
                </c:pt>
                <c:pt idx="4">
                  <c:v>-4.0207861370401117E-2</c:v>
                </c:pt>
                <c:pt idx="5">
                  <c:v>-4.9967865807001299E-3</c:v>
                </c:pt>
                <c:pt idx="6">
                  <c:v>3.8980084194198517E-2</c:v>
                </c:pt>
                <c:pt idx="7">
                  <c:v>9.0832191257231965E-2</c:v>
                </c:pt>
                <c:pt idx="8">
                  <c:v>0.14830723837004611</c:v>
                </c:pt>
                <c:pt idx="9">
                  <c:v>0.20877592488826235</c:v>
                </c:pt>
                <c:pt idx="10">
                  <c:v>0.27037363652731661</c:v>
                </c:pt>
                <c:pt idx="11">
                  <c:v>0.3323014934696934</c:v>
                </c:pt>
                <c:pt idx="12">
                  <c:v>0.39419342720457784</c:v>
                </c:pt>
                <c:pt idx="13">
                  <c:v>0.45519916522857218</c:v>
                </c:pt>
                <c:pt idx="14">
                  <c:v>0.51322412404587991</c:v>
                </c:pt>
                <c:pt idx="15">
                  <c:v>0.56437794698468757</c:v>
                </c:pt>
                <c:pt idx="16">
                  <c:v>0.60267960436929813</c:v>
                </c:pt>
                <c:pt idx="17">
                  <c:v>0.62037792372075684</c:v>
                </c:pt>
                <c:pt idx="18">
                  <c:v>0.60956765510831679</c:v>
                </c:pt>
                <c:pt idx="19">
                  <c:v>0.56536706210422594</c:v>
                </c:pt>
                <c:pt idx="20">
                  <c:v>0.48918195299989464</c:v>
                </c:pt>
                <c:pt idx="21">
                  <c:v>0.38935312152797563</c:v>
                </c:pt>
                <c:pt idx="22">
                  <c:v>0.27849839873117432</c:v>
                </c:pt>
                <c:pt idx="23">
                  <c:v>0.16973257307740719</c:v>
                </c:pt>
                <c:pt idx="24">
                  <c:v>7.376916541879186E-2</c:v>
                </c:pt>
                <c:pt idx="25">
                  <c:v>-2.7302592412515869E-3</c:v>
                </c:pt>
                <c:pt idx="26">
                  <c:v>-5.7639248644004153E-2</c:v>
                </c:pt>
                <c:pt idx="27">
                  <c:v>-9.2598851792859649E-2</c:v>
                </c:pt>
                <c:pt idx="28">
                  <c:v>-0.11138910757246168</c:v>
                </c:pt>
                <c:pt idx="29">
                  <c:v>-0.11833143273490201</c:v>
                </c:pt>
                <c:pt idx="30">
                  <c:v>-0.11730003833590631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Interpolation'!$L$20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Interpolation'!$M$20:$AQ$20</c:f>
              <c:numCache>
                <c:formatCode>General</c:formatCode>
                <c:ptCount val="31"/>
                <c:pt idx="0">
                  <c:v>-0.11999873412643547</c:v>
                </c:pt>
                <c:pt idx="1">
                  <c:v>-0.10746865908464176</c:v>
                </c:pt>
                <c:pt idx="2">
                  <c:v>-9.1373673819833079E-2</c:v>
                </c:pt>
                <c:pt idx="3">
                  <c:v>-7.0396426976115478E-2</c:v>
                </c:pt>
                <c:pt idx="4">
                  <c:v>-4.3133431193455488E-2</c:v>
                </c:pt>
                <c:pt idx="5">
                  <c:v>-8.4269436957811229E-3</c:v>
                </c:pt>
                <c:pt idx="6">
                  <c:v>3.4168299420954333E-2</c:v>
                </c:pt>
                <c:pt idx="7">
                  <c:v>8.4017041918378665E-2</c:v>
                </c:pt>
                <c:pt idx="8">
                  <c:v>0.13948794623543781</c:v>
                </c:pt>
                <c:pt idx="9">
                  <c:v>0.19860338544747191</c:v>
                </c:pt>
                <c:pt idx="10">
                  <c:v>0.25982109741863135</c:v>
                </c:pt>
                <c:pt idx="11">
                  <c:v>0.32229672969644274</c:v>
                </c:pt>
                <c:pt idx="12">
                  <c:v>0.38545407697970901</c:v>
                </c:pt>
                <c:pt idx="13">
                  <c:v>0.4482161659834758</c:v>
                </c:pt>
                <c:pt idx="14">
                  <c:v>0.50825289622062009</c:v>
                </c:pt>
                <c:pt idx="15">
                  <c:v>0.5614017719740142</c:v>
                </c:pt>
                <c:pt idx="16">
                  <c:v>0.60140977112087957</c:v>
                </c:pt>
                <c:pt idx="17">
                  <c:v>0.62036359797155383</c:v>
                </c:pt>
                <c:pt idx="18">
                  <c:v>0.61039844015224176</c:v>
                </c:pt>
                <c:pt idx="19">
                  <c:v>0.56682682285506114</c:v>
                </c:pt>
                <c:pt idx="20">
                  <c:v>0.49123032800283006</c:v>
                </c:pt>
                <c:pt idx="21">
                  <c:v>0.39201631914902135</c:v>
                </c:pt>
                <c:pt idx="22">
                  <c:v>0.2818218009409843</c:v>
                </c:pt>
                <c:pt idx="23">
                  <c:v>0.17378400909952796</c:v>
                </c:pt>
                <c:pt idx="24">
                  <c:v>7.8615368565340793E-2</c:v>
                </c:pt>
                <c:pt idx="25">
                  <c:v>2.9438998338018286E-3</c:v>
                </c:pt>
                <c:pt idx="26">
                  <c:v>-5.1130820846801539E-2</c:v>
                </c:pt>
                <c:pt idx="27">
                  <c:v>-8.52633123298141E-2</c:v>
                </c:pt>
                <c:pt idx="28">
                  <c:v>-0.10327468190679179</c:v>
                </c:pt>
                <c:pt idx="29">
                  <c:v>-0.1095689132573994</c:v>
                </c:pt>
                <c:pt idx="30">
                  <c:v>-0.1081086781580496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Interpolation'!$L$21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Interpolation'!$M$21:$AQ$21</c:f>
              <c:numCache>
                <c:formatCode>General</c:formatCode>
                <c:ptCount val="31"/>
                <c:pt idx="0">
                  <c:v>-0.12464830508880033</c:v>
                </c:pt>
                <c:pt idx="1">
                  <c:v>-0.11168756595884112</c:v>
                </c:pt>
                <c:pt idx="2">
                  <c:v>-9.5303530419555985E-2</c:v>
                </c:pt>
                <c:pt idx="3">
                  <c:v>-7.4426526488085135E-2</c:v>
                </c:pt>
                <c:pt idx="4">
                  <c:v>-4.7969316700307477E-2</c:v>
                </c:pt>
                <c:pt idx="5">
                  <c:v>-1.505591313085409E-2</c:v>
                </c:pt>
                <c:pt idx="6">
                  <c:v>2.4698702946327471E-2</c:v>
                </c:pt>
                <c:pt idx="7">
                  <c:v>7.0990221986495169E-2</c:v>
                </c:pt>
                <c:pt idx="8">
                  <c:v>0.12285564512268753</c:v>
                </c:pt>
                <c:pt idx="9">
                  <c:v>0.17896411640316157</c:v>
                </c:pt>
                <c:pt idx="10">
                  <c:v>0.23802280797507624</c:v>
                </c:pt>
                <c:pt idx="11">
                  <c:v>0.29901695060238509</c:v>
                </c:pt>
                <c:pt idx="12">
                  <c:v>0.36103554969973228</c:v>
                </c:pt>
                <c:pt idx="13">
                  <c:v>0.42269981950816771</c:v>
                </c:pt>
                <c:pt idx="14">
                  <c:v>0.48144977092131047</c:v>
                </c:pt>
                <c:pt idx="15">
                  <c:v>0.53298341099279334</c:v>
                </c:pt>
                <c:pt idx="16">
                  <c:v>0.57111797130973541</c:v>
                </c:pt>
                <c:pt idx="17">
                  <c:v>0.58839257309280835</c:v>
                </c:pt>
                <c:pt idx="18">
                  <c:v>0.57777689776795782</c:v>
                </c:pt>
                <c:pt idx="19">
                  <c:v>0.53541424790475023</c:v>
                </c:pt>
                <c:pt idx="20">
                  <c:v>0.46314606471263831</c:v>
                </c:pt>
                <c:pt idx="21">
                  <c:v>0.36891880876483663</c:v>
                </c:pt>
                <c:pt idx="22">
                  <c:v>0.26459137572761826</c:v>
                </c:pt>
                <c:pt idx="23">
                  <c:v>0.16261956963327473</c:v>
                </c:pt>
                <c:pt idx="24">
                  <c:v>7.3223553775134106E-2</c:v>
                </c:pt>
                <c:pt idx="25">
                  <c:v>2.680991002602098E-3</c:v>
                </c:pt>
                <c:pt idx="26">
                  <c:v>-4.7112318669778497E-2</c:v>
                </c:pt>
                <c:pt idx="27">
                  <c:v>-7.7867088299709578E-2</c:v>
                </c:pt>
                <c:pt idx="28">
                  <c:v>-9.3378375301716235E-2</c:v>
                </c:pt>
                <c:pt idx="29">
                  <c:v>-9.8001997381296599E-2</c:v>
                </c:pt>
                <c:pt idx="30">
                  <c:v>-9.563454141014241E-2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Interpolation'!$L$22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Interpolation'!$M$22:$AQ$22</c:f>
              <c:numCache>
                <c:formatCode>General</c:formatCode>
                <c:ptCount val="31"/>
                <c:pt idx="0">
                  <c:v>-0.12887194101783206</c:v>
                </c:pt>
                <c:pt idx="1">
                  <c:v>-0.11577709690099715</c:v>
                </c:pt>
                <c:pt idx="2">
                  <c:v>-9.9541901743975494E-2</c:v>
                </c:pt>
                <c:pt idx="3">
                  <c:v>-7.9336476030366435E-2</c:v>
                </c:pt>
                <c:pt idx="4">
                  <c:v>-5.4346548773706059E-2</c:v>
                </c:pt>
                <c:pt idx="5">
                  <c:v>-2.3911254334023538E-2</c:v>
                </c:pt>
                <c:pt idx="6">
                  <c:v>1.2332841912475844E-2</c:v>
                </c:pt>
                <c:pt idx="7">
                  <c:v>5.4352712225503738E-2</c:v>
                </c:pt>
                <c:pt idx="8">
                  <c:v>0.10168720061489477</c:v>
                </c:pt>
                <c:pt idx="9">
                  <c:v>0.15348657215766148</c:v>
                </c:pt>
                <c:pt idx="10">
                  <c:v>0.20866095060483691</c:v>
                </c:pt>
                <c:pt idx="11">
                  <c:v>0.26608388469656852</c:v>
                </c:pt>
                <c:pt idx="12">
                  <c:v>0.324586718172994</c:v>
                </c:pt>
                <c:pt idx="13">
                  <c:v>0.38255391254421378</c:v>
                </c:pt>
                <c:pt idx="14">
                  <c:v>0.43727911572911626</c:v>
                </c:pt>
                <c:pt idx="15">
                  <c:v>0.4844730125315061</c:v>
                </c:pt>
                <c:pt idx="16">
                  <c:v>0.518288873586357</c:v>
                </c:pt>
                <c:pt idx="17">
                  <c:v>0.53209113054387691</c:v>
                </c:pt>
                <c:pt idx="18">
                  <c:v>0.52006389292929356</c:v>
                </c:pt>
                <c:pt idx="19">
                  <c:v>0.47941611822387342</c:v>
                </c:pt>
                <c:pt idx="20">
                  <c:v>0.41224016521619511</c:v>
                </c:pt>
                <c:pt idx="21">
                  <c:v>0.32577816105171986</c:v>
                </c:pt>
                <c:pt idx="22">
                  <c:v>0.23073853538546052</c:v>
                </c:pt>
                <c:pt idx="23">
                  <c:v>0.13853417080382813</c:v>
                </c:pt>
                <c:pt idx="24">
                  <c:v>5.8610145665865629E-2</c:v>
                </c:pt>
                <c:pt idx="25">
                  <c:v>-3.3407733689250329E-3</c:v>
                </c:pt>
                <c:pt idx="26">
                  <c:v>-4.5846696429919793E-2</c:v>
                </c:pt>
                <c:pt idx="27">
                  <c:v>-7.0846836594409504E-2</c:v>
                </c:pt>
                <c:pt idx="28">
                  <c:v>-8.2180530492011142E-2</c:v>
                </c:pt>
                <c:pt idx="29">
                  <c:v>-8.4115701979165222E-2</c:v>
                </c:pt>
                <c:pt idx="30">
                  <c:v>-8.0366588919799115E-2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Interpolation'!$L$23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Interpolation'!$M$23:$AQ$23</c:f>
              <c:numCache>
                <c:formatCode>General</c:formatCode>
                <c:ptCount val="31"/>
                <c:pt idx="0">
                  <c:v>-0.13283908426827909</c:v>
                </c:pt>
                <c:pt idx="1">
                  <c:v>-0.11984879980014386</c:v>
                </c:pt>
                <c:pt idx="2">
                  <c:v>-0.10406149425656709</c:v>
                </c:pt>
                <c:pt idx="3">
                  <c:v>-8.4847140845927274E-2</c:v>
                </c:pt>
                <c:pt idx="4">
                  <c:v>-6.1599253495934564E-2</c:v>
                </c:pt>
                <c:pt idx="5">
                  <c:v>-3.3809893222592882E-2</c:v>
                </c:pt>
                <c:pt idx="6">
                  <c:v>-1.1402256049615374E-3</c:v>
                </c:pt>
                <c:pt idx="7">
                  <c:v>3.6517237494640406E-2</c:v>
                </c:pt>
                <c:pt idx="8">
                  <c:v>7.8964643256434361E-2</c:v>
                </c:pt>
                <c:pt idx="9">
                  <c:v>0.12562828711371452</c:v>
                </c:pt>
                <c:pt idx="10">
                  <c:v>0.17559061132548068</c:v>
                </c:pt>
                <c:pt idx="11">
                  <c:v>0.22774375248914711</c:v>
                </c:pt>
                <c:pt idx="12">
                  <c:v>0.28083618264920351</c:v>
                </c:pt>
                <c:pt idx="13">
                  <c:v>0.33316836836958974</c:v>
                </c:pt>
                <c:pt idx="14">
                  <c:v>0.38202984527799466</c:v>
                </c:pt>
                <c:pt idx="15">
                  <c:v>0.42330492417921151</c:v>
                </c:pt>
                <c:pt idx="16">
                  <c:v>0.45165954727621405</c:v>
                </c:pt>
                <c:pt idx="17">
                  <c:v>0.46141760950166333</c:v>
                </c:pt>
                <c:pt idx="18">
                  <c:v>0.44799583536106879</c:v>
                </c:pt>
                <c:pt idx="19">
                  <c:v>0.40958252927328831</c:v>
                </c:pt>
                <c:pt idx="20">
                  <c:v>0.34843403906215775</c:v>
                </c:pt>
                <c:pt idx="21">
                  <c:v>0.27105116316781241</c:v>
                </c:pt>
                <c:pt idx="22">
                  <c:v>0.18695628323162058</c:v>
                </c:pt>
                <c:pt idx="23">
                  <c:v>0.10645479513386667</c:v>
                </c:pt>
                <c:pt idx="24">
                  <c:v>3.8128024490422616E-2</c:v>
                </c:pt>
                <c:pt idx="25">
                  <c:v>-1.3052804382513012E-2</c:v>
                </c:pt>
                <c:pt idx="26">
                  <c:v>-4.62374507161364E-2</c:v>
                </c:pt>
                <c:pt idx="27">
                  <c:v>-6.3795778704216613E-2</c:v>
                </c:pt>
                <c:pt idx="28">
                  <c:v>-6.9739961197874525E-2</c:v>
                </c:pt>
                <c:pt idx="29">
                  <c:v>-6.8272894310765928E-2</c:v>
                </c:pt>
                <c:pt idx="30">
                  <c:v>-6.2858313901323376E-2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Interpolation'!$L$24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Interpolation'!$M$24:$AQ$24</c:f>
              <c:numCache>
                <c:formatCode>General</c:formatCode>
                <c:ptCount val="31"/>
                <c:pt idx="0">
                  <c:v>-0.13663313038979011</c:v>
                </c:pt>
                <c:pt idx="1">
                  <c:v>-0.12390937381056702</c:v>
                </c:pt>
                <c:pt idx="2">
                  <c:v>-0.10873477784180599</c:v>
                </c:pt>
                <c:pt idx="3">
                  <c:v>-9.0632574164178498E-2</c:v>
                </c:pt>
                <c:pt idx="4">
                  <c:v>-6.9147336787652752E-2</c:v>
                </c:pt>
                <c:pt idx="5">
                  <c:v>-4.3886226624844114E-2</c:v>
                </c:pt>
                <c:pt idx="6">
                  <c:v>-1.4560703970618837E-2</c:v>
                </c:pt>
                <c:pt idx="7">
                  <c:v>1.8958807407471114E-2</c:v>
                </c:pt>
                <c:pt idx="8">
                  <c:v>5.6557795489860931E-2</c:v>
                </c:pt>
                <c:pt idx="9">
                  <c:v>9.7791246965658524E-2</c:v>
                </c:pt>
                <c:pt idx="10">
                  <c:v>0.14188485982923424</c:v>
                </c:pt>
                <c:pt idx="11">
                  <c:v>0.18784002071812031</c:v>
                </c:pt>
                <c:pt idx="12">
                  <c:v>0.23446556107153335</c:v>
                </c:pt>
                <c:pt idx="13">
                  <c:v>0.28012217373388404</c:v>
                </c:pt>
                <c:pt idx="14">
                  <c:v>0.32224100709232084</c:v>
                </c:pt>
                <c:pt idx="15">
                  <c:v>0.3570327090264992</c:v>
                </c:pt>
                <c:pt idx="16">
                  <c:v>0.37979111173275926</c:v>
                </c:pt>
                <c:pt idx="17">
                  <c:v>0.38579492821643946</c:v>
                </c:pt>
                <c:pt idx="18">
                  <c:v>0.37153522780369741</c:v>
                </c:pt>
                <c:pt idx="19">
                  <c:v>0.33596195950544372</c:v>
                </c:pt>
                <c:pt idx="20">
                  <c:v>0.28137766568686895</c:v>
                </c:pt>
                <c:pt idx="21">
                  <c:v>0.21357108120859955</c:v>
                </c:pt>
                <c:pt idx="22">
                  <c:v>0.14095664358624058</c:v>
                </c:pt>
                <c:pt idx="23">
                  <c:v>7.2770888220058366E-2</c:v>
                </c:pt>
                <c:pt idx="24">
                  <c:v>1.6725216588249416E-2</c:v>
                </c:pt>
                <c:pt idx="25">
                  <c:v>-2.2969755388108325E-2</c:v>
                </c:pt>
                <c:pt idx="26">
                  <c:v>-4.615439512494636E-2</c:v>
                </c:pt>
                <c:pt idx="27">
                  <c:v>-5.5711112583826349E-2</c:v>
                </c:pt>
                <c:pt idx="28">
                  <c:v>-5.5894678175375322E-2</c:v>
                </c:pt>
                <c:pt idx="29">
                  <c:v>-5.0876617659165999E-2</c:v>
                </c:pt>
                <c:pt idx="30">
                  <c:v>-4.384954926690935E-2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Interpolation'!$L$25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Interpolation'!$M$25:$AQ$25</c:f>
              <c:numCache>
                <c:formatCode>General</c:formatCode>
                <c:ptCount val="31"/>
                <c:pt idx="0">
                  <c:v>-0.14028933109446076</c:v>
                </c:pt>
                <c:pt idx="1">
                  <c:v>-0.12792790912438171</c:v>
                </c:pt>
                <c:pt idx="2">
                  <c:v>-0.11343579030992348</c:v>
                </c:pt>
                <c:pt idx="3">
                  <c:v>-9.6451199190449227E-2</c:v>
                </c:pt>
                <c:pt idx="4">
                  <c:v>-7.6631551463423403E-2</c:v>
                </c:pt>
                <c:pt idx="5">
                  <c:v>-5.3680470948938935E-2</c:v>
                </c:pt>
                <c:pt idx="6">
                  <c:v>-2.7381141934877642E-2</c:v>
                </c:pt>
                <c:pt idx="7">
                  <c:v>2.3524676079041719E-3</c:v>
                </c:pt>
                <c:pt idx="8">
                  <c:v>3.5401745566899984E-2</c:v>
                </c:pt>
                <c:pt idx="9">
                  <c:v>7.1377934972423035E-2</c:v>
                </c:pt>
                <c:pt idx="10">
                  <c:v>0.10962270902325674</c:v>
                </c:pt>
                <c:pt idx="11">
                  <c:v>0.14927237800951085</c:v>
                </c:pt>
                <c:pt idx="12">
                  <c:v>0.18925555842200278</c:v>
                </c:pt>
                <c:pt idx="13">
                  <c:v>0.22806811484725717</c:v>
                </c:pt>
                <c:pt idx="14">
                  <c:v>0.26338326030350812</c:v>
                </c:pt>
                <c:pt idx="15">
                  <c:v>0.2918621469051309</c:v>
                </c:pt>
                <c:pt idx="16">
                  <c:v>0.30950823507883807</c:v>
                </c:pt>
                <c:pt idx="17">
                  <c:v>0.31250743256497138</c:v>
                </c:pt>
                <c:pt idx="18">
                  <c:v>0.29824166051546841</c:v>
                </c:pt>
                <c:pt idx="19">
                  <c:v>0.2662119804547679</c:v>
                </c:pt>
                <c:pt idx="20">
                  <c:v>0.21866229901501408</c:v>
                </c:pt>
                <c:pt idx="21">
                  <c:v>0.16068660734770832</c:v>
                </c:pt>
                <c:pt idx="22">
                  <c:v>9.9622030300916403E-2</c:v>
                </c:pt>
                <c:pt idx="23">
                  <c:v>4.3598158060056486E-2</c:v>
                </c:pt>
                <c:pt idx="24">
                  <c:v>-5.9733025402555415E-4</c:v>
                </c:pt>
                <c:pt idx="25">
                  <c:v>-2.9477910796356002E-2</c:v>
                </c:pt>
                <c:pt idx="26">
                  <c:v>-4.3436842896753217E-2</c:v>
                </c:pt>
                <c:pt idx="27">
                  <c:v>-4.5723044737365243E-2</c:v>
                </c:pt>
                <c:pt idx="28">
                  <c:v>-4.0761243959010512E-2</c:v>
                </c:pt>
                <c:pt idx="29">
                  <c:v>-3.2690759073269612E-2</c:v>
                </c:pt>
                <c:pt idx="30">
                  <c:v>-2.445061184796719E-2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Interpolation'!$L$26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Interpolation'!$M$26:$AQ$26</c:f>
              <c:numCache>
                <c:formatCode>General</c:formatCode>
                <c:ptCount val="31"/>
                <c:pt idx="0">
                  <c:v>-0.14382313021296259</c:v>
                </c:pt>
                <c:pt idx="1">
                  <c:v>-0.13187386816653748</c:v>
                </c:pt>
                <c:pt idx="2">
                  <c:v>-0.11807912546159652</c:v>
                </c:pt>
                <c:pt idx="3">
                  <c:v>-0.10216500967885669</c:v>
                </c:pt>
                <c:pt idx="4">
                  <c:v>-8.3877552509240366E-2</c:v>
                </c:pt>
                <c:pt idx="5">
                  <c:v>-6.300452681089122E-2</c:v>
                </c:pt>
                <c:pt idx="6">
                  <c:v>-3.9405460960849209E-2</c:v>
                </c:pt>
                <c:pt idx="7">
                  <c:v>-1.3055658932290354E-2</c:v>
                </c:pt>
                <c:pt idx="8">
                  <c:v>1.5899231856723126E-2</c:v>
                </c:pt>
                <c:pt idx="9">
                  <c:v>4.7102255928676312E-2</c:v>
                </c:pt>
                <c:pt idx="10">
                  <c:v>7.9987625791407696E-2</c:v>
                </c:pt>
                <c:pt idx="11">
                  <c:v>0.113811535908758</c:v>
                </c:pt>
                <c:pt idx="12">
                  <c:v>0.14762047918888274</c:v>
                </c:pt>
                <c:pt idx="13">
                  <c:v>0.1800614061697757</c:v>
                </c:pt>
                <c:pt idx="14">
                  <c:v>0.20909785719946059</c:v>
                </c:pt>
                <c:pt idx="15">
                  <c:v>0.23191612425666894</c:v>
                </c:pt>
                <c:pt idx="16">
                  <c:v>0.24527058382776198</c:v>
                </c:pt>
                <c:pt idx="17">
                  <c:v>0.24619644152125095</c:v>
                </c:pt>
                <c:pt idx="18">
                  <c:v>0.2328169017862147</c:v>
                </c:pt>
                <c:pt idx="19">
                  <c:v>0.20503031496177312</c:v>
                </c:pt>
                <c:pt idx="20">
                  <c:v>0.16494904910145489</c:v>
                </c:pt>
                <c:pt idx="21">
                  <c:v>0.11696765976131226</c:v>
                </c:pt>
                <c:pt idx="22">
                  <c:v>6.7303119234801229E-2</c:v>
                </c:pt>
                <c:pt idx="23">
                  <c:v>2.2835043782256398E-2</c:v>
                </c:pt>
                <c:pt idx="24">
                  <c:v>-1.0702443541647649E-2</c:v>
                </c:pt>
                <c:pt idx="25">
                  <c:v>-3.0469487582942795E-2</c:v>
                </c:pt>
                <c:pt idx="26">
                  <c:v>-3.7109267824513091E-2</c:v>
                </c:pt>
                <c:pt idx="27">
                  <c:v>-3.3893707470561002E-2</c:v>
                </c:pt>
                <c:pt idx="28">
                  <c:v>-2.51982294188067E-2</c:v>
                </c:pt>
                <c:pt idx="29">
                  <c:v>-1.5062206875410093E-2</c:v>
                </c:pt>
                <c:pt idx="30">
                  <c:v>-6.2014422888017479E-3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Interpolation'!$L$27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Interpolation'!$M$27:$AQ$27</c:f>
              <c:numCache>
                <c:formatCode>General</c:formatCode>
                <c:ptCount val="31"/>
                <c:pt idx="0">
                  <c:v>-0.14724481397318182</c:v>
                </c:pt>
                <c:pt idx="1">
                  <c:v>-0.1357292742881521</c:v>
                </c:pt>
                <c:pt idx="2">
                  <c:v>-0.12261910793461975</c:v>
                </c:pt>
                <c:pt idx="3">
                  <c:v>-0.10770936517231236</c:v>
                </c:pt>
                <c:pt idx="4">
                  <c:v>-9.0817410443070706E-2</c:v>
                </c:pt>
                <c:pt idx="5">
                  <c:v>-7.1802108750340127E-2</c:v>
                </c:pt>
                <c:pt idx="6">
                  <c:v>-5.0589977242365282E-2</c:v>
                </c:pt>
                <c:pt idx="7">
                  <c:v>-2.7209601147678376E-2</c:v>
                </c:pt>
                <c:pt idx="8">
                  <c:v>-1.8285015160866315E-3</c:v>
                </c:pt>
                <c:pt idx="9">
                  <c:v>2.5222713380960014E-2</c:v>
                </c:pt>
                <c:pt idx="10">
                  <c:v>5.3450447424628088E-2</c:v>
                </c:pt>
                <c:pt idx="11">
                  <c:v>8.2203728647087221E-2</c:v>
                </c:pt>
                <c:pt idx="12">
                  <c:v>0.11062754669297323</c:v>
                </c:pt>
                <c:pt idx="13">
                  <c:v>0.13751806537387465</c:v>
                </c:pt>
                <c:pt idx="14">
                  <c:v>0.16114449733797817</c:v>
                </c:pt>
                <c:pt idx="15">
                  <c:v>0.17923308045661765</c:v>
                </c:pt>
                <c:pt idx="16">
                  <c:v>0.18926892913992796</c:v>
                </c:pt>
                <c:pt idx="17">
                  <c:v>0.18905624721026956</c:v>
                </c:pt>
                <c:pt idx="18">
                  <c:v>0.17733604684301238</c:v>
                </c:pt>
                <c:pt idx="19">
                  <c:v>0.15429379364374904</c:v>
                </c:pt>
                <c:pt idx="20">
                  <c:v>0.12185985770257587</c:v>
                </c:pt>
                <c:pt idx="21">
                  <c:v>8.3719982985788727E-2</c:v>
                </c:pt>
                <c:pt idx="22">
                  <c:v>4.492537713962149E-2</c:v>
                </c:pt>
                <c:pt idx="23">
                  <c:v>1.0983701606408346E-2</c:v>
                </c:pt>
                <c:pt idx="24">
                  <c:v>-1.3525128778263319E-2</c:v>
                </c:pt>
                <c:pt idx="25">
                  <c:v>-2.6320417343815995E-2</c:v>
                </c:pt>
                <c:pt idx="26">
                  <c:v>-2.7992805550583283E-2</c:v>
                </c:pt>
                <c:pt idx="27">
                  <c:v>-2.1466510717725353E-2</c:v>
                </c:pt>
                <c:pt idx="28">
                  <c:v>-1.0777615067611691E-2</c:v>
                </c:pt>
                <c:pt idx="29">
                  <c:v>2.7981773551127853E-4</c:v>
                </c:pt>
                <c:pt idx="30">
                  <c:v>9.2055730379703785E-3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Interpolation'!$L$28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Interpolation'!$M$28:$AQ$28</c:f>
              <c:numCache>
                <c:formatCode>General</c:formatCode>
                <c:ptCount val="31"/>
                <c:pt idx="0">
                  <c:v>-0.15056439418684611</c:v>
                </c:pt>
                <c:pt idx="1">
                  <c:v>-0.13948755415560513</c:v>
                </c:pt>
                <c:pt idx="2">
                  <c:v>-0.12703594487669048</c:v>
                </c:pt>
                <c:pt idx="3">
                  <c:v>-0.11305938998628144</c:v>
                </c:pt>
                <c:pt idx="4">
                  <c:v>-9.7432259062250323E-2</c:v>
                </c:pt>
                <c:pt idx="5">
                  <c:v>-8.0070146190497057E-2</c:v>
                </c:pt>
                <c:pt idx="6">
                  <c:v>-6.0951280967398699E-2</c:v>
                </c:pt>
                <c:pt idx="7">
                  <c:v>-4.0141830890554384E-2</c:v>
                </c:pt>
                <c:pt idx="8">
                  <c:v>-1.7820152528900159E-2</c:v>
                </c:pt>
                <c:pt idx="9">
                  <c:v>5.7078473537823422E-3</c:v>
                </c:pt>
                <c:pt idx="10">
                  <c:v>3.0004234752794862E-2</c:v>
                </c:pt>
                <c:pt idx="11">
                  <c:v>5.4489508204681528E-2</c:v>
                </c:pt>
                <c:pt idx="12">
                  <c:v>7.8396132761956186E-2</c:v>
                </c:pt>
                <c:pt idx="13">
                  <c:v>0.10067168397678423</c:v>
                </c:pt>
                <c:pt idx="14">
                  <c:v>0.11988726703323423</c:v>
                </c:pt>
                <c:pt idx="15">
                  <c:v>0.13427251244569557</c:v>
                </c:pt>
                <c:pt idx="16">
                  <c:v>0.14196324254735446</c:v>
                </c:pt>
                <c:pt idx="17">
                  <c:v>0.1414189906253602</c:v>
                </c:pt>
                <c:pt idx="18">
                  <c:v>0.13187621355996645</c:v>
                </c:pt>
                <c:pt idx="19">
                  <c:v>0.11371112134130019</c:v>
                </c:pt>
                <c:pt idx="20">
                  <c:v>8.8628884879692296E-2</c:v>
                </c:pt>
                <c:pt idx="21">
                  <c:v>5.9615205689158304E-2</c:v>
                </c:pt>
                <c:pt idx="22">
                  <c:v>3.0588558774612824E-2</c:v>
                </c:pt>
                <c:pt idx="23">
                  <c:v>5.7171494982512679E-3</c:v>
                </c:pt>
                <c:pt idx="24">
                  <c:v>-1.1534938904370445E-2</c:v>
                </c:pt>
                <c:pt idx="25">
                  <c:v>-1.9365968177820474E-2</c:v>
                </c:pt>
                <c:pt idx="26">
                  <c:v>-1.8158073508503212E-2</c:v>
                </c:pt>
                <c:pt idx="27">
                  <c:v>-1.0260436402955968E-2</c:v>
                </c:pt>
                <c:pt idx="28">
                  <c:v>8.7736330087602801E-4</c:v>
                </c:pt>
                <c:pt idx="29">
                  <c:v>1.1887385474292852E-2</c:v>
                </c:pt>
                <c:pt idx="30">
                  <c:v>2.0514376722590103E-2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Interpolation'!$L$29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Interpolation'!$M$29:$AQ$29</c:f>
              <c:numCache>
                <c:formatCode>General</c:formatCode>
                <c:ptCount val="31"/>
                <c:pt idx="0">
                  <c:v>-0.1537918806977509</c:v>
                </c:pt>
                <c:pt idx="1">
                  <c:v>-0.14314873800820088</c:v>
                </c:pt>
                <c:pt idx="2">
                  <c:v>-0.13132315483817886</c:v>
                </c:pt>
                <c:pt idx="3">
                  <c:v>-0.1182083409599634</c:v>
                </c:pt>
                <c:pt idx="4">
                  <c:v>-0.10372316287104792</c:v>
                </c:pt>
                <c:pt idx="5">
                  <c:v>-8.7826107295727526E-2</c:v>
                </c:pt>
                <c:pt idx="6">
                  <c:v>-7.0532026847402937E-2</c:v>
                </c:pt>
                <c:pt idx="7">
                  <c:v>-5.1930321648283526E-2</c:v>
                </c:pt>
                <c:pt idx="8">
                  <c:v>-3.2201360503213913E-2</c:v>
                </c:pt>
                <c:pt idx="9">
                  <c:v>-1.1627889955857437E-2</c:v>
                </c:pt>
                <c:pt idx="10">
                  <c:v>9.3970099238967625E-3</c:v>
                </c:pt>
                <c:pt idx="11">
                  <c:v>3.0354863574829485E-2</c:v>
                </c:pt>
                <c:pt idx="12">
                  <c:v>5.0565407669471776E-2</c:v>
                </c:pt>
                <c:pt idx="13">
                  <c:v>6.9131497046914417E-2</c:v>
                </c:pt>
                <c:pt idx="14">
                  <c:v>8.4906836328738702E-2</c:v>
                </c:pt>
                <c:pt idx="15">
                  <c:v>9.6556170562033319E-2</c:v>
                </c:pt>
                <c:pt idx="16">
                  <c:v>0.10275070254829084</c:v>
                </c:pt>
                <c:pt idx="17">
                  <c:v>0.10246837566278851</c:v>
                </c:pt>
                <c:pt idx="18">
                  <c:v>9.5312355765897985E-2</c:v>
                </c:pt>
                <c:pt idx="19">
                  <c:v>8.1756134933949356E-2</c:v>
                </c:pt>
                <c:pt idx="20">
                  <c:v>6.3246083867612393E-2</c:v>
                </c:pt>
                <c:pt idx="21">
                  <c:v>4.2114488686488663E-2</c:v>
                </c:pt>
                <c:pt idx="22">
                  <c:v>2.1282532869833018E-2</c:v>
                </c:pt>
                <c:pt idx="23">
                  <c:v>3.7753084125725228E-3</c:v>
                </c:pt>
                <c:pt idx="24">
                  <c:v>-7.8860642873729708E-3</c:v>
                </c:pt>
                <c:pt idx="25">
                  <c:v>-1.2307598365122782E-2</c:v>
                </c:pt>
                <c:pt idx="26">
                  <c:v>-9.6608926415170729E-3</c:v>
                </c:pt>
                <c:pt idx="27">
                  <c:v>-1.6810123000886995E-3</c:v>
                </c:pt>
                <c:pt idx="28">
                  <c:v>8.8873845671067625E-3</c:v>
                </c:pt>
                <c:pt idx="29">
                  <c:v>1.9234700348130178E-2</c:v>
                </c:pt>
                <c:pt idx="30">
                  <c:v>2.7394791306378619E-2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Interpolation'!$L$30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Interpolation'!$M$30:$AQ$30</c:f>
              <c:numCache>
                <c:formatCode>General</c:formatCode>
                <c:ptCount val="31"/>
                <c:pt idx="0">
                  <c:v>-0.15693632318346978</c:v>
                </c:pt>
                <c:pt idx="1">
                  <c:v>-0.1467154411836567</c:v>
                </c:pt>
                <c:pt idx="2">
                  <c:v>-0.13547989833349555</c:v>
                </c:pt>
                <c:pt idx="3">
                  <c:v>-0.12315685698324891</c:v>
                </c:pt>
                <c:pt idx="4">
                  <c:v>-0.10969900192781906</c:v>
                </c:pt>
                <c:pt idx="5">
                  <c:v>-9.5095866029755227E-2</c:v>
                </c:pt>
                <c:pt idx="6">
                  <c:v>-7.938663868146506E-2</c:v>
                </c:pt>
                <c:pt idx="7">
                  <c:v>-6.2673319361535695E-2</c:v>
                </c:pt>
                <c:pt idx="8">
                  <c:v>-4.5132473174399654E-2</c:v>
                </c:pt>
                <c:pt idx="9">
                  <c:v>-2.702458477461938E-2</c:v>
                </c:pt>
                <c:pt idx="10">
                  <c:v>-8.7029558785781044E-3</c:v>
                </c:pt>
                <c:pt idx="11">
                  <c:v>9.3723694501485835E-3</c:v>
                </c:pt>
                <c:pt idx="12">
                  <c:v>2.6611505870167425E-2</c:v>
                </c:pt>
                <c:pt idx="13">
                  <c:v>4.227044488747906E-2</c:v>
                </c:pt>
                <c:pt idx="14">
                  <c:v>5.5453449887903523E-2</c:v>
                </c:pt>
                <c:pt idx="15">
                  <c:v>6.5179715362192636E-2</c:v>
                </c:pt>
                <c:pt idx="16">
                  <c:v>7.0532952997251319E-2</c:v>
                </c:pt>
                <c:pt idx="17">
                  <c:v>7.0871508742191336E-2</c:v>
                </c:pt>
                <c:pt idx="18">
                  <c:v>6.6042751980372294E-2</c:v>
                </c:pt>
                <c:pt idx="19">
                  <c:v>5.6537609497914372E-2</c:v>
                </c:pt>
                <c:pt idx="20">
                  <c:v>4.3533483481456421E-2</c:v>
                </c:pt>
                <c:pt idx="21">
                  <c:v>2.8796648354572914E-2</c:v>
                </c:pt>
                <c:pt idx="22">
                  <c:v>1.4448987324042491E-2</c:v>
                </c:pt>
                <c:pt idx="23">
                  <c:v>2.6401312698162774E-3</c:v>
                </c:pt>
                <c:pt idx="24">
                  <c:v>-4.8289404072228634E-3</c:v>
                </c:pt>
                <c:pt idx="25">
                  <c:v>-6.9035350003659388E-3</c:v>
                </c:pt>
                <c:pt idx="26">
                  <c:v>-3.614664949821253E-3</c:v>
                </c:pt>
                <c:pt idx="27">
                  <c:v>3.8287588288085719E-3</c:v>
                </c:pt>
                <c:pt idx="28">
                  <c:v>1.3365748086742575E-2</c:v>
                </c:pt>
                <c:pt idx="29">
                  <c:v>2.2777515424117142E-2</c:v>
                </c:pt>
                <c:pt idx="30">
                  <c:v>3.0415371643667859E-2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Interpolation'!$L$31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Interpolation'!$M$31:$AQ$31</c:f>
              <c:numCache>
                <c:formatCode>General</c:formatCode>
                <c:ptCount val="31"/>
                <c:pt idx="0">
                  <c:v>-0.16000506509773554</c:v>
                </c:pt>
                <c:pt idx="1">
                  <c:v>-0.15019058481392972</c:v>
                </c:pt>
                <c:pt idx="2">
                  <c:v>-0.13950725518761525</c:v>
                </c:pt>
                <c:pt idx="3">
                  <c:v>-0.12790839852611707</c:v>
                </c:pt>
                <c:pt idx="4">
                  <c:v>-0.11537176054648518</c:v>
                </c:pt>
                <c:pt idx="5">
                  <c:v>-0.10190851806381124</c:v>
                </c:pt>
                <c:pt idx="6">
                  <c:v>-8.7573019590269252E-2</c:v>
                </c:pt>
                <c:pt idx="7">
                  <c:v>-7.2472473107358659E-2</c:v>
                </c:pt>
                <c:pt idx="8">
                  <c:v>-5.6775707426038817E-2</c:v>
                </c:pt>
                <c:pt idx="9">
                  <c:v>-4.072079383685117E-2</c:v>
                </c:pt>
                <c:pt idx="10">
                  <c:v>-2.4622712985845112E-2</c:v>
                </c:pt>
                <c:pt idx="11">
                  <c:v>-8.8830343072323001E-3</c:v>
                </c:pt>
                <c:pt idx="12">
                  <c:v>5.9989404339500577E-3</c:v>
                </c:pt>
                <c:pt idx="13">
                  <c:v>1.942162065381476E-2</c:v>
                </c:pt>
                <c:pt idx="14">
                  <c:v>3.0700398038455985E-2</c:v>
                </c:pt>
                <c:pt idx="15">
                  <c:v>3.9129825467838338E-2</c:v>
                </c:pt>
                <c:pt idx="16">
                  <c:v>4.409495289025462E-2</c:v>
                </c:pt>
                <c:pt idx="17">
                  <c:v>4.5214773752533084E-2</c:v>
                </c:pt>
                <c:pt idx="18">
                  <c:v>4.2480835566208359E-2</c:v>
                </c:pt>
                <c:pt idx="19">
                  <c:v>3.6348024135681785E-2</c:v>
                </c:pt>
                <c:pt idx="20">
                  <c:v>2.7743075645075228E-2</c:v>
                </c:pt>
                <c:pt idx="21">
                  <c:v>1.7976659644148692E-2</c:v>
                </c:pt>
                <c:pt idx="22">
                  <c:v>8.5732674097021601E-3</c:v>
                </c:pt>
                <c:pt idx="23">
                  <c:v>1.0545355535256998E-3</c:v>
                </c:pt>
                <c:pt idx="24">
                  <c:v>-3.2984641445458693E-3</c:v>
                </c:pt>
                <c:pt idx="25">
                  <c:v>-3.7036617697671567E-3</c:v>
                </c:pt>
                <c:pt idx="26">
                  <c:v>-1.2423457625902745E-4</c:v>
                </c:pt>
                <c:pt idx="27">
                  <c:v>6.6236030081923761E-3</c:v>
                </c:pt>
                <c:pt idx="28">
                  <c:v>1.505332004166144E-2</c:v>
                </c:pt>
                <c:pt idx="29">
                  <c:v>2.3485636646355432E-2</c:v>
                </c:pt>
                <c:pt idx="30">
                  <c:v>3.0589656717844353E-2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Interpolation'!$L$32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Interpolation'!$M$32:$AQ$32</c:f>
              <c:numCache>
                <c:formatCode>General</c:formatCode>
                <c:ptCount val="31"/>
                <c:pt idx="0">
                  <c:v>-0.163003518829618</c:v>
                </c:pt>
                <c:pt idx="1">
                  <c:v>-0.15357646912626494</c:v>
                </c:pt>
                <c:pt idx="2">
                  <c:v>-0.14340674759874023</c:v>
                </c:pt>
                <c:pt idx="3">
                  <c:v>-0.13246749529520169</c:v>
                </c:pt>
                <c:pt idx="4">
                  <c:v>-0.12075456613436947</c:v>
                </c:pt>
                <c:pt idx="5">
                  <c:v>-0.10829361167625567</c:v>
                </c:pt>
                <c:pt idx="6">
                  <c:v>-9.5147486262487091E-2</c:v>
                </c:pt>
                <c:pt idx="7">
                  <c:v>-8.14234562909249E-2</c:v>
                </c:pt>
                <c:pt idx="8">
                  <c:v>-6.7279742309728718E-2</c:v>
                </c:pt>
                <c:pt idx="9">
                  <c:v>-5.2931285567644981E-2</c:v>
                </c:pt>
                <c:pt idx="10">
                  <c:v>-3.8655078279650257E-2</c:v>
                </c:pt>
                <c:pt idx="11">
                  <c:v>-2.4795092912280714E-2</c:v>
                </c:pt>
                <c:pt idx="12">
                  <c:v>-1.1764683924951946E-2</c:v>
                </c:pt>
                <c:pt idx="13">
                  <c:v>-4.0216880557608636E-5</c:v>
                </c:pt>
                <c:pt idx="14">
                  <c:v>9.8640269634694966E-3</c:v>
                </c:pt>
                <c:pt idx="15">
                  <c:v>1.7448573257672739E-2</c:v>
                </c:pt>
                <c:pt idx="16">
                  <c:v>2.2309492172165102E-2</c:v>
                </c:pt>
                <c:pt idx="17">
                  <c:v>2.4234190262090782E-2</c:v>
                </c:pt>
                <c:pt idx="18">
                  <c:v>2.3288010605470644E-2</c:v>
                </c:pt>
                <c:pt idx="19">
                  <c:v>1.9864160242928308E-2</c:v>
                </c:pt>
                <c:pt idx="20">
                  <c:v>1.4676257315129726E-2</c:v>
                </c:pt>
                <c:pt idx="21">
                  <c:v>8.6882834629866124E-3</c:v>
                </c:pt>
                <c:pt idx="22">
                  <c:v>2.9956761827660237E-3</c:v>
                </c:pt>
                <c:pt idx="23">
                  <c:v>-1.3189088519585668E-3</c:v>
                </c:pt>
                <c:pt idx="24">
                  <c:v>-3.3427100911876395E-3</c:v>
                </c:pt>
                <c:pt idx="25">
                  <c:v>-2.5062422948252672E-3</c:v>
                </c:pt>
                <c:pt idx="26">
                  <c:v>1.2454348220125103E-3</c:v>
                </c:pt>
                <c:pt idx="27">
                  <c:v>7.3645101645018474E-3</c:v>
                </c:pt>
                <c:pt idx="28">
                  <c:v>1.4804224981075309E-2</c:v>
                </c:pt>
                <c:pt idx="29">
                  <c:v>2.2332915582506642E-2</c:v>
                </c:pt>
                <c:pt idx="30">
                  <c:v>2.8912967873466242E-2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Interpolation'!$L$33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Interpolation'!$M$33:$AQ$33</c:f>
              <c:numCache>
                <c:formatCode>General</c:formatCode>
                <c:ptCount val="31"/>
                <c:pt idx="0">
                  <c:v>-0.16593533992218215</c:v>
                </c:pt>
                <c:pt idx="1">
                  <c:v>-0.15687461570295594</c:v>
                </c:pt>
                <c:pt idx="2">
                  <c:v>-0.14717992463228671</c:v>
                </c:pt>
                <c:pt idx="3">
                  <c:v>-0.1368391428410434</c:v>
                </c:pt>
                <c:pt idx="4">
                  <c:v>-0.12586082263100698</c:v>
                </c:pt>
                <c:pt idx="5">
                  <c:v>-0.11427971775332882</c:v>
                </c:pt>
                <c:pt idx="6">
                  <c:v>-0.10216238982499173</c:v>
                </c:pt>
                <c:pt idx="7">
                  <c:v>-8.9612534055351106E-2</c:v>
                </c:pt>
                <c:pt idx="8">
                  <c:v>-7.6775692641810861E-2</c:v>
                </c:pt>
                <c:pt idx="9">
                  <c:v>-6.3843140491196354E-2</c:v>
                </c:pt>
                <c:pt idx="10">
                  <c:v>-5.1054721269542053E-2</c:v>
                </c:pt>
                <c:pt idx="11">
                  <c:v>-3.8699859520995111E-2</c:v>
                </c:pt>
                <c:pt idx="12">
                  <c:v>-2.7114529152205941E-2</c:v>
                </c:pt>
                <c:pt idx="13">
                  <c:v>-1.6669953874672877E-2</c:v>
                </c:pt>
                <c:pt idx="14">
                  <c:v>-7.7477001925403688E-3</c:v>
                </c:pt>
                <c:pt idx="15">
                  <c:v>-6.9760076648830993E-4</c:v>
                </c:pt>
                <c:pt idx="16">
                  <c:v>4.2195135644040593E-3</c:v>
                </c:pt>
                <c:pt idx="17">
                  <c:v>6.8946607116462111E-3</c:v>
                </c:pt>
                <c:pt idx="18">
                  <c:v>7.423431754701254E-3</c:v>
                </c:pt>
                <c:pt idx="19">
                  <c:v>6.1317588958680058E-3</c:v>
                </c:pt>
                <c:pt idx="20">
                  <c:v>3.563147110320769E-3</c:v>
                </c:pt>
                <c:pt idx="21">
                  <c:v>4.26223356834593E-4</c:v>
                </c:pt>
                <c:pt idx="22">
                  <c:v>-2.4875726580875536E-3</c:v>
                </c:pt>
                <c:pt idx="23">
                  <c:v>-4.4025877337075248E-3</c:v>
                </c:pt>
                <c:pt idx="24">
                  <c:v>-4.6676187422010351E-3</c:v>
                </c:pt>
                <c:pt idx="25">
                  <c:v>-2.875312295075122E-3</c:v>
                </c:pt>
                <c:pt idx="26">
                  <c:v>1.0221183282818971E-3</c:v>
                </c:pt>
                <c:pt idx="27">
                  <c:v>6.6525114078505865E-3</c:v>
                </c:pt>
                <c:pt idx="28">
                  <c:v>1.3287190614420935E-2</c:v>
                </c:pt>
                <c:pt idx="29">
                  <c:v>2.0042289952221633E-2</c:v>
                </c:pt>
                <c:pt idx="30">
                  <c:v>2.6132262376369744E-2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Interpolation'!$L$34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Interpolation'!$M$3:$AQ$3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Interpolation'!$M$34:$AQ$34</c:f>
              <c:numCache>
                <c:formatCode>General</c:formatCode>
                <c:ptCount val="31"/>
                <c:pt idx="0">
                  <c:v>-0.16880280696109309</c:v>
                </c:pt>
                <c:pt idx="1">
                  <c:v>-0.16008596093509389</c:v>
                </c:pt>
                <c:pt idx="2">
                  <c:v>-0.1508283882661087</c:v>
                </c:pt>
                <c:pt idx="3">
                  <c:v>-0.14102867207170525</c:v>
                </c:pt>
                <c:pt idx="4">
                  <c:v>-0.13070390422234715</c:v>
                </c:pt>
                <c:pt idx="5">
                  <c:v>-0.11989394971549375</c:v>
                </c:pt>
                <c:pt idx="6">
                  <c:v>-0.10866563699398837</c:v>
                </c:pt>
                <c:pt idx="7">
                  <c:v>-9.711658799645298E-2</c:v>
                </c:pt>
                <c:pt idx="8">
                  <c:v>-8.5378389387335357E-2</c:v>
                </c:pt>
                <c:pt idx="9">
                  <c:v>-7.3618785367348144E-2</c:v>
                </c:pt>
                <c:pt idx="10">
                  <c:v>-6.2042413660647805E-2</c:v>
                </c:pt>
                <c:pt idx="11">
                  <c:v>-5.0889136533410234E-2</c:v>
                </c:pt>
                <c:pt idx="12">
                  <c:v>-4.0428199380789259E-2</c:v>
                </c:pt>
                <c:pt idx="13">
                  <c:v>-3.0945629145526263E-2</c:v>
                </c:pt>
                <c:pt idx="14">
                  <c:v>-2.2722272322116242E-2</c:v>
                </c:pt>
                <c:pt idx="15">
                  <c:v>-1.6001544019062983E-2</c:v>
                </c:pt>
                <c:pt idx="16">
                  <c:v>-1.0949484840624555E-2</c:v>
                </c:pt>
                <c:pt idx="17">
                  <c:v>-7.6140285628668904E-3</c:v>
                </c:pt>
                <c:pt idx="18">
                  <c:v>-5.8934793207647031E-3</c:v>
                </c:pt>
                <c:pt idx="19">
                  <c:v>-5.5242132948684387E-3</c:v>
                </c:pt>
                <c:pt idx="20">
                  <c:v>-6.0938524424753206E-3</c:v>
                </c:pt>
                <c:pt idx="21">
                  <c:v>-7.0797372907384394E-3</c:v>
                </c:pt>
                <c:pt idx="22">
                  <c:v>-7.906639433851094E-3</c:v>
                </c:pt>
                <c:pt idx="23">
                  <c:v>-8.0162587022926425E-3</c:v>
                </c:pt>
                <c:pt idx="24">
                  <c:v>-6.9446575811692758E-3</c:v>
                </c:pt>
                <c:pt idx="25">
                  <c:v>-4.4053849184274886E-3</c:v>
                </c:pt>
                <c:pt idx="26">
                  <c:v>-3.6572378603763264E-4</c:v>
                </c:pt>
                <c:pt idx="27">
                  <c:v>4.9166428057237609E-3</c:v>
                </c:pt>
                <c:pt idx="28">
                  <c:v>1.093580064547436E-2</c:v>
                </c:pt>
                <c:pt idx="29">
                  <c:v>1.7065485276729856E-2</c:v>
                </c:pt>
                <c:pt idx="30">
                  <c:v>2.2723781736615111E-2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164981</xdr:colOff>
      <xdr:row>6</xdr:row>
      <xdr:rowOff>99332</xdr:rowOff>
    </xdr:from>
    <xdr:to>
      <xdr:col>15</xdr:col>
      <xdr:colOff>533400</xdr:colOff>
      <xdr:row>27</xdr:row>
      <xdr:rowOff>19052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7</xdr:row>
      <xdr:rowOff>71437</xdr:rowOff>
    </xdr:from>
    <xdr:to>
      <xdr:col>29</xdr:col>
      <xdr:colOff>154784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166007</xdr:colOff>
      <xdr:row>27</xdr:row>
      <xdr:rowOff>105458</xdr:rowOff>
    </xdr:from>
    <xdr:to>
      <xdr:col>15</xdr:col>
      <xdr:colOff>498703</xdr:colOff>
      <xdr:row>45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164646</xdr:colOff>
      <xdr:row>46</xdr:row>
      <xdr:rowOff>17689</xdr:rowOff>
    </xdr:from>
    <xdr:to>
      <xdr:col>15</xdr:col>
      <xdr:colOff>487817</xdr:colOff>
      <xdr:row>63</xdr:row>
      <xdr:rowOff>155121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103414</xdr:rowOff>
    </xdr:from>
    <xdr:to>
      <xdr:col>6</xdr:col>
      <xdr:colOff>506185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563333</xdr:colOff>
      <xdr:row>11</xdr:row>
      <xdr:rowOff>182333</xdr:rowOff>
    </xdr:from>
    <xdr:to>
      <xdr:col>14</xdr:col>
      <xdr:colOff>40819</xdr:colOff>
      <xdr:row>26</xdr:row>
      <xdr:rowOff>149676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43542</xdr:colOff>
      <xdr:row>23</xdr:row>
      <xdr:rowOff>87087</xdr:rowOff>
    </xdr:from>
    <xdr:to>
      <xdr:col>8</xdr:col>
      <xdr:colOff>70757</xdr:colOff>
      <xdr:row>38</xdr:row>
      <xdr:rowOff>130630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247648</xdr:colOff>
      <xdr:row>3</xdr:row>
      <xdr:rowOff>149679</xdr:rowOff>
    </xdr:from>
    <xdr:to>
      <xdr:col>20</xdr:col>
      <xdr:colOff>478971</xdr:colOff>
      <xdr:row>24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D1048576" totalsRowShown="0">
  <autoFilter ref="B1:D1048576"/>
  <tableColumns count="3">
    <tableColumn id="1" name="Function"/>
    <tableColumn id="2" name="Category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32"/>
  <sheetViews>
    <sheetView workbookViewId="0">
      <selection activeCell="U2" sqref="U2"/>
    </sheetView>
  </sheetViews>
  <sheetFormatPr defaultRowHeight="14.6" x14ac:dyDescent="0.4"/>
  <cols>
    <col min="5" max="5" width="12.4609375" bestFit="1" customWidth="1"/>
    <col min="6" max="6" width="17.4609375" customWidth="1"/>
    <col min="8" max="8" width="9.07421875" style="12"/>
    <col min="9" max="11" width="11.3828125" customWidth="1"/>
    <col min="14" max="15" width="11.07421875" bestFit="1" customWidth="1"/>
  </cols>
  <sheetData>
    <row r="1" spans="2:21" x14ac:dyDescent="0.4">
      <c r="M1" t="s">
        <v>6</v>
      </c>
      <c r="N1" t="s">
        <v>2</v>
      </c>
      <c r="O1" t="s">
        <v>5</v>
      </c>
      <c r="P1" t="s">
        <v>4</v>
      </c>
      <c r="Q1" t="s">
        <v>11</v>
      </c>
      <c r="R1" t="s">
        <v>12</v>
      </c>
      <c r="S1" t="s">
        <v>9</v>
      </c>
      <c r="T1" t="s">
        <v>10</v>
      </c>
      <c r="U1" t="s">
        <v>13</v>
      </c>
    </row>
    <row r="2" spans="2:21" ht="15" thickBot="1" x14ac:dyDescent="0.45">
      <c r="B2" s="52" t="s">
        <v>16</v>
      </c>
      <c r="C2" s="52"/>
      <c r="M2" t="str">
        <f>_xll.acq_interpolator_create($B$4:$B$16,$C$4:$C$16,M$1,$F$4)</f>
        <v>#acqInterpolator:1</v>
      </c>
      <c r="N2" t="str">
        <f>_xll.acq_interpolator_create($B$4:$B$16,$C$4:$C$16,N$1,$F$4)</f>
        <v>#acqInterpolator:5</v>
      </c>
      <c r="O2" t="str">
        <f>_xll.acq_interpolator_create($B$4:$B$16,$C$4:$C$16,O$1,$F$4)</f>
        <v>#acqInterpolator:2</v>
      </c>
      <c r="P2" t="str">
        <f>_xll.acq_interpolator_create($B$4:$B$16,$C$4:$C$16,P$1,$F$4)</f>
        <v>#acqInterpolator:7</v>
      </c>
      <c r="Q2" t="str">
        <f>_xll.acq_interpolator_create($B$4:$B$16,$C$4:$C$16,Q$1,$F$4)</f>
        <v>#acqInterpolator:8</v>
      </c>
      <c r="R2" t="str">
        <f>_xll.acq_interpolator_create($B$4:$B$16,$C$4:$C$16,R$1,$F$4)</f>
        <v>#acqInterpolator:3</v>
      </c>
      <c r="S2" t="str">
        <f>_xll.acq_interpolator_create($B$4:$B$16,$C$4:$C$16,S$1,$F$4)</f>
        <v>#acqInterpolator:4</v>
      </c>
      <c r="T2" t="str">
        <f>_xll.acq_interpolator_create($B$4:$B$16,$C$4:$C$16,T$1,$F$4)</f>
        <v>#acqInterpolator:6</v>
      </c>
      <c r="U2" t="str">
        <f>_xll.acq_interpolator_create($B$4:$B$16,$C$4:$C$16,U$1,$F$4)</f>
        <v>#acqInterpolator:5</v>
      </c>
    </row>
    <row r="3" spans="2:21" x14ac:dyDescent="0.4">
      <c r="B3" s="3" t="s">
        <v>0</v>
      </c>
      <c r="C3" s="3" t="s">
        <v>24</v>
      </c>
      <c r="E3" s="7" t="s">
        <v>7</v>
      </c>
      <c r="F3" s="4" t="s">
        <v>59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</row>
    <row r="4" spans="2:21" x14ac:dyDescent="0.4">
      <c r="B4" s="2">
        <v>-3</v>
      </c>
      <c r="C4" s="1">
        <f>B4*B4*B4*EXP(-B4*B4+B4)</f>
        <v>-1.6589373353986166E-4</v>
      </c>
      <c r="E4" s="8" t="s">
        <v>8</v>
      </c>
      <c r="F4" s="5" t="b">
        <v>1</v>
      </c>
      <c r="H4" s="12">
        <v>-3.2</v>
      </c>
      <c r="I4">
        <f>_xll.acq_interpolator_eval($F$5,H4)</f>
        <v>-2.6465540192442683E-4</v>
      </c>
      <c r="M4">
        <f>_xll.acq_interpolator_eval(M$2,$H4)</f>
        <v>-1.6589373353986166E-4</v>
      </c>
      <c r="N4">
        <f>_xll.acq_interpolator_eval(N$2,$H4)</f>
        <v>-1.6589373353986166E-4</v>
      </c>
      <c r="O4">
        <f>_xll.acq_interpolator_eval(O$2,$H4)</f>
        <v>-1.6589373353986166E-4</v>
      </c>
      <c r="P4">
        <f>_xll.acq_interpolator_eval(P$2,$H4)</f>
        <v>-1.6589373353986166E-4</v>
      </c>
      <c r="Q4">
        <f>_xll.acq_interpolator_eval(Q$2,$H4)</f>
        <v>-1.6589373353986166E-4</v>
      </c>
      <c r="R4">
        <f>_xll.acq_interpolator_eval(R$2,$H4)</f>
        <v>-1.6589373353986166E-4</v>
      </c>
      <c r="S4">
        <f>_xll.acq_interpolator_eval(S$2,$H4)</f>
        <v>-1.6589373353986166E-4</v>
      </c>
      <c r="T4">
        <f>_xll.acq_interpolator_eval(T$2,$H4)</f>
        <v>-1.6589373353986166E-4</v>
      </c>
      <c r="U4">
        <f>_xll.acq_interpolator_eval(U$2,$H4)</f>
        <v>-1.6589373353986166E-4</v>
      </c>
    </row>
    <row r="5" spans="2:21" ht="15" thickBot="1" x14ac:dyDescent="0.45">
      <c r="B5" s="2">
        <v>-2.5</v>
      </c>
      <c r="C5" s="1">
        <f t="shared" ref="C5:C16" si="0">B5*B5*B5*EXP(-B5*B5+B5)</f>
        <v>-2.4759582049336134E-3</v>
      </c>
      <c r="E5" s="9" t="s">
        <v>1</v>
      </c>
      <c r="F5" s="6" t="str">
        <f>_xll.acq_interpolator_create(B4:B16,C4:C16,F3,F4)</f>
        <v>#acqInterpolator:14</v>
      </c>
      <c r="H5" s="12">
        <v>-3.15</v>
      </c>
      <c r="I5">
        <f>_xll.acq_interpolator_eval($F$5,H5)</f>
        <v>-2.4431724545426886E-4</v>
      </c>
      <c r="J5">
        <f>_xll.acq_diff1_c3pt(H4:H6,I4:I6)</f>
        <v>4.7757580002832944E-4</v>
      </c>
      <c r="K5">
        <f>_xll.acq_diff2_c3pt(H4:H6,I4:I6)</f>
        <v>1.4162534125034387E-3</v>
      </c>
      <c r="M5">
        <f>_xll.acq_interpolator_eval(M$2,$H5)</f>
        <v>-1.6589373353986166E-4</v>
      </c>
      <c r="N5">
        <f>_xll.acq_interpolator_eval(N$2,$H5)</f>
        <v>-1.6589373353986166E-4</v>
      </c>
      <c r="O5">
        <f>_xll.acq_interpolator_eval(O$2,$H5)</f>
        <v>-1.6589373353986166E-4</v>
      </c>
      <c r="P5">
        <f>_xll.acq_interpolator_eval(P$2,$H5)</f>
        <v>-1.6589373353986166E-4</v>
      </c>
      <c r="Q5">
        <f>_xll.acq_interpolator_eval(Q$2,$H5)</f>
        <v>-1.6589373353986166E-4</v>
      </c>
      <c r="R5">
        <f>_xll.acq_interpolator_eval(R$2,$H5)</f>
        <v>-1.6589373353986166E-4</v>
      </c>
      <c r="S5">
        <f>_xll.acq_interpolator_eval(S$2,$H5)</f>
        <v>-1.6589373353986166E-4</v>
      </c>
      <c r="T5">
        <f>_xll.acq_interpolator_eval(T$2,$H5)</f>
        <v>-1.6589373353986166E-4</v>
      </c>
      <c r="U5">
        <f>_xll.acq_interpolator_eval(U$2,$H5)</f>
        <v>-1.6589373353986166E-4</v>
      </c>
    </row>
    <row r="6" spans="2:21" x14ac:dyDescent="0.4">
      <c r="B6" s="2">
        <v>-2</v>
      </c>
      <c r="C6" s="1">
        <f t="shared" si="0"/>
        <v>-1.9830017413330868E-2</v>
      </c>
      <c r="H6" s="12">
        <v>-3.1</v>
      </c>
      <c r="I6">
        <f>_xll.acq_interpolator_eval($F$5,H6)</f>
        <v>-2.168978219215939E-4</v>
      </c>
      <c r="J6">
        <f>_xll.acq_diff1_c3pt(H5:H7,I5:I7)</f>
        <v>5.5929053446510742E-4</v>
      </c>
      <c r="K6">
        <f>_xll.acq_diff2_c3pt(H5:H7,I5:I7)</f>
        <v>2.1804127623212811E-4</v>
      </c>
      <c r="M6">
        <f>_xll.acq_interpolator_eval(M$2,$H6)</f>
        <v>-1.6589373353986166E-4</v>
      </c>
      <c r="N6">
        <f>_xll.acq_interpolator_eval(N$2,$H6)</f>
        <v>-1.6589373353986166E-4</v>
      </c>
      <c r="O6">
        <f>_xll.acq_interpolator_eval(O$2,$H6)</f>
        <v>-1.6589373353986166E-4</v>
      </c>
      <c r="P6">
        <f>_xll.acq_interpolator_eval(P$2,$H6)</f>
        <v>-1.6589373353986166E-4</v>
      </c>
      <c r="Q6">
        <f>_xll.acq_interpolator_eval(Q$2,$H6)</f>
        <v>-1.6589373353986166E-4</v>
      </c>
      <c r="R6">
        <f>_xll.acq_interpolator_eval(R$2,$H6)</f>
        <v>-1.6589373353986166E-4</v>
      </c>
      <c r="S6">
        <f>_xll.acq_interpolator_eval(S$2,$H6)</f>
        <v>-1.6589373353986166E-4</v>
      </c>
      <c r="T6">
        <f>_xll.acq_interpolator_eval(T$2,$H6)</f>
        <v>-1.6589373353986166E-4</v>
      </c>
      <c r="U6">
        <f>_xll.acq_interpolator_eval(U$2,$H6)</f>
        <v>-1.6589373353986166E-4</v>
      </c>
    </row>
    <row r="7" spans="2:21" x14ac:dyDescent="0.4">
      <c r="B7" s="2">
        <v>-1.5</v>
      </c>
      <c r="C7" s="1">
        <f t="shared" si="0"/>
        <v>-7.9372392264030742E-2</v>
      </c>
      <c r="H7" s="12">
        <v>-3.05</v>
      </c>
      <c r="I7">
        <f>_xll.acq_interpolator_eval($F$5,H7)</f>
        <v>-1.8838819200775805E-4</v>
      </c>
      <c r="J7">
        <f>_xll.acq_diff1_c3pt(H6:H8,I6:I8)</f>
        <v>5.1004088360090307E-4</v>
      </c>
      <c r="K7">
        <f>_xll.acq_diff2_c3pt(H6:H8,I6:I8)</f>
        <v>-1.2030342935162115E-3</v>
      </c>
      <c r="M7">
        <f>_xll.acq_interpolator_eval(M$2,$H7)</f>
        <v>-1.6589373353986166E-4</v>
      </c>
      <c r="N7">
        <f>_xll.acq_interpolator_eval(N$2,$H7)</f>
        <v>-1.6589373353986166E-4</v>
      </c>
      <c r="O7">
        <f>_xll.acq_interpolator_eval(O$2,$H7)</f>
        <v>-1.6589373353986166E-4</v>
      </c>
      <c r="P7">
        <f>_xll.acq_interpolator_eval(P$2,$H7)</f>
        <v>-1.6589373353986166E-4</v>
      </c>
      <c r="Q7">
        <f>_xll.acq_interpolator_eval(Q$2,$H7)</f>
        <v>-1.6589373353986166E-4</v>
      </c>
      <c r="R7">
        <f>_xll.acq_interpolator_eval(R$2,$H7)</f>
        <v>-1.6589373353986166E-4</v>
      </c>
      <c r="S7">
        <f>_xll.acq_interpolator_eval(S$2,$H7)</f>
        <v>-1.6589373353986166E-4</v>
      </c>
      <c r="T7">
        <f>_xll.acq_interpolator_eval(T$2,$H7)</f>
        <v>-1.6589373353986166E-4</v>
      </c>
      <c r="U7">
        <f>_xll.acq_interpolator_eval(U$2,$H7)</f>
        <v>-1.6589373353986166E-4</v>
      </c>
    </row>
    <row r="8" spans="2:21" x14ac:dyDescent="0.4">
      <c r="B8" s="2">
        <v>-1</v>
      </c>
      <c r="C8" s="1">
        <f t="shared" si="0"/>
        <v>-0.1353352832366127</v>
      </c>
      <c r="H8" s="12">
        <v>-3</v>
      </c>
      <c r="I8">
        <f>_xll.acq_interpolator_eval($F$5,H8)</f>
        <v>-1.658937335615035E-4</v>
      </c>
      <c r="J8">
        <f>_xll.acq_diff1_c3pt(H7:H9,I7:I9)</f>
        <v>3.0784505524492881E-4</v>
      </c>
      <c r="K8">
        <f>_xll.acq_diff2_c3pt(H7:H9,I7:I9)</f>
        <v>-2.8408822736032879E-3</v>
      </c>
      <c r="M8">
        <f>_xll.acq_interpolator_eval(M$2,$H8)</f>
        <v>-1.6589373353986166E-4</v>
      </c>
      <c r="N8">
        <f>_xll.acq_interpolator_eval(N$2,$H8)</f>
        <v>-1.6589373353986166E-4</v>
      </c>
      <c r="O8">
        <f>_xll.acq_interpolator_eval(O$2,$H8)</f>
        <v>-1.6589373353986166E-4</v>
      </c>
      <c r="P8">
        <f>_xll.acq_interpolator_eval(P$2,$H8)</f>
        <v>-1.6589373353986166E-4</v>
      </c>
      <c r="Q8">
        <f>_xll.acq_interpolator_eval(Q$2,$H8)</f>
        <v>-1.6589373353986166E-4</v>
      </c>
      <c r="R8">
        <f>_xll.acq_interpolator_eval(R$2,$H8)</f>
        <v>-1.6589373353986166E-4</v>
      </c>
      <c r="S8">
        <f>_xll.acq_interpolator_eval(S$2,$H8)</f>
        <v>-1.6589373353986166E-4</v>
      </c>
      <c r="T8">
        <f>_xll.acq_interpolator_eval(T$2,$H8)</f>
        <v>-1.6589373353986166E-4</v>
      </c>
      <c r="U8">
        <f>_xll.acq_interpolator_eval(U$2,$H8)</f>
        <v>-1.6589373353986166E-4</v>
      </c>
    </row>
    <row r="9" spans="2:21" x14ac:dyDescent="0.4">
      <c r="B9" s="2">
        <v>-0.5</v>
      </c>
      <c r="C9" s="1">
        <f t="shared" si="0"/>
        <v>-5.9045819092626836E-2</v>
      </c>
      <c r="H9" s="12">
        <v>-2.95</v>
      </c>
      <c r="I9">
        <f>_xll.acq_interpolator_eval($F$5,H9)</f>
        <v>-1.5760368648326528E-4</v>
      </c>
      <c r="J9">
        <f>_xll.acq_diff1_c3pt(H8:H10,I8:I10)</f>
        <v>-6.8227149217223792E-5</v>
      </c>
      <c r="K9">
        <f>_xll.acq_diff2_c3pt(H8:H10,I8:I10)</f>
        <v>-4.6805618156397907E-3</v>
      </c>
      <c r="M9">
        <f>_xll.acq_interpolator_eval(M$2,$H9)</f>
        <v>-1.6589373353986166E-4</v>
      </c>
      <c r="N9">
        <f>_xll.acq_interpolator_eval(N$2,$H9)</f>
        <v>-3.9690018067923606E-4</v>
      </c>
      <c r="O9">
        <f>_xll.acq_interpolator_eval(O$2,$H9)</f>
        <v>2.800795824859195E-4</v>
      </c>
      <c r="P9">
        <f>_xll.acq_interpolator_eval(P$2,$H9)</f>
        <v>-2.3419258748342238E-4</v>
      </c>
      <c r="Q9">
        <f>_xll.acq_interpolator_eval(Q$2,$H9)</f>
        <v>-2.3419258748342238E-4</v>
      </c>
      <c r="R9">
        <f>_xll.acq_interpolator_eval(R$2,$H9)</f>
        <v>-3.2920220436272066E-4</v>
      </c>
      <c r="S9">
        <f>_xll.acq_interpolator_eval(S$2,$H9)</f>
        <v>2.4797157248953705E-4</v>
      </c>
      <c r="T9">
        <f>_xll.acq_interpolator_eval(T$2,$H9)</f>
        <v>-1.1239689591479875E-3</v>
      </c>
      <c r="U9">
        <f>_xll.acq_interpolator_eval(U$2,$H9)</f>
        <v>-3.7610960043669235E-4</v>
      </c>
    </row>
    <row r="10" spans="2:21" ht="15" thickBot="1" x14ac:dyDescent="0.45">
      <c r="B10" s="2">
        <v>0.1</v>
      </c>
      <c r="C10" s="1">
        <f t="shared" si="0"/>
        <v>1.0941742837052106E-3</v>
      </c>
      <c r="E10" s="11" t="s">
        <v>3</v>
      </c>
      <c r="H10" s="12">
        <v>-2.9</v>
      </c>
      <c r="I10">
        <f>_xll.acq_interpolator_eval($F$5,H10)</f>
        <v>-1.7271644848322609E-4</v>
      </c>
      <c r="J10">
        <f>_xll.acq_diff1_c3pt(H9:H11,I9:I11)</f>
        <v>-6.3722254077608581E-4</v>
      </c>
      <c r="K10">
        <f>_xll.acq_diff2_c3pt(H9:H11,I9:I11)</f>
        <v>-6.6993460155373892E-3</v>
      </c>
      <c r="M10">
        <f>_xll.acq_interpolator_eval(M$2,$H10)</f>
        <v>-1.6589373353986166E-4</v>
      </c>
      <c r="N10">
        <f>_xll.acq_interpolator_eval(N$2,$H10)</f>
        <v>-6.2790662781861243E-4</v>
      </c>
      <c r="O10">
        <f>_xll.acq_interpolator_eval(O$2,$H10)</f>
        <v>5.7561295114166855E-4</v>
      </c>
      <c r="P10">
        <f>_xll.acq_interpolator_eval(P$2,$H10)</f>
        <v>-3.1235250768127544E-4</v>
      </c>
      <c r="Q10">
        <f>_xll.acq_interpolator_eval(Q$2,$H10)</f>
        <v>-3.1235250768127544E-4</v>
      </c>
      <c r="R10">
        <f>_xll.acq_interpolator_eval(R$2,$H10)</f>
        <v>-3.8720271202655584E-4</v>
      </c>
      <c r="S10">
        <f>_xll.acq_interpolator_eval(S$2,$H10)</f>
        <v>4.614511378211965E-4</v>
      </c>
      <c r="T10">
        <f>_xll.acq_interpolator_eval(T$2,$H10)</f>
        <v>-1.5425513251582834E-3</v>
      </c>
      <c r="U10">
        <f>_xll.acq_interpolator_eval(U$2,$H10)</f>
        <v>-5.5398456473401214E-4</v>
      </c>
    </row>
    <row r="11" spans="2:21" x14ac:dyDescent="0.4">
      <c r="B11" s="2">
        <v>0.5</v>
      </c>
      <c r="C11" s="1">
        <f t="shared" si="0"/>
        <v>0.16050317708596767</v>
      </c>
      <c r="E11" t="s">
        <v>6</v>
      </c>
      <c r="H11" s="12">
        <v>-2.85</v>
      </c>
      <c r="I11">
        <f>_xll.acq_interpolator_eval($F$5,H11)</f>
        <v>-2.2132594056087362E-4</v>
      </c>
      <c r="J11">
        <f>_xll.acq_diff1_c3pt(H10:H12,I10:I12)</f>
        <v>-1.4156470952089665E-3</v>
      </c>
      <c r="K11">
        <f>_xll.acq_diff2_c3pt(H10:H12,I10:I12)</f>
        <v>-8.8691450731202791E-3</v>
      </c>
      <c r="M11">
        <f>_xll.acq_interpolator_eval(M$2,$H11)</f>
        <v>-1.6589373353986166E-4</v>
      </c>
      <c r="N11">
        <f>_xll.acq_interpolator_eval(N$2,$H11)</f>
        <v>-8.5891307495798675E-4</v>
      </c>
      <c r="O11">
        <f>_xll.acq_interpolator_eval(O$2,$H11)</f>
        <v>7.207063724273806E-4</v>
      </c>
      <c r="P11">
        <f>_xll.acq_interpolator_eval(P$2,$H11)</f>
        <v>-4.1023456038771143E-4</v>
      </c>
      <c r="Q11">
        <f>_xll.acq_interpolator_eval(Q$2,$H11)</f>
        <v>-4.1023456038771143E-4</v>
      </c>
      <c r="R11">
        <f>_xll.acq_interpolator_eval(R$2,$H11)</f>
        <v>-3.8502724074237674E-4</v>
      </c>
      <c r="S11">
        <f>_xll.acq_interpolator_eval(S$2,$H11)</f>
        <v>4.9595030245270166E-4</v>
      </c>
      <c r="T11">
        <f>_xll.acq_interpolator_eval(T$2,$H11)</f>
        <v>-1.5633615890475333E-3</v>
      </c>
      <c r="U11">
        <f>_xll.acq_interpolator_eval(U$2,$H11)</f>
        <v>-7.1337901326018048E-4</v>
      </c>
    </row>
    <row r="12" spans="2:21" x14ac:dyDescent="0.4">
      <c r="B12" s="2">
        <v>1</v>
      </c>
      <c r="C12" s="1">
        <f t="shared" si="0"/>
        <v>1</v>
      </c>
      <c r="E12" t="s">
        <v>32</v>
      </c>
      <c r="H12" s="12">
        <v>-2.8</v>
      </c>
      <c r="I12">
        <f>_xll.acq_interpolator_eval($F$5,H12)</f>
        <v>-3.1428115800412326E-4</v>
      </c>
      <c r="J12">
        <f>_xll.acq_diff1_c3pt(H11:H13,I11:I13)</f>
        <v>-2.4171206394266202E-3</v>
      </c>
      <c r="K12">
        <f>_xll.acq_diff2_c3pt(H11:H13,I11:I13)</f>
        <v>-1.1160325811232691E-2</v>
      </c>
      <c r="M12">
        <f>_xll.acq_interpolator_eval(M$2,$H12)</f>
        <v>-1.6589373353986166E-4</v>
      </c>
      <c r="N12">
        <f>_xll.acq_interpolator_eval(N$2,$H12)</f>
        <v>-1.0899195220973633E-3</v>
      </c>
      <c r="O12">
        <f>_xll.acq_interpolator_eval(O$2,$H12)</f>
        <v>7.1535984634305775E-4</v>
      </c>
      <c r="P12">
        <f>_xll.acq_interpolator_eval(P$2,$H12)</f>
        <v>-5.3769981185702365E-4</v>
      </c>
      <c r="Q12">
        <f>_xll.acq_interpolator_eval(Q$2,$H12)</f>
        <v>-5.3769981185702365E-4</v>
      </c>
      <c r="R12">
        <f>_xll.acq_interpolator_eval(R$2,$H12)</f>
        <v>-3.6780777472119426E-4</v>
      </c>
      <c r="S12">
        <f>_xll.acq_interpolator_eval(S$2,$H12)</f>
        <v>3.7287440638164126E-4</v>
      </c>
      <c r="T12">
        <f>_xll.acq_interpolator_eval(T$2,$H12)</f>
        <v>-1.3281205082925306E-3</v>
      </c>
      <c r="U12">
        <f>_xll.acq_interpolator_eval(U$2,$H12)</f>
        <v>-8.681533328435628E-4</v>
      </c>
    </row>
    <row r="13" spans="2:21" x14ac:dyDescent="0.4">
      <c r="B13" s="2">
        <v>1.5</v>
      </c>
      <c r="C13" s="1">
        <f t="shared" si="0"/>
        <v>1.5942371155009245</v>
      </c>
      <c r="E13" t="s">
        <v>33</v>
      </c>
      <c r="H13" s="12">
        <v>-2.75</v>
      </c>
      <c r="I13">
        <f>_xll.acq_interpolator_eval($F$5,H13)</f>
        <v>-4.6303800450353538E-4</v>
      </c>
      <c r="J13">
        <f>_xll.acq_diff1_c3pt(H12:H14,I12:I14)</f>
        <v>-3.652476228566382E-3</v>
      </c>
      <c r="K13">
        <f>_xll.acq_diff2_c3pt(H12:H14,I12:I14)</f>
        <v>-1.3546785971562631E-2</v>
      </c>
      <c r="M13">
        <f>_xll.acq_interpolator_eval(M$2,$H13)</f>
        <v>-1.6589373353986166E-4</v>
      </c>
      <c r="N13">
        <f>_xll.acq_interpolator_eval(N$2,$H13)</f>
        <v>-1.3209259692367377E-3</v>
      </c>
      <c r="O13">
        <f>_xll.acq_interpolator_eval(O$2,$H13)</f>
        <v>5.5957337288870034E-4</v>
      </c>
      <c r="P13">
        <f>_xll.acq_interpolator_eval(P$2,$H13)</f>
        <v>-7.0460932834350183E-4</v>
      </c>
      <c r="Q13">
        <f>_xll.acq_interpolator_eval(Q$2,$H13)</f>
        <v>-7.0460932834350183E-4</v>
      </c>
      <c r="R13">
        <f>_xll.acq_interpolator_eval(R$2,$H13)</f>
        <v>-3.806762981740185E-4</v>
      </c>
      <c r="S13">
        <f>_xll.acq_interpolator_eval(S$2,$H13)</f>
        <v>1.1362878960560662E-4</v>
      </c>
      <c r="T13">
        <f>_xll.acq_interpolator_eval(T$2,$H13)</f>
        <v>-9.7854884037007202E-4</v>
      </c>
      <c r="U13">
        <f>_xll.acq_interpolator_eval(U$2,$H13)</f>
        <v>-1.0321679103125186E-3</v>
      </c>
    </row>
    <row r="14" spans="2:21" x14ac:dyDescent="0.4">
      <c r="B14" s="2">
        <v>2</v>
      </c>
      <c r="C14" s="1">
        <f t="shared" si="0"/>
        <v>1.0826822658929016</v>
      </c>
      <c r="E14" t="s">
        <v>2</v>
      </c>
      <c r="H14" s="12">
        <v>-2.7</v>
      </c>
      <c r="I14">
        <f>_xll.acq_interpolator_eval($F$5,H14)</f>
        <v>-6.7952878086076016E-4</v>
      </c>
      <c r="J14">
        <f>_xll.acq_diff1_c3pt(H13:H15,I13:I15)</f>
        <v>-5.1304124670162208E-3</v>
      </c>
      <c r="K14">
        <f>_xll.acq_diff2_c3pt(H13:H15,I13:I15)</f>
        <v>-1.601193879743425E-2</v>
      </c>
      <c r="M14">
        <f>_xll.acq_interpolator_eval(M$2,$H14)</f>
        <v>-2.4759582049336134E-3</v>
      </c>
      <c r="N14">
        <f>_xll.acq_interpolator_eval(N$2,$H14)</f>
        <v>-1.551932416376112E-3</v>
      </c>
      <c r="O14">
        <f>_xll.acq_interpolator_eval(O$2,$H14)</f>
        <v>2.5334695206430906E-4</v>
      </c>
      <c r="P14">
        <f>_xll.acq_interpolator_eval(P$2,$H14)</f>
        <v>-9.2082417610143865E-4</v>
      </c>
      <c r="Q14">
        <f>_xll.acq_interpolator_eval(Q$2,$H14)</f>
        <v>-9.2082417610143865E-4</v>
      </c>
      <c r="R14">
        <f>_xll.acq_interpolator_eval(R$2,$H14)</f>
        <v>-4.6876479531185998E-4</v>
      </c>
      <c r="S14">
        <f>_xll.acq_interpolator_eval(S$2,$H14)</f>
        <v>-2.6038120787781529E-4</v>
      </c>
      <c r="T14">
        <f>_xll.acq_interpolator_eval(T$2,$H14)</f>
        <v>-6.5636734275694645E-4</v>
      </c>
      <c r="U14">
        <f>_xll.acq_interpolator_eval(U$2,$H14)</f>
        <v>-1.2192831324954116E-3</v>
      </c>
    </row>
    <row r="15" spans="2:21" x14ac:dyDescent="0.4">
      <c r="B15" s="2">
        <v>2.5</v>
      </c>
      <c r="C15" s="1">
        <f t="shared" si="0"/>
        <v>0.36746477900014229</v>
      </c>
      <c r="E15" t="s">
        <v>5</v>
      </c>
      <c r="H15" s="12">
        <v>-2.65</v>
      </c>
      <c r="I15">
        <f>_xll.acq_interpolator_eval($F$5,H15)</f>
        <v>-9.7607925120515859E-4</v>
      </c>
      <c r="J15">
        <f>_xll.acq_diff1_c3pt(H14:H16,I14:I16)</f>
        <v>-6.8587621569163341E-3</v>
      </c>
      <c r="K15">
        <f>_xll.acq_diff2_c3pt(H14:H16,I14:I16)</f>
        <v>-1.8555055000567828E-2</v>
      </c>
      <c r="M15">
        <f>_xll.acq_interpolator_eval(M$2,$H15)</f>
        <v>-2.4759582049336134E-3</v>
      </c>
      <c r="N15">
        <f>_xll.acq_interpolator_eval(N$2,$H15)</f>
        <v>-1.7829388635154885E-3</v>
      </c>
      <c r="O15">
        <f>_xll.acq_interpolator_eval(O$2,$H15)</f>
        <v>-2.033194161301209E-4</v>
      </c>
      <c r="P15">
        <f>_xll.acq_interpolator_eval(P$2,$H15)</f>
        <v>-1.1962054213851281E-3</v>
      </c>
      <c r="Q15">
        <f>_xll.acq_interpolator_eval(Q$2,$H15)</f>
        <v>-1.1962054213851281E-3</v>
      </c>
      <c r="R15">
        <f>_xll.acq_interpolator_eval(R$2,$H15)</f>
        <v>-6.7720525034573086E-4</v>
      </c>
      <c r="S15">
        <f>_xll.acq_interpolator_eval(S$2,$H15)</f>
        <v>-7.2775024607103908E-4</v>
      </c>
      <c r="T15">
        <f>_xll.acq_interpolator_eval(T$2,$H15)</f>
        <v>-5.0329677292994496E-4</v>
      </c>
      <c r="U15">
        <f>_xll.acq_interpolator_eval(U$2,$H15)</f>
        <v>-1.4433593862206067E-3</v>
      </c>
    </row>
    <row r="16" spans="2:21" x14ac:dyDescent="0.4">
      <c r="B16" s="2">
        <v>3</v>
      </c>
      <c r="C16" s="1">
        <f t="shared" si="0"/>
        <v>6.6926308769991685E-2</v>
      </c>
      <c r="E16" t="s">
        <v>4</v>
      </c>
      <c r="H16" s="12">
        <v>-2.6</v>
      </c>
      <c r="I16">
        <f>_xll.acq_interpolator_eval($F$5,H16)</f>
        <v>-1.3654049965523933E-3</v>
      </c>
      <c r="J16">
        <f>_xll.acq_diff1_c3pt(H15:H17,I15:I17)</f>
        <v>-8.8463754225001114E-3</v>
      </c>
      <c r="K16">
        <f>_xll.acq_diff2_c3pt(H15:H17,I15:I17)</f>
        <v>-2.1197210311107873E-2</v>
      </c>
      <c r="M16">
        <f>_xll.acq_interpolator_eval(M$2,$H16)</f>
        <v>-2.4759582049336134E-3</v>
      </c>
      <c r="N16">
        <f>_xll.acq_interpolator_eval(N$2,$H16)</f>
        <v>-2.0139453106548626E-3</v>
      </c>
      <c r="O16">
        <f>_xll.acq_interpolator_eval(O$2,$H16)</f>
        <v>-8.1042573169458148E-4</v>
      </c>
      <c r="P16">
        <f>_xll.acq_interpolator_eval(P$2,$H16)</f>
        <v>-1.5406141304488575E-3</v>
      </c>
      <c r="Q16">
        <f>_xll.acq_interpolator_eval(Q$2,$H16)</f>
        <v>-1.5406141304488575E-3</v>
      </c>
      <c r="R16">
        <f>_xll.acq_interpolator_eval(R$2,$H16)</f>
        <v>-1.0511296474866379E-3</v>
      </c>
      <c r="S16">
        <f>_xll.acq_interpolator_eval(S$2,$H16)</f>
        <v>-1.2670729849764693E-3</v>
      </c>
      <c r="T16">
        <f>_xll.acq_interpolator_eval(T$2,$H16)</f>
        <v>-6.610578883658615E-4</v>
      </c>
      <c r="U16">
        <f>_xll.acq_interpolator_eval(U$2,$H16)</f>
        <v>-1.7182570583164621E-3</v>
      </c>
    </row>
    <row r="17" spans="5:21" x14ac:dyDescent="0.4">
      <c r="E17" t="s">
        <v>11</v>
      </c>
      <c r="H17" s="12">
        <v>-2.5499999999999998</v>
      </c>
      <c r="I17">
        <f>_xll.acq_interpolator_eval($F$5,H17)</f>
        <v>-1.8607167934551715E-3</v>
      </c>
      <c r="J17">
        <f>_xll.acq_diff1_c3pt(H16:H18,I16:I18)</f>
        <v>-1.1105532083817428E-2</v>
      </c>
      <c r="K17">
        <f>_xll.acq_diff2_c3pt(H16:H18,I16:I18)</f>
        <v>-2.3985922915238201E-2</v>
      </c>
      <c r="M17">
        <f>_xll.acq_interpolator_eval(M$2,$H17)</f>
        <v>-2.4759582049336134E-3</v>
      </c>
      <c r="N17">
        <f>_xll.acq_interpolator_eval(N$2,$H17)</f>
        <v>-2.2449517577942391E-3</v>
      </c>
      <c r="O17">
        <f>_xll.acq_interpolator_eval(O$2,$H17)</f>
        <v>-1.5679719946290836E-3</v>
      </c>
      <c r="P17">
        <f>_xll.acq_interpolator_eval(P$2,$H17)</f>
        <v>-1.9639113695469244E-3</v>
      </c>
      <c r="Q17">
        <f>_xll.acq_interpolator_eval(Q$2,$H17)</f>
        <v>-1.9639113695469244E-3</v>
      </c>
      <c r="R17">
        <f>_xll.acq_interpolator_eval(R$2,$H17)</f>
        <v>-1.6356699709455986E-3</v>
      </c>
      <c r="S17">
        <f>_xll.acq_interpolator_eval(S$2,$H17)</f>
        <v>-1.8569440845965274E-3</v>
      </c>
      <c r="T17">
        <f>_xll.acq_interpolator_eval(T$2,$H17)</f>
        <v>-1.2713714465414916E-3</v>
      </c>
      <c r="U17">
        <f>_xll.acq_interpolator_eval(U$2,$H17)</f>
        <v>-2.0578365356113456E-3</v>
      </c>
    </row>
    <row r="18" spans="5:21" x14ac:dyDescent="0.4">
      <c r="E18" t="s">
        <v>12</v>
      </c>
      <c r="H18" s="12">
        <v>-2.5</v>
      </c>
      <c r="I18">
        <f>_xll.acq_interpolator_eval($F$5,H18)</f>
        <v>-2.475958204934136E-3</v>
      </c>
      <c r="J18">
        <f>_xll.acq_diff1_c3pt(H17:H19,I17:I19)</f>
        <v>-1.3654701418433238E-2</v>
      </c>
      <c r="K18">
        <f>_xll.acq_diff2_c3pt(H17:H19,I17:I19)</f>
        <v>-2.6997463777078186E-2</v>
      </c>
      <c r="M18">
        <f>_xll.acq_interpolator_eval(M$2,$H18)</f>
        <v>-2.4759582049336134E-3</v>
      </c>
      <c r="N18">
        <f>_xll.acq_interpolator_eval(N$2,$H18)</f>
        <v>-2.4759582049336134E-3</v>
      </c>
      <c r="O18">
        <f>_xll.acq_interpolator_eval(O$2,$H18)</f>
        <v>-2.4759582049336134E-3</v>
      </c>
      <c r="P18">
        <f>_xll.acq_interpolator_eval(P$2,$H18)</f>
        <v>-2.4759582049336134E-3</v>
      </c>
      <c r="Q18">
        <f>_xll.acq_interpolator_eval(Q$2,$H18)</f>
        <v>-2.4759582049336134E-3</v>
      </c>
      <c r="R18">
        <f>_xll.acq_interpolator_eval(R$2,$H18)</f>
        <v>-2.4759582049336134E-3</v>
      </c>
      <c r="S18">
        <f>_xll.acq_interpolator_eval(S$2,$H18)</f>
        <v>-2.4759582049336125E-3</v>
      </c>
      <c r="T18">
        <f>_xll.acq_interpolator_eval(T$2,$H18)</f>
        <v>-2.4759582049336177E-3</v>
      </c>
      <c r="U18">
        <f>_xll.acq_interpolator_eval(U$2,$H18)</f>
        <v>-2.4759582049336134E-3</v>
      </c>
    </row>
    <row r="19" spans="5:21" x14ac:dyDescent="0.4">
      <c r="E19" t="s">
        <v>9</v>
      </c>
      <c r="H19" s="12">
        <v>-2.4500000000000002</v>
      </c>
      <c r="I19">
        <f>_xll.acq_interpolator_eval($F$5,H19)</f>
        <v>-3.2261869352984904E-3</v>
      </c>
      <c r="J19">
        <f>_xll.acq_diff1_c3pt(H18:H20,I18:I20)</f>
        <v>-1.6521365219188927E-2</v>
      </c>
      <c r="K19">
        <f>_xll.acq_diff2_c3pt(H18:H20,I18:I20)</f>
        <v>-3.0335812238035793E-2</v>
      </c>
      <c r="M19">
        <f>_xll.acq_interpolator_eval(M$2,$H19)</f>
        <v>-2.4759582049336134E-3</v>
      </c>
      <c r="N19">
        <f>_xll.acq_interpolator_eval(N$2,$H19)</f>
        <v>-4.2113641257733331E-3</v>
      </c>
      <c r="O19">
        <f>_xll.acq_interpolator_eval(O$2,$H19)</f>
        <v>-3.5343843626081776E-3</v>
      </c>
      <c r="P19">
        <f>_xll.acq_interpolator_eval(P$2,$H19)</f>
        <v>-3.091798631345931E-3</v>
      </c>
      <c r="Q19">
        <f>_xll.acq_interpolator_eval(Q$2,$H19)</f>
        <v>-3.091798631345931E-3</v>
      </c>
      <c r="R19">
        <f>_xll.acq_interpolator_eval(R$2,$H19)</f>
        <v>-3.4122349185343316E-3</v>
      </c>
      <c r="S19">
        <f>_xll.acq_interpolator_eval(S$2,$H19)</f>
        <v>-3.0063938022385048E-3</v>
      </c>
      <c r="T19">
        <f>_xll.acq_interpolator_eval(T$2,$H19)</f>
        <v>-3.7536294080784526E-3</v>
      </c>
      <c r="U19">
        <f>_xll.acq_interpolator_eval(U$2,$H19)</f>
        <v>-3.0237292413833709E-3</v>
      </c>
    </row>
    <row r="20" spans="5:21" x14ac:dyDescent="0.4">
      <c r="E20" t="s">
        <v>10</v>
      </c>
      <c r="H20" s="12">
        <v>-2.4</v>
      </c>
      <c r="I20">
        <f>_xll.acq_interpolator_eval($F$5,H20)</f>
        <v>-4.1280947268530314E-3</v>
      </c>
      <c r="J20">
        <f>_xll.acq_diff1_c3pt(H19:H21,I19:I21)</f>
        <v>-1.9744522787481785E-2</v>
      </c>
      <c r="K20">
        <f>_xll.acq_diff2_c3pt(H19:H21,I19:I21)</f>
        <v>-3.4127339127821052E-2</v>
      </c>
      <c r="M20">
        <f>_xll.acq_interpolator_eval(M$2,$H20)</f>
        <v>-2.4759582049336134E-3</v>
      </c>
      <c r="N20">
        <f>_xll.acq_interpolator_eval(N$2,$H20)</f>
        <v>-5.9467700466130681E-3</v>
      </c>
      <c r="O20">
        <f>_xll.acq_interpolator_eval(O$2,$H20)</f>
        <v>-4.7432504676527872E-3</v>
      </c>
      <c r="P20">
        <f>_xll.acq_interpolator_eval(P$2,$H20)</f>
        <v>-3.8472083574517344E-3</v>
      </c>
      <c r="Q20">
        <f>_xll.acq_interpolator_eval(Q$2,$H20)</f>
        <v>-3.8472083574517344E-3</v>
      </c>
      <c r="R20">
        <f>_xll.acq_interpolator_eval(R$2,$H20)</f>
        <v>-4.3089413331679986E-3</v>
      </c>
      <c r="S20">
        <f>_xll.acq_interpolator_eval(S$2,$H20)</f>
        <v>-3.4367597640518567E-3</v>
      </c>
      <c r="T20">
        <f>_xll.acq_interpolator_eval(T$2,$H20)</f>
        <v>-4.6175765238977047E-3</v>
      </c>
      <c r="U20">
        <f>_xll.acq_interpolator_eval(U$2,$H20)</f>
        <v>-3.7614970779463039E-3</v>
      </c>
    </row>
    <row r="21" spans="5:21" x14ac:dyDescent="0.4">
      <c r="E21" t="s">
        <v>13</v>
      </c>
      <c r="H21" s="12">
        <v>-2.35</v>
      </c>
      <c r="I21">
        <f>_xll.acq_interpolator_eval($F$5,H21)</f>
        <v>-5.2006392140466692E-3</v>
      </c>
      <c r="J21">
        <f>_xll.acq_diff1_c3pt(H20:H22,I20:I22)</f>
        <v>-2.337641691122962E-2</v>
      </c>
      <c r="K21">
        <f>_xll.acq_diff2_c3pt(H20:H22,I20:I22)</f>
        <v>-3.8510543347135898E-2</v>
      </c>
      <c r="M21">
        <f>_xll.acq_interpolator_eval(M$2,$H21)</f>
        <v>-2.4759582049336134E-3</v>
      </c>
      <c r="N21">
        <f>_xll.acq_interpolator_eval(N$2,$H21)</f>
        <v>-7.6821759674527874E-3</v>
      </c>
      <c r="O21">
        <f>_xll.acq_interpolator_eval(O$2,$H21)</f>
        <v>-6.10255652006742E-3</v>
      </c>
      <c r="P21">
        <f>_xll.acq_interpolator_eval(P$2,$H21)</f>
        <v>-4.7831460204015731E-3</v>
      </c>
      <c r="Q21">
        <f>_xll.acq_interpolator_eval(Q$2,$H21)</f>
        <v>-4.7831460204015731E-3</v>
      </c>
      <c r="R21">
        <f>_xll.acq_interpolator_eval(R$2,$H21)</f>
        <v>-5.247510411550498E-3</v>
      </c>
      <c r="S21">
        <f>_xll.acq_interpolator_eval(S$2,$H21)</f>
        <v>-3.9049963973108929E-3</v>
      </c>
      <c r="T21">
        <f>_xll.acq_interpolator_eval(T$2,$H21)</f>
        <v>-5.2610906449463571E-3</v>
      </c>
      <c r="U21">
        <f>_xll.acq_interpolator_eval(U$2,$H21)</f>
        <v>-4.716982488279127E-3</v>
      </c>
    </row>
    <row r="22" spans="5:21" x14ac:dyDescent="0.4">
      <c r="E22" t="s">
        <v>59</v>
      </c>
      <c r="H22" s="12">
        <v>-2.2999999999999998</v>
      </c>
      <c r="I22">
        <f>_xll.acq_interpolator_eval($F$5,H22)</f>
        <v>-6.4657364179759973E-3</v>
      </c>
      <c r="J22">
        <f>_xll.acq_diff1_c3pt(H21:H23,I21:I23)</f>
        <v>-2.7482971939532246E-2</v>
      </c>
      <c r="K22">
        <f>_xll.acq_diff2_c3pt(H21:H23,I21:I23)</f>
        <v>-4.3620557218916188E-2</v>
      </c>
      <c r="M22">
        <f>_xll.acq_interpolator_eval(M$2,$H22)</f>
        <v>-2.4759582049336134E-3</v>
      </c>
      <c r="N22">
        <f>_xll.acq_interpolator_eval(N$2,$H22)</f>
        <v>-9.4175818882925224E-3</v>
      </c>
      <c r="O22">
        <f>_xll.acq_interpolator_eval(O$2,$H22)</f>
        <v>-7.6123025198521011E-3</v>
      </c>
      <c r="P22">
        <f>_xll.acq_interpolator_eval(P$2,$H22)</f>
        <v>-5.9405702573460256E-3</v>
      </c>
      <c r="Q22">
        <f>_xll.acq_interpolator_eval(Q$2,$H22)</f>
        <v>-5.9405702573460256E-3</v>
      </c>
      <c r="R22">
        <f>_xll.acq_interpolator_eval(R$2,$H22)</f>
        <v>-6.3093751163977412E-3</v>
      </c>
      <c r="S22">
        <f>_xll.acq_interpolator_eval(S$2,$H22)</f>
        <v>-4.5490440089528544E-3</v>
      </c>
      <c r="T22">
        <f>_xll.acq_interpolator_eval(T$2,$H22)</f>
        <v>-5.8774628637794299E-3</v>
      </c>
      <c r="U22">
        <f>_xll.acq_interpolator_eval(U$2,$H22)</f>
        <v>-5.917906246038579E-3</v>
      </c>
    </row>
    <row r="23" spans="5:21" x14ac:dyDescent="0.4">
      <c r="H23" s="12">
        <v>-2.25</v>
      </c>
      <c r="I23">
        <f>_xll.acq_interpolator_eval($F$5,H23)</f>
        <v>-7.9489364079998945E-3</v>
      </c>
      <c r="J23">
        <f>_xll.acq_diff1_c3pt(H22:H24,I22:I24)</f>
        <v>-3.2142432911892241E-2</v>
      </c>
      <c r="K23">
        <f>_xll.acq_diff2_c3pt(H22:H24,I22:I24)</f>
        <v>-4.956866222828403E-2</v>
      </c>
      <c r="M23">
        <f>_xll.acq_interpolator_eval(M$2,$H23)</f>
        <v>-2.4759582049336134E-3</v>
      </c>
      <c r="N23">
        <f>_xll.acq_interpolator_eval(N$2,$H23)</f>
        <v>-1.1152987809132242E-2</v>
      </c>
      <c r="O23">
        <f>_xll.acq_interpolator_eval(O$2,$H23)</f>
        <v>-9.2724884670068036E-3</v>
      </c>
      <c r="P23">
        <f>_xll.acq_interpolator_eval(P$2,$H23)</f>
        <v>-7.3604397054356334E-3</v>
      </c>
      <c r="Q23">
        <f>_xll.acq_interpolator_eval(Q$2,$H23)</f>
        <v>-7.3604397054356334E-3</v>
      </c>
      <c r="R23">
        <f>_xll.acq_interpolator_eval(R$2,$H23)</f>
        <v>-7.5759684104256073E-3</v>
      </c>
      <c r="S23">
        <f>_xll.acq_interpolator_eval(S$2,$H23)</f>
        <v>-5.5068429059149607E-3</v>
      </c>
      <c r="T23">
        <f>_xll.acq_interpolator_eval(T$2,$H23)</f>
        <v>-6.6599842729519187E-3</v>
      </c>
      <c r="U23">
        <f>_xll.acq_interpolator_eval(U$2,$H23)</f>
        <v>-7.3919891248813638E-3</v>
      </c>
    </row>
    <row r="24" spans="5:21" x14ac:dyDescent="0.4">
      <c r="H24" s="12">
        <v>-2.19999999999999</v>
      </c>
      <c r="I24">
        <f>_xll.acq_interpolator_eval($F$5,H24)</f>
        <v>-9.6799797091655891E-3</v>
      </c>
      <c r="J24">
        <f>_xll.acq_diff1_c3pt(H23:H25,I23:I25)</f>
        <v>-3.7441751297664749E-2</v>
      </c>
      <c r="K24">
        <f>_xll.acq_diff2_c3pt(H23:H25,I23:I25)</f>
        <v>-5.6417705487144865E-2</v>
      </c>
      <c r="M24">
        <f>_xll.acq_interpolator_eval(M$2,$H24)</f>
        <v>-1.9830017413330868E-2</v>
      </c>
      <c r="N24">
        <f>_xll.acq_interpolator_eval(N$2,$H24)</f>
        <v>-1.2888393729972315E-2</v>
      </c>
      <c r="O24">
        <f>_xll.acq_interpolator_eval(O$2,$H24)</f>
        <v>-1.1083114361531926E-2</v>
      </c>
      <c r="P24">
        <f>_xll.acq_interpolator_eval(P$2,$H24)</f>
        <v>-9.0837130018213523E-3</v>
      </c>
      <c r="Q24">
        <f>_xll.acq_interpolator_eval(Q$2,$H24)</f>
        <v>-9.0837130018213523E-3</v>
      </c>
      <c r="R24">
        <f>_xll.acq_interpolator_eval(R$2,$H24)</f>
        <v>-9.1287232563503559E-3</v>
      </c>
      <c r="S24">
        <f>_xll.acq_interpolator_eval(S$2,$H24)</f>
        <v>-6.9163333951347897E-3</v>
      </c>
      <c r="T24">
        <f>_xll.acq_interpolator_eval(T$2,$H24)</f>
        <v>-7.8019459650191126E-3</v>
      </c>
      <c r="U24">
        <f>_xll.acq_interpolator_eval(U$2,$H24)</f>
        <v>-9.166951898464613E-3</v>
      </c>
    </row>
    <row r="25" spans="5:21" x14ac:dyDescent="0.4">
      <c r="H25" s="12">
        <v>-2.1499999999999901</v>
      </c>
      <c r="I25">
        <f>_xll.acq_interpolator_eval($F$5,H25)</f>
        <v>-1.1693111537766681E-2</v>
      </c>
      <c r="J25">
        <f>_xll.acq_diff1_c3pt(H24:H26,I24:I26)</f>
        <v>-4.3470388379771782E-2</v>
      </c>
      <c r="K25">
        <f>_xll.acq_diff2_c3pt(H24:H26,I24:I26)</f>
        <v>-6.4155036154996278E-2</v>
      </c>
      <c r="M25">
        <f>_xll.acq_interpolator_eval(M$2,$H25)</f>
        <v>-1.9830017413330868E-2</v>
      </c>
      <c r="N25">
        <f>_xll.acq_interpolator_eval(N$2,$H25)</f>
        <v>-1.4623799650812034E-2</v>
      </c>
      <c r="O25">
        <f>_xll.acq_interpolator_eval(O$2,$H25)</f>
        <v>-1.3044180203426726E-2</v>
      </c>
      <c r="P25">
        <f>_xll.acq_interpolator_eval(P$2,$H25)</f>
        <v>-1.1151348783653051E-2</v>
      </c>
      <c r="Q25">
        <f>_xll.acq_interpolator_eval(Q$2,$H25)</f>
        <v>-1.1151348783653051E-2</v>
      </c>
      <c r="R25">
        <f>_xll.acq_interpolator_eval(R$2,$H25)</f>
        <v>-1.104907261688726E-2</v>
      </c>
      <c r="S25">
        <f>_xll.acq_interpolator_eval(S$2,$H25)</f>
        <v>-8.9154557835490183E-3</v>
      </c>
      <c r="T25">
        <f>_xll.acq_interpolator_eval(T$2,$H25)</f>
        <v>-9.496639032535583E-3</v>
      </c>
      <c r="U25">
        <f>_xll.acq_interpolator_eval(U$2,$H25)</f>
        <v>-1.1270515340444331E-2</v>
      </c>
    </row>
    <row r="26" spans="5:21" x14ac:dyDescent="0.4">
      <c r="H26" s="12">
        <v>-2.0999999999999899</v>
      </c>
      <c r="I26">
        <f>_xll.acq_interpolator_eval($F$5,H26)</f>
        <v>-1.4027018547142774E-2</v>
      </c>
      <c r="J26">
        <f>_xll.acq_diff1_c3pt(H25:H27,I25:I27)</f>
        <v>-5.03114065643986E-2</v>
      </c>
      <c r="K26">
        <f>_xll.acq_diff2_c3pt(H25:H27,I25:I27)</f>
        <v>-7.2665327537539195E-2</v>
      </c>
      <c r="M26">
        <f>_xll.acq_interpolator_eval(M$2,$H26)</f>
        <v>-1.9830017413330868E-2</v>
      </c>
      <c r="N26">
        <f>_xll.acq_interpolator_eval(N$2,$H26)</f>
        <v>-1.6359205571651769E-2</v>
      </c>
      <c r="O26">
        <f>_xll.acq_interpolator_eval(O$2,$H26)</f>
        <v>-1.515568599269158E-2</v>
      </c>
      <c r="P26">
        <f>_xll.acq_interpolator_eval(P$2,$H26)</f>
        <v>-1.360430568808163E-2</v>
      </c>
      <c r="Q26">
        <f>_xll.acq_interpolator_eval(Q$2,$H26)</f>
        <v>-1.360430568808163E-2</v>
      </c>
      <c r="R26">
        <f>_xll.acq_interpolator_eval(R$2,$H26)</f>
        <v>-1.3418449454752526E-2</v>
      </c>
      <c r="S26">
        <f>_xll.acq_interpolator_eval(S$2,$H26)</f>
        <v>-1.1642150378095142E-2</v>
      </c>
      <c r="T26">
        <f>_xll.acq_interpolator_eval(T$2,$H26)</f>
        <v>-1.1937354568056545E-2</v>
      </c>
      <c r="U26">
        <f>_xll.acq_interpolator_eval(U$2,$H26)</f>
        <v>-1.3730400224477593E-2</v>
      </c>
    </row>
    <row r="27" spans="5:21" x14ac:dyDescent="0.4">
      <c r="H27" s="12">
        <v>-2.0499999999999901</v>
      </c>
      <c r="I27">
        <f>_xll.acq_interpolator_eval($F$5,H27)</f>
        <v>-1.6724252194206542E-2</v>
      </c>
      <c r="J27">
        <f>_xll.acq_diff1_c3pt(H26:H28,I26:I28)</f>
        <v>-5.802998866185774E-2</v>
      </c>
      <c r="K27">
        <f>_xll.acq_diff2_c3pt(H26:H28,I26:I28)</f>
        <v>-8.1706314411644235E-2</v>
      </c>
      <c r="M27">
        <f>_xll.acq_interpolator_eval(M$2,$H27)</f>
        <v>-1.9830017413330868E-2</v>
      </c>
      <c r="N27">
        <f>_xll.acq_interpolator_eval(N$2,$H27)</f>
        <v>-1.8094611492491489E-2</v>
      </c>
      <c r="O27">
        <f>_xll.acq_interpolator_eval(O$2,$H27)</f>
        <v>-1.7417631729326449E-2</v>
      </c>
      <c r="P27">
        <f>_xll.acq_interpolator_eval(P$2,$H27)</f>
        <v>-1.6483542352257609E-2</v>
      </c>
      <c r="Q27">
        <f>_xll.acq_interpolator_eval(Q$2,$H27)</f>
        <v>-1.6483542352257609E-2</v>
      </c>
      <c r="R27">
        <f>_xll.acq_interpolator_eval(R$2,$H27)</f>
        <v>-1.6318286732662005E-2</v>
      </c>
      <c r="S27">
        <f>_xll.acq_interpolator_eval(S$2,$H27)</f>
        <v>-1.5234357485710346E-2</v>
      </c>
      <c r="T27">
        <f>_xll.acq_interpolator_eval(T$2,$H27)</f>
        <v>-1.5317383664136968E-2</v>
      </c>
      <c r="U27">
        <f>_xll.acq_interpolator_eval(U$2,$H27)</f>
        <v>-1.6574327324221084E-2</v>
      </c>
    </row>
    <row r="28" spans="5:21" x14ac:dyDescent="0.4">
      <c r="H28" s="12">
        <v>-2</v>
      </c>
      <c r="I28">
        <f>_xll.acq_interpolator_eval($F$5,H28)</f>
        <v>-1.9830017413327881E-2</v>
      </c>
      <c r="J28">
        <f>_xll.acq_diff1_c3pt(H27:H29,I27:I29)</f>
        <v>-6.665985132613246E-2</v>
      </c>
      <c r="K28">
        <f>_xll.acq_diff2_c3pt(H27:H29,I27:I29)</f>
        <v>-9.0890938873884455E-2</v>
      </c>
      <c r="M28">
        <f>_xll.acq_interpolator_eval(M$2,$H28)</f>
        <v>-1.9830017413330868E-2</v>
      </c>
      <c r="N28">
        <f>_xll.acq_interpolator_eval(N$2,$H28)</f>
        <v>-1.9830017413330868E-2</v>
      </c>
      <c r="O28">
        <f>_xll.acq_interpolator_eval(O$2,$H28)</f>
        <v>-1.9830017413330868E-2</v>
      </c>
      <c r="P28">
        <f>_xll.acq_interpolator_eval(P$2,$H28)</f>
        <v>-1.9830017413330868E-2</v>
      </c>
      <c r="Q28">
        <f>_xll.acq_interpolator_eval(Q$2,$H28)</f>
        <v>-1.9830017413330868E-2</v>
      </c>
      <c r="R28">
        <f>_xll.acq_interpolator_eval(R$2,$H28)</f>
        <v>-1.9830017413330868E-2</v>
      </c>
      <c r="S28">
        <f>_xll.acq_interpolator_eval(S$2,$H28)</f>
        <v>-1.9830017413330875E-2</v>
      </c>
      <c r="T28">
        <f>_xll.acq_interpolator_eval(T$2,$H28)</f>
        <v>-1.9830017413330861E-2</v>
      </c>
      <c r="U28">
        <f>_xll.acq_interpolator_eval(U$2,$H28)</f>
        <v>-1.9830017413330868E-2</v>
      </c>
    </row>
    <row r="29" spans="5:21" x14ac:dyDescent="0.4">
      <c r="H29" s="12">
        <v>-1.94999999999999</v>
      </c>
      <c r="I29">
        <f>_xll.acq_interpolator_eval($F$5,H29)</f>
        <v>-2.3390237326819975E-2</v>
      </c>
      <c r="J29">
        <f>_xll.acq_diff1_c3pt(H28:H30,I28:I30)</f>
        <v>-7.6188374978195667E-2</v>
      </c>
      <c r="K29">
        <f>_xll.acq_diff2_c3pt(H28:H30,I28:I30)</f>
        <v>-9.967953416734171E-2</v>
      </c>
      <c r="M29">
        <f>_xll.acq_interpolator_eval(M$2,$H29)</f>
        <v>-1.9830017413330868E-2</v>
      </c>
      <c r="N29">
        <f>_xll.acq_interpolator_eval(N$2,$H29)</f>
        <v>-2.578425489840205E-2</v>
      </c>
      <c r="O29">
        <f>_xll.acq_interpolator_eval(O$2,$H29)</f>
        <v>-2.2664286253759415E-2</v>
      </c>
      <c r="P29">
        <f>_xll.acq_interpolator_eval(P$2,$H29)</f>
        <v>-2.3676058120691554E-2</v>
      </c>
      <c r="Q29">
        <f>_xll.acq_interpolator_eval(Q$2,$H29)</f>
        <v>-2.3676058120691554E-2</v>
      </c>
      <c r="R29">
        <f>_xll.acq_interpolator_eval(R$2,$H29)</f>
        <v>-2.4091735792340072E-2</v>
      </c>
      <c r="S29">
        <f>_xll.acq_interpolator_eval(S$2,$H29)</f>
        <v>-2.5135240605771728E-2</v>
      </c>
      <c r="T29">
        <f>_xll.acq_interpolator_eval(T$2,$H29)</f>
        <v>-2.5135240605771728E-2</v>
      </c>
      <c r="U29">
        <f>_xll.acq_interpolator_eval(U$2,$H29)</f>
        <v>-2.3788787804706946E-2</v>
      </c>
    </row>
    <row r="30" spans="5:21" x14ac:dyDescent="0.4">
      <c r="H30" s="12">
        <v>-1.8999999999999899</v>
      </c>
      <c r="I30">
        <f>_xll.acq_interpolator_eval($F$5,H30)</f>
        <v>-2.7448854911148117E-2</v>
      </c>
      <c r="J30">
        <f>_xll.acq_diff1_c3pt(H29:H31,I29:I31)</f>
        <v>-8.6541621086853454E-2</v>
      </c>
      <c r="K30">
        <f>_xll.acq_diff2_c3pt(H29:H31,I29:I31)</f>
        <v>-0.10738538800581371</v>
      </c>
      <c r="M30">
        <f>_xll.acq_interpolator_eval(M$2,$H30)</f>
        <v>-1.9830017413330868E-2</v>
      </c>
      <c r="N30">
        <f>_xll.acq_interpolator_eval(N$2,$H30)</f>
        <v>-3.1738492383472039E-2</v>
      </c>
      <c r="O30">
        <f>_xll.acq_interpolator_eval(O$2,$H30)</f>
        <v>-2.6191881459663488E-2</v>
      </c>
      <c r="P30">
        <f>_xll.acq_interpolator_eval(P$2,$H30)</f>
        <v>-2.8019466172675311E-2</v>
      </c>
      <c r="Q30">
        <f>_xll.acq_interpolator_eval(Q$2,$H30)</f>
        <v>-2.8019466172675311E-2</v>
      </c>
      <c r="R30">
        <f>_xll.acq_interpolator_eval(R$2,$H30)</f>
        <v>-2.9095711924414441E-2</v>
      </c>
      <c r="S30">
        <f>_xll.acq_interpolator_eval(S$2,$H30)</f>
        <v>-3.0728279681888584E-2</v>
      </c>
      <c r="T30">
        <f>_xll.acq_interpolator_eval(T$2,$H30)</f>
        <v>-3.0728279681888584E-2</v>
      </c>
      <c r="U30">
        <f>_xll.acq_interpolator_eval(U$2,$H30)</f>
        <v>-2.8616979301981899E-2</v>
      </c>
    </row>
    <row r="31" spans="5:21" x14ac:dyDescent="0.4">
      <c r="H31" s="12">
        <v>-1.8499999999999901</v>
      </c>
      <c r="I31">
        <f>_xll.acq_interpolator_eval($F$5,H31)</f>
        <v>-3.2044399435505307E-2</v>
      </c>
      <c r="J31">
        <f>_xll.acq_diff1_c3pt(H30:H32,I30:I32)</f>
        <v>-9.7570703151983851E-2</v>
      </c>
      <c r="K31">
        <f>_xll.acq_diff2_c3pt(H30:H32,I30:I32)</f>
        <v>-0.11319625329679479</v>
      </c>
      <c r="M31">
        <f>_xll.acq_interpolator_eval(M$2,$H31)</f>
        <v>-1.9830017413330868E-2</v>
      </c>
      <c r="N31">
        <f>_xll.acq_interpolator_eval(N$2,$H31)</f>
        <v>-3.769272986854201E-2</v>
      </c>
      <c r="O31">
        <f>_xll.acq_interpolator_eval(O$2,$H31)</f>
        <v>-3.0412803031043555E-2</v>
      </c>
      <c r="P31">
        <f>_xll.acq_interpolator_eval(P$2,$H31)</f>
        <v>-3.2849411879858105E-2</v>
      </c>
      <c r="Q31">
        <f>_xll.acq_interpolator_eval(Q$2,$H31)</f>
        <v>-3.2849411879858105E-2</v>
      </c>
      <c r="R31">
        <f>_xll.acq_interpolator_eval(R$2,$H31)</f>
        <v>-3.4704642410993469E-2</v>
      </c>
      <c r="S31">
        <f>_xll.acq_interpolator_eval(S$2,$H31)</f>
        <v>-3.6555288209689403E-2</v>
      </c>
      <c r="T31">
        <f>_xll.acq_interpolator_eval(T$2,$H31)</f>
        <v>-3.6555288209689403E-2</v>
      </c>
      <c r="U31">
        <f>_xll.acq_interpolator_eval(U$2,$H31)</f>
        <v>-3.4154847914918615E-2</v>
      </c>
    </row>
    <row r="32" spans="5:21" x14ac:dyDescent="0.4">
      <c r="H32" s="12">
        <v>-1.7999999999999901</v>
      </c>
      <c r="I32">
        <f>_xll.acq_interpolator_eval($F$5,H32)</f>
        <v>-3.7205925226346491E-2</v>
      </c>
      <c r="J32">
        <f>_xll.acq_diff1_c3pt(H31:H33,I31:I33)</f>
        <v>-0.10904117156582922</v>
      </c>
      <c r="K32">
        <f>_xll.acq_diff2_c3pt(H31:H33,I31:I33)</f>
        <v>-0.11621311498011257</v>
      </c>
      <c r="M32">
        <f>_xll.acq_interpolator_eval(M$2,$H32)</f>
        <v>-1.9830017413330868E-2</v>
      </c>
      <c r="N32">
        <f>_xll.acq_interpolator_eval(N$2,$H32)</f>
        <v>-4.3646967353612003E-2</v>
      </c>
      <c r="O32">
        <f>_xll.acq_interpolator_eval(O$2,$H32)</f>
        <v>-3.5327050967899662E-2</v>
      </c>
      <c r="P32">
        <f>_xll.acq_interpolator_eval(P$2,$H32)</f>
        <v>-3.8155065552815212E-2</v>
      </c>
      <c r="Q32">
        <f>_xll.acq_interpolator_eval(Q$2,$H32)</f>
        <v>-3.8155065552815212E-2</v>
      </c>
      <c r="R32">
        <f>_xll.acq_interpolator_eval(R$2,$H32)</f>
        <v>-4.078122385351593E-2</v>
      </c>
      <c r="S32">
        <f>_xll.acq_interpolator_eval(S$2,$H32)</f>
        <v>-4.2562419757181197E-2</v>
      </c>
      <c r="T32">
        <f>_xll.acq_interpolator_eval(T$2,$H32)</f>
        <v>-4.2562419757181197E-2</v>
      </c>
      <c r="U32">
        <f>_xll.acq_interpolator_eval(U$2,$H32)</f>
        <v>-4.024264965327936E-2</v>
      </c>
    </row>
    <row r="33" spans="8:21" x14ac:dyDescent="0.4">
      <c r="H33" s="12">
        <v>-1.74999999999999</v>
      </c>
      <c r="I33">
        <f>_xll.acq_interpolator_eval($F$5,H33)</f>
        <v>-4.2948516592088239E-2</v>
      </c>
      <c r="J33">
        <f>_xll.acq_diff1_c3pt(H32:H34,I32:I34)</f>
        <v>-0.12062711864586861</v>
      </c>
      <c r="K33">
        <f>_xll.acq_diff2_c3pt(H32:H34,I32:I34)</f>
        <v>-0.11550582662067492</v>
      </c>
      <c r="M33">
        <f>_xll.acq_interpolator_eval(M$2,$H33)</f>
        <v>-7.9372392264030742E-2</v>
      </c>
      <c r="N33">
        <f>_xll.acq_interpolator_eval(N$2,$H33)</f>
        <v>-4.9601204838681995E-2</v>
      </c>
      <c r="O33">
        <f>_xll.acq_interpolator_eval(O$2,$H33)</f>
        <v>-4.0934625270231777E-2</v>
      </c>
      <c r="P33">
        <f>_xll.acq_interpolator_eval(P$2,$H33)</f>
        <v>-4.3925597502121869E-2</v>
      </c>
      <c r="Q33">
        <f>_xll.acq_interpolator_eval(Q$2,$H33)</f>
        <v>-4.3925597502121869E-2</v>
      </c>
      <c r="R33">
        <f>_xll.acq_interpolator_eval(R$2,$H33)</f>
        <v>-4.7188152853420567E-2</v>
      </c>
      <c r="S33">
        <f>_xll.acq_interpolator_eval(S$2,$H33)</f>
        <v>-4.869582789237091E-2</v>
      </c>
      <c r="T33">
        <f>_xll.acq_interpolator_eval(T$2,$H33)</f>
        <v>-4.869582789237091E-2</v>
      </c>
      <c r="U33">
        <f>_xll.acq_interpolator_eval(U$2,$H33)</f>
        <v>-4.6720640526826326E-2</v>
      </c>
    </row>
    <row r="34" spans="8:21" x14ac:dyDescent="0.4">
      <c r="H34" s="12">
        <v>-1.69999999999999</v>
      </c>
      <c r="I34">
        <f>_xll.acq_interpolator_eval($F$5,H34)</f>
        <v>-4.9268637090933362E-2</v>
      </c>
      <c r="J34">
        <f>_xll.acq_diff1_c3pt(H33:H35,I33:I35)</f>
        <v>-0.13191157058117364</v>
      </c>
      <c r="K34">
        <f>_xll.acq_diff2_c3pt(H33:H35,I33:I35)</f>
        <v>-0.11018321208542532</v>
      </c>
      <c r="M34">
        <f>_xll.acq_interpolator_eval(M$2,$H34)</f>
        <v>-7.9372392264030742E-2</v>
      </c>
      <c r="N34">
        <f>_xll.acq_interpolator_eval(N$2,$H34)</f>
        <v>-5.5555442323751987E-2</v>
      </c>
      <c r="O34">
        <f>_xll.acq_interpolator_eval(O$2,$H34)</f>
        <v>-4.7235525938039924E-2</v>
      </c>
      <c r="P34">
        <f>_xll.acq_interpolator_eval(P$2,$H34)</f>
        <v>-5.0150178038353345E-2</v>
      </c>
      <c r="Q34">
        <f>_xll.acq_interpolator_eval(Q$2,$H34)</f>
        <v>-5.0150178038353345E-2</v>
      </c>
      <c r="R34">
        <f>_xll.acq_interpolator_eval(R$2,$H34)</f>
        <v>-5.3788126012146088E-2</v>
      </c>
      <c r="S34">
        <f>_xll.acq_interpolator_eval(S$2,$H34)</f>
        <v>-5.4901666183265502E-2</v>
      </c>
      <c r="T34">
        <f>_xll.acq_interpolator_eval(T$2,$H34)</f>
        <v>-5.4901666183265502E-2</v>
      </c>
      <c r="U34">
        <f>_xll.acq_interpolator_eval(U$2,$H34)</f>
        <v>-5.3429076545321724E-2</v>
      </c>
    </row>
    <row r="35" spans="8:21" x14ac:dyDescent="0.4">
      <c r="H35" s="12">
        <v>-1.6499999999999899</v>
      </c>
      <c r="I35">
        <f>_xll.acq_interpolator_eval($F$5,H35)</f>
        <v>-5.6139673650205613E-2</v>
      </c>
      <c r="J35">
        <f>_xll.acq_diff1_c3pt(H34:H36,I34:I36)</f>
        <v>-0.1423943847921621</v>
      </c>
      <c r="K35">
        <f>_xll.acq_diff2_c3pt(H34:H36,I34:I36)</f>
        <v>-9.9473072134343837E-2</v>
      </c>
      <c r="M35">
        <f>_xll.acq_interpolator_eval(M$2,$H35)</f>
        <v>-7.9372392264030742E-2</v>
      </c>
      <c r="N35">
        <f>_xll.acq_interpolator_eval(N$2,$H35)</f>
        <v>-6.1509679808821979E-2</v>
      </c>
      <c r="O35">
        <f>_xll.acq_interpolator_eval(O$2,$H35)</f>
        <v>-5.4229752971324083E-2</v>
      </c>
      <c r="P35">
        <f>_xll.acq_interpolator_eval(P$2,$H35)</f>
        <v>-5.6817977472084877E-2</v>
      </c>
      <c r="Q35">
        <f>_xll.acq_interpolator_eval(Q$2,$H35)</f>
        <v>-5.6817977472084877E-2</v>
      </c>
      <c r="R35">
        <f>_xll.acq_interpolator_eval(R$2,$H35)</f>
        <v>-6.0443839931131255E-2</v>
      </c>
      <c r="S35">
        <f>_xll.acq_interpolator_eval(S$2,$H35)</f>
        <v>-6.1126088197871936E-2</v>
      </c>
      <c r="T35">
        <f>_xll.acq_interpolator_eval(T$2,$H35)</f>
        <v>-6.1126088197871936E-2</v>
      </c>
      <c r="U35">
        <f>_xll.acq_interpolator_eval(U$2,$H35)</f>
        <v>-6.0208213718527775E-2</v>
      </c>
    </row>
    <row r="36" spans="8:21" x14ac:dyDescent="0.4">
      <c r="H36" s="12">
        <v>-1.5999999999999901</v>
      </c>
      <c r="I36">
        <f>_xll.acq_interpolator_eval($F$5,H36)</f>
        <v>-6.350807557014955E-2</v>
      </c>
      <c r="J36">
        <f>_xll.acq_diff1_c3pt(H35:H37,I35:I37)</f>
        <v>-0.15150831430993431</v>
      </c>
      <c r="K36">
        <f>_xll.acq_diff2_c3pt(H35:H37,I35:I37)</f>
        <v>-8.2805518221100827E-2</v>
      </c>
      <c r="M36">
        <f>_xll.acq_interpolator_eval(M$2,$H36)</f>
        <v>-7.9372392264030742E-2</v>
      </c>
      <c r="N36">
        <f>_xll.acq_interpolator_eval(N$2,$H36)</f>
        <v>-6.7463917293891951E-2</v>
      </c>
      <c r="O36">
        <f>_xll.acq_interpolator_eval(O$2,$H36)</f>
        <v>-6.1917306370084219E-2</v>
      </c>
      <c r="P36">
        <f>_xll.acq_interpolator_eval(P$2,$H36)</f>
        <v>-6.3918166113891686E-2</v>
      </c>
      <c r="Q36">
        <f>_xll.acq_interpolator_eval(Q$2,$H36)</f>
        <v>-6.3918166113891686E-2</v>
      </c>
      <c r="R36">
        <f>_xll.acq_interpolator_eval(R$2,$H36)</f>
        <v>-6.7017991211814759E-2</v>
      </c>
      <c r="S36">
        <f>_xll.acq_interpolator_eval(S$2,$H36)</f>
        <v>-6.7315247504197151E-2</v>
      </c>
      <c r="T36">
        <f>_xll.acq_interpolator_eval(T$2,$H36)</f>
        <v>-6.7315247504197151E-2</v>
      </c>
      <c r="U36">
        <f>_xll.acq_interpolator_eval(U$2,$H36)</f>
        <v>-6.689830805620664E-2</v>
      </c>
    </row>
    <row r="37" spans="8:21" x14ac:dyDescent="0.4">
      <c r="H37" s="12">
        <v>-1.5499999999999901</v>
      </c>
      <c r="I37">
        <f>_xll.acq_interpolator_eval($F$5,H37)</f>
        <v>-7.1290505081199024E-2</v>
      </c>
      <c r="J37">
        <f>_xll.acq_diff1_c3pt(H36:H38,I36:I38)</f>
        <v>-0.15864316693874128</v>
      </c>
      <c r="K37">
        <f>_xll.acq_diff2_c3pt(H36:H38,I36:I38)</f>
        <v>-5.9891534355038745E-2</v>
      </c>
      <c r="M37">
        <f>_xll.acq_interpolator_eval(M$2,$H37)</f>
        <v>-7.9372392264030742E-2</v>
      </c>
      <c r="N37">
        <f>_xll.acq_interpolator_eval(N$2,$H37)</f>
        <v>-7.3418154778961936E-2</v>
      </c>
      <c r="O37">
        <f>_xll.acq_interpolator_eval(O$2,$H37)</f>
        <v>-7.0298186134320415E-2</v>
      </c>
      <c r="P37">
        <f>_xll.acq_interpolator_eval(P$2,$H37)</f>
        <v>-7.143991427434912E-2</v>
      </c>
      <c r="Q37">
        <f>_xll.acq_interpolator_eval(Q$2,$H37)</f>
        <v>-7.143991427434912E-2</v>
      </c>
      <c r="R37">
        <f>_xll.acq_interpolator_eval(R$2,$H37)</f>
        <v>-7.3373276455635406E-2</v>
      </c>
      <c r="S37">
        <f>_xll.acq_interpolator_eval(S$2,$H37)</f>
        <v>-7.3415297670248153E-2</v>
      </c>
      <c r="T37">
        <f>_xll.acq_interpolator_eval(T$2,$H37)</f>
        <v>-7.3415297670248153E-2</v>
      </c>
      <c r="U37">
        <f>_xll.acq_interpolator_eval(U$2,$H37)</f>
        <v>-7.3339615568120631E-2</v>
      </c>
    </row>
    <row r="38" spans="8:21" x14ac:dyDescent="0.4">
      <c r="H38" s="12">
        <v>-1.49999999999999</v>
      </c>
      <c r="I38">
        <f>_xll.acq_interpolator_eval($F$5,H38)</f>
        <v>-7.9372392264023692E-2</v>
      </c>
      <c r="J38">
        <f>_xll.acq_diff1_c3pt(H37:H39,I37:I39)</f>
        <v>-0.16317714452788193</v>
      </c>
      <c r="K38">
        <f>_xll.acq_diff2_c3pt(H37:H39,I37:I39)</f>
        <v>-3.0788017427774123E-2</v>
      </c>
      <c r="M38">
        <f>_xll.acq_interpolator_eval(M$2,$H38)</f>
        <v>-7.9372392264030742E-2</v>
      </c>
      <c r="N38">
        <f>_xll.acq_interpolator_eval(N$2,$H38)</f>
        <v>-7.9372392264031866E-2</v>
      </c>
      <c r="O38">
        <f>_xll.acq_interpolator_eval(O$2,$H38)</f>
        <v>-7.9372392264032615E-2</v>
      </c>
      <c r="P38">
        <f>_xll.acq_interpolator_eval(P$2,$H38)</f>
        <v>-7.9372392264032379E-2</v>
      </c>
      <c r="Q38">
        <f>_xll.acq_interpolator_eval(Q$2,$H38)</f>
        <v>-7.9372392264032379E-2</v>
      </c>
      <c r="R38">
        <f>_xll.acq_interpolator_eval(R$2,$H38)</f>
        <v>-7.9372392264031894E-2</v>
      </c>
      <c r="S38">
        <f>_xll.acq_interpolator_eval(S$2,$H38)</f>
        <v>-7.9372392264031907E-2</v>
      </c>
      <c r="T38">
        <f>_xll.acq_interpolator_eval(T$2,$H38)</f>
        <v>-7.9372392264031907E-2</v>
      </c>
      <c r="U38">
        <f>_xll.acq_interpolator_eval(U$2,$H38)</f>
        <v>-7.9372392264031894E-2</v>
      </c>
    </row>
    <row r="39" spans="8:21" x14ac:dyDescent="0.4">
      <c r="H39" s="12">
        <v>-1.44999999999999</v>
      </c>
      <c r="I39">
        <f>_xll.acq_interpolator_eval($F$5,H39)</f>
        <v>-8.760821953398723E-2</v>
      </c>
      <c r="J39">
        <f>_xll.acq_diff1_c3pt(H38:H40,I38:I40)</f>
        <v>-0.16451359855265371</v>
      </c>
      <c r="K39">
        <f>_xll.acq_diff2_c3pt(H38:H40,I38:I40)</f>
        <v>4.0589369323384937E-3</v>
      </c>
      <c r="M39">
        <f>_xll.acq_interpolator_eval(M$2,$H39)</f>
        <v>-7.9372392264030742E-2</v>
      </c>
      <c r="N39">
        <f>_xll.acq_interpolator_eval(N$2,$H39)</f>
        <v>-8.4968681361290058E-2</v>
      </c>
      <c r="O39">
        <f>_xll.acq_interpolator_eval(O$2,$H39)</f>
        <v>-8.8410803554963363E-2</v>
      </c>
      <c r="P39">
        <f>_xll.acq_interpolator_eval(P$2,$H39)</f>
        <v>-8.7661200895658445E-2</v>
      </c>
      <c r="Q39">
        <f>_xll.acq_interpolator_eval(Q$2,$H39)</f>
        <v>-8.7661200895658445E-2</v>
      </c>
      <c r="R39">
        <f>_xll.acq_interpolator_eval(R$2,$H39)</f>
        <v>-8.5708786056378647E-2</v>
      </c>
      <c r="S39">
        <f>_xll.acq_interpolator_eval(S$2,$H39)</f>
        <v>-8.5331699247349777E-2</v>
      </c>
      <c r="T39">
        <f>_xll.acq_interpolator_eval(T$2,$H39)</f>
        <v>-8.5331699247349777E-2</v>
      </c>
      <c r="U39">
        <f>_xll.acq_interpolator_eval(U$2,$H39)</f>
        <v>-8.5708786056378647E-2</v>
      </c>
    </row>
    <row r="40" spans="8:21" x14ac:dyDescent="0.4">
      <c r="H40" s="12">
        <v>-1.3999999999999899</v>
      </c>
      <c r="I40">
        <f>_xll.acq_interpolator_eval($F$5,H40)</f>
        <v>-9.5823752119289077E-2</v>
      </c>
      <c r="J40">
        <f>_xll.acq_diff1_c3pt(H39:H41,I39:I41)</f>
        <v>-0.16212070358204761</v>
      </c>
      <c r="K40">
        <f>_xll.acq_diff2_c3pt(H39:H41,I39:I41)</f>
        <v>4.3798962479783876E-2</v>
      </c>
      <c r="M40">
        <f>_xll.acq_interpolator_eval(M$2,$H40)</f>
        <v>-7.9372392264030742E-2</v>
      </c>
      <c r="N40">
        <f>_xll.acq_interpolator_eval(N$2,$H40)</f>
        <v>-9.0564970458548263E-2</v>
      </c>
      <c r="O40">
        <f>_xll.acq_interpolator_eval(O$2,$H40)</f>
        <v>-9.6684298802855714E-2</v>
      </c>
      <c r="P40">
        <f>_xll.acq_interpolator_eval(P$2,$H40)</f>
        <v>-9.6077662990511445E-2</v>
      </c>
      <c r="Q40">
        <f>_xll.acq_interpolator_eval(Q$2,$H40)</f>
        <v>-9.6077662990511445E-2</v>
      </c>
      <c r="R40">
        <f>_xll.acq_interpolator_eval(R$2,$H40)</f>
        <v>-9.2910095108613283E-2</v>
      </c>
      <c r="S40">
        <f>_xll.acq_interpolator_eval(S$2,$H40)</f>
        <v>-9.1421494480529553E-2</v>
      </c>
      <c r="T40">
        <f>_xll.acq_interpolator_eval(T$2,$H40)</f>
        <v>-9.1421494480529553E-2</v>
      </c>
      <c r="U40">
        <f>_xll.acq_interpolator_eval(U$2,$H40)</f>
        <v>-9.2910095108613283E-2</v>
      </c>
    </row>
    <row r="41" spans="8:21" x14ac:dyDescent="0.4">
      <c r="H41" s="12">
        <v>-1.3499999999999901</v>
      </c>
      <c r="I41">
        <f>_xll.acq_interpolator_eval($F$5,H41)</f>
        <v>-0.10382028989219197</v>
      </c>
      <c r="J41">
        <f>_xll.acq_diff1_c3pt(H40:H42,I40:I42)</f>
        <v>-0.15557104681660752</v>
      </c>
      <c r="K41">
        <f>_xll.acq_diff2_c3pt(H40:H42,I40:I42)</f>
        <v>8.7194172829018035E-2</v>
      </c>
      <c r="M41">
        <f>_xll.acq_interpolator_eval(M$2,$H41)</f>
        <v>-7.9372392264030742E-2</v>
      </c>
      <c r="N41">
        <f>_xll.acq_interpolator_eval(N$2,$H41)</f>
        <v>-9.6161259555806441E-2</v>
      </c>
      <c r="O41">
        <f>_xll.acq_interpolator_eval(O$2,$H41)</f>
        <v>-0.10419287800770968</v>
      </c>
      <c r="P41">
        <f>_xll.acq_interpolator_eval(P$2,$H41)</f>
        <v>-0.10434953187201723</v>
      </c>
      <c r="Q41">
        <f>_xll.acq_interpolator_eval(Q$2,$H41)</f>
        <v>-0.10434953187201723</v>
      </c>
      <c r="R41">
        <f>_xll.acq_interpolator_eval(R$2,$H41)</f>
        <v>-0.10059030080702042</v>
      </c>
      <c r="S41">
        <f>_xll.acq_interpolator_eval(S$2,$H41)</f>
        <v>-9.7562593379368012E-2</v>
      </c>
      <c r="T41">
        <f>_xll.acq_interpolator_eval(T$2,$H41)</f>
        <v>-9.7562593379368012E-2</v>
      </c>
      <c r="U41">
        <f>_xll.acq_interpolator_eval(U$2,$H41)</f>
        <v>-0.10059030080702042</v>
      </c>
    </row>
    <row r="42" spans="8:21" x14ac:dyDescent="0.4">
      <c r="H42" s="12">
        <v>-1.2999999999999901</v>
      </c>
      <c r="I42">
        <f>_xll.acq_interpolator_eval($F$5,H42)</f>
        <v>-0.11138085680094981</v>
      </c>
      <c r="J42">
        <f>_xll.acq_diff1_c3pt(H41:H43,I41:I43)</f>
        <v>-0.1445779464317522</v>
      </c>
      <c r="K42">
        <f>_xll.acq_diff2_c3pt(H41:H43,I41:I43)</f>
        <v>0.13266783486808836</v>
      </c>
      <c r="M42">
        <f>_xll.acq_interpolator_eval(M$2,$H42)</f>
        <v>-7.9372392264030742E-2</v>
      </c>
      <c r="N42">
        <f>_xll.acq_interpolator_eval(N$2,$H42)</f>
        <v>-0.10175754865306463</v>
      </c>
      <c r="O42">
        <f>_xll.acq_interpolator_eval(O$2,$H42)</f>
        <v>-0.11093654116952528</v>
      </c>
      <c r="P42">
        <f>_xll.acq_interpolator_eval(P$2,$H42)</f>
        <v>-0.11220456086360177</v>
      </c>
      <c r="Q42">
        <f>_xll.acq_interpolator_eval(Q$2,$H42)</f>
        <v>-0.11220456086360177</v>
      </c>
      <c r="R42">
        <f>_xll.acq_interpolator_eval(R$2,$H42)</f>
        <v>-0.1083633845378848</v>
      </c>
      <c r="S42">
        <f>_xll.acq_interpolator_eval(S$2,$H42)</f>
        <v>-0.10367581135966203</v>
      </c>
      <c r="T42">
        <f>_xll.acq_interpolator_eval(T$2,$H42)</f>
        <v>-0.10367581135966203</v>
      </c>
      <c r="U42">
        <f>_xll.acq_interpolator_eval(U$2,$H42)</f>
        <v>-0.1083633845378848</v>
      </c>
    </row>
    <row r="43" spans="8:21" x14ac:dyDescent="0.4">
      <c r="H43" s="12">
        <v>-1.24999999999999</v>
      </c>
      <c r="I43">
        <f>_xll.acq_interpolator_eval($F$5,H43)</f>
        <v>-0.1182780845353672</v>
      </c>
      <c r="J43">
        <f>_xll.acq_diff1_c3pt(H42:H44,I42:I44)</f>
        <v>-0.12902548161815702</v>
      </c>
      <c r="K43">
        <f>_xll.acq_diff2_c3pt(H42:H44,I42:I44)</f>
        <v>0.17838146140381467</v>
      </c>
      <c r="M43">
        <f>_xll.acq_interpolator_eval(M$2,$H43)</f>
        <v>-0.1353352832366127</v>
      </c>
      <c r="N43">
        <f>_xll.acq_interpolator_eval(N$2,$H43)</f>
        <v>-0.10735383775032284</v>
      </c>
      <c r="O43">
        <f>_xll.acq_interpolator_eval(O$2,$H43)</f>
        <v>-0.11691528828830253</v>
      </c>
      <c r="P43">
        <f>_xll.acq_interpolator_eval(P$2,$H43)</f>
        <v>-0.11937050328869094</v>
      </c>
      <c r="Q43">
        <f>_xll.acq_interpolator_eval(Q$2,$H43)</f>
        <v>-0.11937050328869094</v>
      </c>
      <c r="R43">
        <f>_xll.acq_interpolator_eval(R$2,$H43)</f>
        <v>-0.11584332768749102</v>
      </c>
      <c r="S43">
        <f>_xll.acq_interpolator_eval(S$2,$H43)</f>
        <v>-0.10968196383720839</v>
      </c>
      <c r="T43">
        <f>_xll.acq_interpolator_eval(T$2,$H43)</f>
        <v>-0.10968196383720839</v>
      </c>
      <c r="U43">
        <f>_xll.acq_interpolator_eval(U$2,$H43)</f>
        <v>-0.11584332768749102</v>
      </c>
    </row>
    <row r="44" spans="8:21" x14ac:dyDescent="0.4">
      <c r="H44" s="12">
        <v>-1.19999999999999</v>
      </c>
      <c r="I44">
        <f>_xll.acq_interpolator_eval($F$5,H44)</f>
        <v>-0.12428340496276552</v>
      </c>
      <c r="J44">
        <f>_xll.acq_diff1_c3pt(H43:H45,I43:I45)</f>
        <v>-0.10898972561588467</v>
      </c>
      <c r="K44">
        <f>_xll.acq_diff2_c3pt(H43:H45,I43:I45)</f>
        <v>0.22233365864163199</v>
      </c>
      <c r="M44">
        <f>_xll.acq_interpolator_eval(M$2,$H44)</f>
        <v>-0.1353352832366127</v>
      </c>
      <c r="N44">
        <f>_xll.acq_interpolator_eval(N$2,$H44)</f>
        <v>-0.11295012684758104</v>
      </c>
      <c r="O44">
        <f>_xll.acq_interpolator_eval(O$2,$H44)</f>
        <v>-0.12212911936404139</v>
      </c>
      <c r="P44">
        <f>_xll.acq_interpolator_eval(P$2,$H44)</f>
        <v>-0.12557511247071063</v>
      </c>
      <c r="Q44">
        <f>_xll.acq_interpolator_eval(Q$2,$H44)</f>
        <v>-0.12557511247071063</v>
      </c>
      <c r="R44">
        <f>_xll.acq_interpolator_eval(R$2,$H44)</f>
        <v>-0.12264411164212374</v>
      </c>
      <c r="S44">
        <f>_xll.acq_interpolator_eval(S$2,$H44)</f>
        <v>-0.1155018662278039</v>
      </c>
      <c r="T44">
        <f>_xll.acq_interpolator_eval(T$2,$H44)</f>
        <v>-0.1155018662278039</v>
      </c>
      <c r="U44">
        <f>_xll.acq_interpolator_eval(U$2,$H44)</f>
        <v>-0.12264411164212374</v>
      </c>
    </row>
    <row r="45" spans="8:21" x14ac:dyDescent="0.4">
      <c r="H45" s="12">
        <v>-1.1499999999999899</v>
      </c>
      <c r="I45">
        <f>_xll.acq_interpolator_eval($F$5,H45)</f>
        <v>-0.12917705709695568</v>
      </c>
      <c r="J45">
        <f>_xll.acq_diff1_c3pt(H44:H46,I44:I46)</f>
        <v>-8.474945367215081E-2</v>
      </c>
      <c r="K45">
        <f>_xll.acq_diff2_c3pt(H44:H46,I44:I46)</f>
        <v>0.26247178023304485</v>
      </c>
      <c r="M45">
        <f>_xll.acq_interpolator_eval(M$2,$H45)</f>
        <v>-0.1353352832366127</v>
      </c>
      <c r="N45">
        <f>_xll.acq_interpolator_eval(N$2,$H45)</f>
        <v>-0.11854641594483925</v>
      </c>
      <c r="O45">
        <f>_xll.acq_interpolator_eval(O$2,$H45)</f>
        <v>-0.12657803439674187</v>
      </c>
      <c r="P45">
        <f>_xll.acq_interpolator_eval(P$2,$H45)</f>
        <v>-0.13054614173308671</v>
      </c>
      <c r="Q45">
        <f>_xll.acq_interpolator_eval(Q$2,$H45)</f>
        <v>-0.13054614173308671</v>
      </c>
      <c r="R45">
        <f>_xll.acq_interpolator_eval(R$2,$H45)</f>
        <v>-0.12837971778806759</v>
      </c>
      <c r="S45">
        <f>_xll.acq_interpolator_eval(S$2,$H45)</f>
        <v>-0.12105633394724535</v>
      </c>
      <c r="T45">
        <f>_xll.acq_interpolator_eval(T$2,$H45)</f>
        <v>-0.12105633394724535</v>
      </c>
      <c r="U45">
        <f>_xll.acq_interpolator_eval(U$2,$H45)</f>
        <v>-0.12837971778806759</v>
      </c>
    </row>
    <row r="46" spans="8:21" x14ac:dyDescent="0.4">
      <c r="H46" s="12">
        <v>-1.0999999999999901</v>
      </c>
      <c r="I46">
        <f>_xll.acq_interpolator_eval($F$5,H46)</f>
        <v>-0.1327583503299806</v>
      </c>
      <c r="J46">
        <f>_xll.acq_diff1_c3pt(H45:H47,I45:I47)</f>
        <v>-5.6785549119602735E-2</v>
      </c>
      <c r="K46">
        <f>_xll.acq_diff2_c3pt(H45:H47,I45:I47)</f>
        <v>0.29680631081791853</v>
      </c>
      <c r="M46">
        <f>_xll.acq_interpolator_eval(M$2,$H46)</f>
        <v>-0.1353352832366127</v>
      </c>
      <c r="N46">
        <f>_xll.acq_interpolator_eval(N$2,$H46)</f>
        <v>-0.12414270504209743</v>
      </c>
      <c r="O46">
        <f>_xll.acq_interpolator_eval(O$2,$H46)</f>
        <v>-0.13026203338640396</v>
      </c>
      <c r="P46">
        <f>_xll.acq_interpolator_eval(P$2,$H46)</f>
        <v>-0.13401134439924509</v>
      </c>
      <c r="Q46">
        <f>_xll.acq_interpolator_eval(Q$2,$H46)</f>
        <v>-0.13401134439924509</v>
      </c>
      <c r="R46">
        <f>_xll.acq_interpolator_eval(R$2,$H46)</f>
        <v>-0.13266412751160719</v>
      </c>
      <c r="S46">
        <f>_xll.acq_interpolator_eval(S$2,$H46)</f>
        <v>-0.12626618241132953</v>
      </c>
      <c r="T46">
        <f>_xll.acq_interpolator_eval(T$2,$H46)</f>
        <v>-0.12626618241132953</v>
      </c>
      <c r="U46">
        <f>_xll.acq_interpolator_eval(U$2,$H46)</f>
        <v>-0.13266412751160719</v>
      </c>
    </row>
    <row r="47" spans="8:21" x14ac:dyDescent="0.4">
      <c r="H47" s="12">
        <v>-1.0499999999999901</v>
      </c>
      <c r="I47">
        <f>_xll.acq_interpolator_eval($F$5,H47)</f>
        <v>-0.13485561200891594</v>
      </c>
      <c r="J47">
        <f>_xll.acq_diff1_c3pt(H46:H48,I46:I48)</f>
        <v>-2.5769329066365455E-2</v>
      </c>
      <c r="K47">
        <f>_xll.acq_diff2_c3pt(H46:H48,I46:I48)</f>
        <v>0.32351809024682654</v>
      </c>
      <c r="M47">
        <f>_xll.acq_interpolator_eval(M$2,$H47)</f>
        <v>-0.1353352832366127</v>
      </c>
      <c r="N47">
        <f>_xll.acq_interpolator_eval(N$2,$H47)</f>
        <v>-0.12973899413935563</v>
      </c>
      <c r="O47">
        <f>_xll.acq_interpolator_eval(O$2,$H47)</f>
        <v>-0.13318111633302768</v>
      </c>
      <c r="P47">
        <f>_xll.acq_interpolator_eval(P$2,$H47)</f>
        <v>-0.13569847379261171</v>
      </c>
      <c r="Q47">
        <f>_xll.acq_interpolator_eval(Q$2,$H47)</f>
        <v>-0.13569847379261171</v>
      </c>
      <c r="R47">
        <f>_xll.acq_interpolator_eval(R$2,$H47)</f>
        <v>-0.13511132219902733</v>
      </c>
      <c r="S47">
        <f>_xll.acq_interpolator_eval(S$2,$H47)</f>
        <v>-0.13105222703585334</v>
      </c>
      <c r="T47">
        <f>_xll.acq_interpolator_eval(T$2,$H47)</f>
        <v>-0.13105222703585334</v>
      </c>
      <c r="U47">
        <f>_xll.acq_interpolator_eval(U$2,$H47)</f>
        <v>-0.13511132219902733</v>
      </c>
    </row>
    <row r="48" spans="8:21" x14ac:dyDescent="0.4">
      <c r="H48" s="12">
        <v>-0.99999999999999001</v>
      </c>
      <c r="I48">
        <f>_xll.acq_interpolator_eval($F$5,H48)</f>
        <v>-0.13533528323661714</v>
      </c>
      <c r="J48">
        <f>_xll.acq_diff1_c3pt(H47:H49,I47:I49)</f>
        <v>7.4590773278090878E-3</v>
      </c>
      <c r="K48">
        <f>_xll.acq_diff2_c3pt(H47:H49,I47:I49)</f>
        <v>0.34105003763666375</v>
      </c>
      <c r="M48">
        <f>_xll.acq_interpolator_eval(M$2,$H48)</f>
        <v>-0.1353352832366127</v>
      </c>
      <c r="N48">
        <f>_xll.acq_interpolator_eval(N$2,$H48)</f>
        <v>-0.13533528323661118</v>
      </c>
      <c r="O48">
        <f>_xll.acq_interpolator_eval(O$2,$H48)</f>
        <v>-0.13533528323661306</v>
      </c>
      <c r="P48">
        <f>_xll.acq_interpolator_eval(P$2,$H48)</f>
        <v>-0.13533528323661242</v>
      </c>
      <c r="Q48">
        <f>_xll.acq_interpolator_eval(Q$2,$H48)</f>
        <v>-0.13533528323661242</v>
      </c>
      <c r="R48">
        <f>_xll.acq_interpolator_eval(R$2,$H48)</f>
        <v>-0.13533528323661251</v>
      </c>
      <c r="S48">
        <f>_xll.acq_interpolator_eval(S$2,$H48)</f>
        <v>-0.13533528323661351</v>
      </c>
      <c r="T48">
        <f>_xll.acq_interpolator_eval(T$2,$H48)</f>
        <v>-0.13533528323661351</v>
      </c>
      <c r="U48">
        <f>_xll.acq_interpolator_eval(U$2,$H48)</f>
        <v>-0.13533528323661251</v>
      </c>
    </row>
    <row r="49" spans="8:21" x14ac:dyDescent="0.4">
      <c r="H49" s="12">
        <v>-0.94999999999998996</v>
      </c>
      <c r="I49">
        <f>_xll.acq_interpolator_eval($F$5,H49)</f>
        <v>-0.13410970427613503</v>
      </c>
      <c r="J49">
        <f>_xll.acq_diff1_c3pt(H48:H50,I48:I50)</f>
        <v>4.1920471215084229E-2</v>
      </c>
      <c r="K49">
        <f>_xll.acq_diff2_c3pt(H48:H50,I48:I50)</f>
        <v>0.34817784010883862</v>
      </c>
      <c r="M49">
        <f>_xll.acq_interpolator_eval(M$2,$H49)</f>
        <v>-0.1353352832366127</v>
      </c>
      <c r="N49">
        <f>_xll.acq_interpolator_eval(N$2,$H49)</f>
        <v>-0.12770633682221258</v>
      </c>
      <c r="O49">
        <f>_xll.acq_interpolator_eval(O$2,$H49)</f>
        <v>-0.13616692658903251</v>
      </c>
      <c r="P49">
        <f>_xll.acq_interpolator_eval(P$2,$H49)</f>
        <v>-0.13274953036215059</v>
      </c>
      <c r="Q49">
        <f>_xll.acq_interpolator_eval(Q$2,$H49)</f>
        <v>-0.13274953036215059</v>
      </c>
      <c r="R49">
        <f>_xll.acq_interpolator_eval(R$2,$H49)</f>
        <v>-0.13295548664671919</v>
      </c>
      <c r="S49">
        <f>_xll.acq_interpolator_eval(S$2,$H49)</f>
        <v>-0.13701926135877845</v>
      </c>
      <c r="T49">
        <f>_xll.acq_interpolator_eval(T$2,$H49)</f>
        <v>-0.13701926135877845</v>
      </c>
      <c r="U49">
        <f>_xll.acq_interpolator_eval(U$2,$H49)</f>
        <v>-0.13295548664671919</v>
      </c>
    </row>
    <row r="50" spans="8:21" x14ac:dyDescent="0.4">
      <c r="H50" s="12">
        <v>-0.89999999999999003</v>
      </c>
      <c r="I50">
        <f>_xll.acq_interpolator_eval($F$5,H50)</f>
        <v>-0.13114323611510872</v>
      </c>
      <c r="J50">
        <f>_xll.acq_diff1_c3pt(H49:H51,I49:I51)</f>
        <v>7.6532253210761209E-2</v>
      </c>
      <c r="K50">
        <f>_xll.acq_diff2_c3pt(H49:H51,I49:I51)</f>
        <v>0.34405779980470191</v>
      </c>
      <c r="M50">
        <f>_xll.acq_interpolator_eval(M$2,$H50)</f>
        <v>-0.1353352832366127</v>
      </c>
      <c r="N50">
        <f>_xll.acq_interpolator_eval(N$2,$H50)</f>
        <v>-0.12007739040781401</v>
      </c>
      <c r="O50">
        <f>_xll.acq_interpolator_eval(O$2,$H50)</f>
        <v>-0.13511843888215899</v>
      </c>
      <c r="P50">
        <f>_xll.acq_interpolator_eval(P$2,$H50)</f>
        <v>-0.1281689900300394</v>
      </c>
      <c r="Q50">
        <f>_xll.acq_interpolator_eval(Q$2,$H50)</f>
        <v>-0.1281689900300394</v>
      </c>
      <c r="R50">
        <f>_xll.acq_interpolator_eval(R$2,$H50)</f>
        <v>-0.12816084581895409</v>
      </c>
      <c r="S50">
        <f>_xll.acq_interpolator_eval(S$2,$H50)</f>
        <v>-0.13457542931526439</v>
      </c>
      <c r="T50">
        <f>_xll.acq_interpolator_eval(T$2,$H50)</f>
        <v>-0.13457542931526439</v>
      </c>
      <c r="U50">
        <f>_xll.acq_interpolator_eval(U$2,$H50)</f>
        <v>-0.12816084581895409</v>
      </c>
    </row>
    <row r="51" spans="8:21" x14ac:dyDescent="0.4">
      <c r="H51" s="12">
        <v>-0.84999999999998999</v>
      </c>
      <c r="I51">
        <f>_xll.acq_interpolator_eval($F$5,H51)</f>
        <v>-0.1264564789550589</v>
      </c>
      <c r="J51">
        <f>_xll.acq_diff1_c3pt(H50:H52,I50:I52)</f>
        <v>0.1101478471640791</v>
      </c>
      <c r="K51">
        <f>_xll.acq_diff2_c3pt(H50:H52,I50:I52)</f>
        <v>0.3282540792616554</v>
      </c>
      <c r="M51">
        <f>_xll.acq_interpolator_eval(M$2,$H51)</f>
        <v>-0.1353352832366127</v>
      </c>
      <c r="N51">
        <f>_xll.acq_interpolator_eval(N$2,$H51)</f>
        <v>-0.11244844399341541</v>
      </c>
      <c r="O51">
        <f>_xll.acq_interpolator_eval(O$2,$H51)</f>
        <v>-0.13218982011599251</v>
      </c>
      <c r="P51">
        <f>_xll.acq_interpolator_eval(P$2,$H51)</f>
        <v>-0.1219214414085692</v>
      </c>
      <c r="Q51">
        <f>_xll.acq_interpolator_eval(Q$2,$H51)</f>
        <v>-0.1219214414085692</v>
      </c>
      <c r="R51">
        <f>_xll.acq_interpolator_eval(R$2,$H51)</f>
        <v>-0.12141949819047694</v>
      </c>
      <c r="S51">
        <f>_xll.acq_interpolator_eval(S$2,$H51)</f>
        <v>-0.12877563887348728</v>
      </c>
      <c r="T51">
        <f>_xll.acq_interpolator_eval(T$2,$H51)</f>
        <v>-0.12877563887348728</v>
      </c>
      <c r="U51">
        <f>_xll.acq_interpolator_eval(U$2,$H51)</f>
        <v>-0.12141949819047694</v>
      </c>
    </row>
    <row r="52" spans="8:21" x14ac:dyDescent="0.4">
      <c r="H52" s="12">
        <v>-0.79999999999999005</v>
      </c>
      <c r="I52">
        <f>_xll.acq_interpolator_eval($F$5,H52)</f>
        <v>-0.12012845139870082</v>
      </c>
      <c r="J52">
        <f>_xll.acq_diff1_c3pt(H51:H53,I51:I53)</f>
        <v>0.14159810762672129</v>
      </c>
      <c r="K52">
        <f>_xll.acq_diff2_c3pt(H51:H53,I51:I53)</f>
        <v>0.30075112999118891</v>
      </c>
      <c r="M52">
        <f>_xll.acq_interpolator_eval(M$2,$H52)</f>
        <v>-0.1353352832366127</v>
      </c>
      <c r="N52">
        <f>_xll.acq_interpolator_eval(N$2,$H52)</f>
        <v>-0.10481949757901685</v>
      </c>
      <c r="O52">
        <f>_xll.acq_interpolator_eval(O$2,$H52)</f>
        <v>-0.127381070290533</v>
      </c>
      <c r="P52">
        <f>_xll.acq_interpolator_eval(P$2,$H52)</f>
        <v>-0.11433466366603051</v>
      </c>
      <c r="Q52">
        <f>_xll.acq_interpolator_eval(Q$2,$H52)</f>
        <v>-0.11433466366603051</v>
      </c>
      <c r="R52">
        <f>_xll.acq_interpolator_eval(R$2,$H52)</f>
        <v>-0.11319958119844763</v>
      </c>
      <c r="S52">
        <f>_xll.acq_interpolator_eval(S$2,$H52)</f>
        <v>-0.12039174180086318</v>
      </c>
      <c r="T52">
        <f>_xll.acq_interpolator_eval(T$2,$H52)</f>
        <v>-0.12039174180086318</v>
      </c>
      <c r="U52">
        <f>_xll.acq_interpolator_eval(U$2,$H52)</f>
        <v>-0.11319958119844763</v>
      </c>
    </row>
    <row r="53" spans="8:21" x14ac:dyDescent="0.4">
      <c r="H53" s="12">
        <v>-0.74999999999999001</v>
      </c>
      <c r="I53">
        <f>_xll.acq_interpolator_eval($F$5,H53)</f>
        <v>-0.11229666819238678</v>
      </c>
      <c r="J53">
        <f>_xll.acq_diff1_c3pt(H52:H54,I52:I54)</f>
        <v>0.1697336282259494</v>
      </c>
      <c r="K53">
        <f>_xll.acq_diff2_c3pt(H52:H54,I52:I54)</f>
        <v>0.26195928199337309</v>
      </c>
      <c r="M53">
        <f>_xll.acq_interpolator_eval(M$2,$H53)</f>
        <v>-5.9045819092626836E-2</v>
      </c>
      <c r="N53">
        <f>_xll.acq_interpolator_eval(N$2,$H53)</f>
        <v>-9.719055116461825E-2</v>
      </c>
      <c r="O53">
        <f>_xll.acq_interpolator_eval(O$2,$H53)</f>
        <v>-0.12069218940578053</v>
      </c>
      <c r="P53">
        <f>_xll.acq_interpolator_eval(P$2,$H53)</f>
        <v>-0.10573643597071378</v>
      </c>
      <c r="Q53">
        <f>_xll.acq_interpolator_eval(Q$2,$H53)</f>
        <v>-0.10573643597071378</v>
      </c>
      <c r="R53">
        <f>_xll.acq_interpolator_eval(R$2,$H53)</f>
        <v>-0.10396923228002593</v>
      </c>
      <c r="S53">
        <f>_xll.acq_interpolator_eval(S$2,$H53)</f>
        <v>-0.11019558986480799</v>
      </c>
      <c r="T53">
        <f>_xll.acq_interpolator_eval(T$2,$H53)</f>
        <v>-0.11019558986480799</v>
      </c>
      <c r="U53">
        <f>_xll.acq_interpolator_eval(U$2,$H53)</f>
        <v>-0.10396923228002593</v>
      </c>
    </row>
    <row r="54" spans="8:21" x14ac:dyDescent="0.4">
      <c r="H54" s="12">
        <v>-0.69999999999998996</v>
      </c>
      <c r="I54">
        <f>_xll.acq_interpolator_eval($F$5,H54)</f>
        <v>-0.10315508857610586</v>
      </c>
      <c r="J54">
        <f>_xll.acq_diff1_c3pt(H53:H55,I53:I55)</f>
        <v>0.19346767666594133</v>
      </c>
      <c r="K54">
        <f>_xll.acq_diff2_c3pt(H53:H55,I53:I55)</f>
        <v>0.21272168680646525</v>
      </c>
      <c r="M54">
        <f>_xll.acq_interpolator_eval(M$2,$H54)</f>
        <v>-5.9045819092626836E-2</v>
      </c>
      <c r="N54">
        <f>_xll.acq_interpolator_eval(N$2,$H54)</f>
        <v>-8.9561604750219653E-2</v>
      </c>
      <c r="O54">
        <f>_xll.acq_interpolator_eval(O$2,$H54)</f>
        <v>-0.11212317746173507</v>
      </c>
      <c r="P54">
        <f>_xll.acq_interpolator_eval(P$2,$H54)</f>
        <v>-9.6454537490909417E-2</v>
      </c>
      <c r="Q54">
        <f>_xll.acq_interpolator_eval(Q$2,$H54)</f>
        <v>-9.6454537490909417E-2</v>
      </c>
      <c r="R54">
        <f>_xll.acq_interpolator_eval(R$2,$H54)</f>
        <v>-9.4196588872371659E-2</v>
      </c>
      <c r="S54">
        <f>_xll.acq_interpolator_eval(S$2,$H54)</f>
        <v>-9.8959034832737713E-2</v>
      </c>
      <c r="T54">
        <f>_xll.acq_interpolator_eval(T$2,$H54)</f>
        <v>-9.8959034832737713E-2</v>
      </c>
      <c r="U54">
        <f>_xll.acq_interpolator_eval(U$2,$H54)</f>
        <v>-9.4196588872371659E-2</v>
      </c>
    </row>
    <row r="55" spans="8:21" x14ac:dyDescent="0.4">
      <c r="H55" s="12">
        <v>-0.64999999999999003</v>
      </c>
      <c r="I55">
        <f>_xll.acq_interpolator_eval($F$5,H55)</f>
        <v>-9.2949900525792647E-2</v>
      </c>
      <c r="J55">
        <f>_xll.acq_diff1_c3pt(H54:H56,I54:I56)</f>
        <v>0.21182020324909542</v>
      </c>
      <c r="K55">
        <f>_xll.acq_diff2_c3pt(H54:H56,I54:I56)</f>
        <v>0.15432884485661688</v>
      </c>
      <c r="M55">
        <f>_xll.acq_interpolator_eval(M$2,$H55)</f>
        <v>-5.9045819092626836E-2</v>
      </c>
      <c r="N55">
        <f>_xll.acq_interpolator_eval(N$2,$H55)</f>
        <v>-8.1932658335821085E-2</v>
      </c>
      <c r="O55">
        <f>_xll.acq_interpolator_eval(O$2,$H55)</f>
        <v>-0.10167403445839665</v>
      </c>
      <c r="P55">
        <f>_xll.acq_interpolator_eval(P$2,$H55)</f>
        <v>-8.6816747394907939E-2</v>
      </c>
      <c r="Q55">
        <f>_xll.acq_interpolator_eval(Q$2,$H55)</f>
        <v>-8.6816747394907939E-2</v>
      </c>
      <c r="R55">
        <f>_xll.acq_interpolator_eval(R$2,$H55)</f>
        <v>-8.4349788412644705E-2</v>
      </c>
      <c r="S55">
        <f>_xll.acq_interpolator_eval(S$2,$H55)</f>
        <v>-8.7453928472068371E-2</v>
      </c>
      <c r="T55">
        <f>_xll.acq_interpolator_eval(T$2,$H55)</f>
        <v>-8.7453928472068371E-2</v>
      </c>
      <c r="U55">
        <f>_xll.acq_interpolator_eval(U$2,$H55)</f>
        <v>-8.4349788412644705E-2</v>
      </c>
    </row>
    <row r="56" spans="8:21" x14ac:dyDescent="0.4">
      <c r="H56" s="12">
        <v>-0.59999999999998999</v>
      </c>
      <c r="I56">
        <f>_xll.acq_interpolator_eval($F$5,H56)</f>
        <v>-8.1973068251196324E-2</v>
      </c>
      <c r="J56">
        <f>_xll.acq_diff1_c3pt(H55:H57,I55:I57)</f>
        <v>0.22396380153779405</v>
      </c>
      <c r="K56">
        <f>_xll.acq_diff2_c3pt(H55:H57,I55:I57)</f>
        <v>8.8543120917355403E-2</v>
      </c>
      <c r="M56">
        <f>_xll.acq_interpolator_eval(M$2,$H56)</f>
        <v>-5.9045819092626836E-2</v>
      </c>
      <c r="N56">
        <f>_xll.acq_interpolator_eval(N$2,$H56)</f>
        <v>-7.4303711921422488E-2</v>
      </c>
      <c r="O56">
        <f>_xll.acq_interpolator_eval(O$2,$H56)</f>
        <v>-8.9344760395765221E-2</v>
      </c>
      <c r="P56">
        <f>_xll.acq_interpolator_eval(P$2,$H56)</f>
        <v>-7.7150844850999767E-2</v>
      </c>
      <c r="Q56">
        <f>_xll.acq_interpolator_eval(Q$2,$H56)</f>
        <v>-7.7150844850999767E-2</v>
      </c>
      <c r="R56">
        <f>_xll.acq_interpolator_eval(R$2,$H56)</f>
        <v>-7.4896968338004799E-2</v>
      </c>
      <c r="S56">
        <f>_xll.acq_interpolator_eval(S$2,$H56)</f>
        <v>-7.6452122550215884E-2</v>
      </c>
      <c r="T56">
        <f>_xll.acq_interpolator_eval(T$2,$H56)</f>
        <v>-7.6452122550215884E-2</v>
      </c>
      <c r="U56">
        <f>_xll.acq_interpolator_eval(U$2,$H56)</f>
        <v>-7.4896968338004799E-2</v>
      </c>
    </row>
    <row r="57" spans="8:21" x14ac:dyDescent="0.4">
      <c r="H57" s="12">
        <v>-0.54999999999999005</v>
      </c>
      <c r="I57">
        <f>_xll.acq_interpolator_eval($F$5,H57)</f>
        <v>-7.0553520372013248E-2</v>
      </c>
      <c r="J57">
        <f>_xll.acq_diff1_c3pt(H56:H58,I56:I58)</f>
        <v>0.229272491585639</v>
      </c>
      <c r="K57">
        <f>_xll.acq_diff2_c3pt(H56:H58,I56:I58)</f>
        <v>1.7630680039543715E-2</v>
      </c>
      <c r="M57">
        <f>_xll.acq_interpolator_eval(M$2,$H57)</f>
        <v>-5.9045819092626836E-2</v>
      </c>
      <c r="N57">
        <f>_xll.acq_interpolator_eval(N$2,$H57)</f>
        <v>-6.6674765507023906E-2</v>
      </c>
      <c r="O57">
        <f>_xll.acq_interpolator_eval(O$2,$H57)</f>
        <v>-7.5135355273840826E-2</v>
      </c>
      <c r="P57">
        <f>_xll.acq_interpolator_eval(P$2,$H57)</f>
        <v>-6.7784609027475365E-2</v>
      </c>
      <c r="Q57">
        <f>_xll.acq_interpolator_eval(Q$2,$H57)</f>
        <v>-6.7784609027475365E-2</v>
      </c>
      <c r="R57">
        <f>_xll.acq_interpolator_eval(R$2,$H57)</f>
        <v>-6.6306266085611826E-2</v>
      </c>
      <c r="S57">
        <f>_xll.acq_interpolator_eval(S$2,$H57)</f>
        <v>-6.6725468834596305E-2</v>
      </c>
      <c r="T57">
        <f>_xll.acq_interpolator_eval(T$2,$H57)</f>
        <v>-6.6725468834596305E-2</v>
      </c>
      <c r="U57">
        <f>_xll.acq_interpolator_eval(U$2,$H57)</f>
        <v>-6.6306266085611826E-2</v>
      </c>
    </row>
    <row r="58" spans="8:21" x14ac:dyDescent="0.4">
      <c r="H58" s="12">
        <v>-0.49999999999999001</v>
      </c>
      <c r="I58">
        <f>_xll.acq_interpolator_eval($F$5,H58)</f>
        <v>-5.9045819092632429E-2</v>
      </c>
      <c r="J58">
        <f>_xll.acq_diff1_c3pt(H57:H59,I57:I59)</f>
        <v>0.22737367978557377</v>
      </c>
      <c r="K58">
        <f>_xll.acq_diff2_c3pt(H57:H59,I57:I59)</f>
        <v>-5.5606916040848699E-2</v>
      </c>
      <c r="M58">
        <f>_xll.acq_interpolator_eval(M$2,$H58)</f>
        <v>-5.9045819092626836E-2</v>
      </c>
      <c r="N58">
        <f>_xll.acq_interpolator_eval(N$2,$H58)</f>
        <v>-5.9045819092625837E-2</v>
      </c>
      <c r="O58">
        <f>_xll.acq_interpolator_eval(O$2,$H58)</f>
        <v>-5.9045819092623436E-2</v>
      </c>
      <c r="P58">
        <f>_xll.acq_interpolator_eval(P$2,$H58)</f>
        <v>-5.9045819092625171E-2</v>
      </c>
      <c r="Q58">
        <f>_xll.acq_interpolator_eval(Q$2,$H58)</f>
        <v>-5.9045819092625171E-2</v>
      </c>
      <c r="R58">
        <f>_xll.acq_interpolator_eval(R$2,$H58)</f>
        <v>-5.9045819092625552E-2</v>
      </c>
      <c r="S58">
        <f>_xll.acq_interpolator_eval(S$2,$H58)</f>
        <v>-5.9045819092625559E-2</v>
      </c>
      <c r="T58">
        <f>_xll.acq_interpolator_eval(T$2,$H58)</f>
        <v>-5.9045819092625559E-2</v>
      </c>
      <c r="U58">
        <f>_xll.acq_interpolator_eval(U$2,$H58)</f>
        <v>-5.9045819092625552E-2</v>
      </c>
    </row>
    <row r="59" spans="8:21" x14ac:dyDescent="0.4">
      <c r="H59" s="12">
        <v>-0.44999999999999002</v>
      </c>
      <c r="I59">
        <f>_xll.acq_interpolator_eval($F$5,H59)</f>
        <v>-4.7816152393455866E-2</v>
      </c>
      <c r="J59">
        <f>_xll.acq_diff1_c3pt(H58:H60,I58:I60)</f>
        <v>0.21820264681170454</v>
      </c>
      <c r="K59">
        <f>_xll.acq_diff2_c3pt(H58:H60,I58:I60)</f>
        <v>-0.12781374343653584</v>
      </c>
      <c r="M59">
        <f>_xll.acq_interpolator_eval(M$2,$H59)</f>
        <v>-5.9045819092626836E-2</v>
      </c>
      <c r="N59">
        <f>_xll.acq_interpolator_eval(N$2,$H59)</f>
        <v>-5.4034152977931502E-2</v>
      </c>
      <c r="O59">
        <f>_xll.acq_interpolator_eval(O$2,$H59)</f>
        <v>-4.3017712014774431E-2</v>
      </c>
      <c r="P59">
        <f>_xll.acq_interpolator_eval(P$2,$H59)</f>
        <v>-5.1190768733991691E-2</v>
      </c>
      <c r="Q59">
        <f>_xll.acq_interpolator_eval(Q$2,$H59)</f>
        <v>-5.1190768733991691E-2</v>
      </c>
      <c r="R59">
        <f>_xll.acq_interpolator_eval(R$2,$H59)</f>
        <v>-5.3518145555531589E-2</v>
      </c>
      <c r="S59">
        <f>_xll.acq_interpolator_eval(S$2,$H59)</f>
        <v>-5.2913266869532898E-2</v>
      </c>
      <c r="T59">
        <f>_xll.acq_interpolator_eval(T$2,$H59)</f>
        <v>-5.2913266869532898E-2</v>
      </c>
      <c r="U59">
        <f>_xll.acq_interpolator_eval(U$2,$H59)</f>
        <v>-5.3217401779883933E-2</v>
      </c>
    </row>
    <row r="60" spans="8:21" x14ac:dyDescent="0.4">
      <c r="H60" s="12">
        <v>-0.39999999999998997</v>
      </c>
      <c r="I60">
        <f>_xll.acq_interpolator_eval($F$5,H60)</f>
        <v>-3.722555441146197E-2</v>
      </c>
      <c r="J60">
        <f>_xll.acq_diff1_c3pt(H59:H61,I59:I61)</f>
        <v>0.20205752631560916</v>
      </c>
      <c r="K60">
        <f>_xll.acq_diff2_c3pt(H59:H61,I59:I61)</f>
        <v>-0.1950886664853714</v>
      </c>
      <c r="M60">
        <f>_xll.acq_interpolator_eval(M$2,$H60)</f>
        <v>-5.9045819092626836E-2</v>
      </c>
      <c r="N60">
        <f>_xll.acq_interpolator_eval(N$2,$H60)</f>
        <v>-4.9022486863237152E-2</v>
      </c>
      <c r="O60">
        <f>_xll.acq_interpolator_eval(O$2,$H60)</f>
        <v>-2.8992594202953609E-2</v>
      </c>
      <c r="P60">
        <f>_xll.acq_interpolator_eval(P$2,$H60)</f>
        <v>-4.4189809716125607E-2</v>
      </c>
      <c r="Q60">
        <f>_xll.acq_interpolator_eval(Q$2,$H60)</f>
        <v>-4.4189809716125607E-2</v>
      </c>
      <c r="R60">
        <f>_xll.acq_interpolator_eval(R$2,$H60)</f>
        <v>-4.9525441963332341E-2</v>
      </c>
      <c r="S60">
        <f>_xll.acq_interpolator_eval(S$2,$H60)</f>
        <v>-4.725853357478612E-2</v>
      </c>
      <c r="T60">
        <f>_xll.acq_interpolator_eval(T$2,$H60)</f>
        <v>-4.725853357478612E-2</v>
      </c>
      <c r="U60">
        <f>_xll.acq_interpolator_eval(U$2,$H60)</f>
        <v>-4.8431828233704718E-2</v>
      </c>
    </row>
    <row r="61" spans="8:21" x14ac:dyDescent="0.4">
      <c r="H61" s="12">
        <v>-0.34999999999997999</v>
      </c>
      <c r="I61">
        <f>_xll.acq_interpolator_eval($F$5,H61)</f>
        <v>-2.7610399761893119E-2</v>
      </c>
      <c r="J61">
        <f>_xll.acq_diff1_c3pt(H60:H62,I60:I62)</f>
        <v>0.17965111789770827</v>
      </c>
      <c r="K61">
        <f>_xll.acq_diff2_c3pt(H60:H62,I60:I62)</f>
        <v>-0.2530395018725568</v>
      </c>
      <c r="M61">
        <f>_xll.acq_interpolator_eval(M$2,$H61)</f>
        <v>-5.9045819092626836E-2</v>
      </c>
      <c r="N61">
        <f>_xll.acq_interpolator_eval(N$2,$H61)</f>
        <v>-4.4010820748541818E-2</v>
      </c>
      <c r="O61">
        <f>_xll.acq_interpolator_eval(O$2,$H61)</f>
        <v>-1.6970465657158793E-2</v>
      </c>
      <c r="P61">
        <f>_xll.acq_interpolator_eval(P$2,$H61)</f>
        <v>-3.7941808322828605E-2</v>
      </c>
      <c r="Q61">
        <f>_xll.acq_interpolator_eval(Q$2,$H61)</f>
        <v>-3.7941808322828605E-2</v>
      </c>
      <c r="R61">
        <f>_xll.acq_interpolator_eval(R$2,$H61)</f>
        <v>-4.6635363191962528E-2</v>
      </c>
      <c r="S61">
        <f>_xll.acq_interpolator_eval(S$2,$H61)</f>
        <v>-4.1999412772156734E-2</v>
      </c>
      <c r="T61">
        <f>_xll.acq_interpolator_eval(T$2,$H61)</f>
        <v>-4.1999412772156734E-2</v>
      </c>
      <c r="U61">
        <f>_xll.acq_interpolator_eval(U$2,$H61)</f>
        <v>-4.4420795389466493E-2</v>
      </c>
    </row>
    <row r="62" spans="8:21" x14ac:dyDescent="0.4">
      <c r="H62" s="12">
        <v>-0.29999999999998</v>
      </c>
      <c r="I62">
        <f>_xll.acq_interpolator_eval($F$5,H62)</f>
        <v>-1.9260442621689099E-2</v>
      </c>
      <c r="J62">
        <f>_xll.acq_diff1_c3pt(H61:H63,I61:I63)</f>
        <v>0.15215422187689426</v>
      </c>
      <c r="K62">
        <f>_xll.acq_diff2_c3pt(H61:H63,I61:I63)</f>
        <v>-0.29689841854372373</v>
      </c>
      <c r="M62">
        <f>_xll.acq_interpolator_eval(M$2,$H62)</f>
        <v>-5.9045819092626836E-2</v>
      </c>
      <c r="N62">
        <f>_xll.acq_interpolator_eval(N$2,$H62)</f>
        <v>-3.8999154633847483E-2</v>
      </c>
      <c r="O62">
        <f>_xll.acq_interpolator_eval(O$2,$H62)</f>
        <v>-6.9513263773947724E-3</v>
      </c>
      <c r="P62">
        <f>_xll.acq_interpolator_eval(P$2,$H62)</f>
        <v>-3.234563083790596E-2</v>
      </c>
      <c r="Q62">
        <f>_xll.acq_interpolator_eval(Q$2,$H62)</f>
        <v>-3.234563083790596E-2</v>
      </c>
      <c r="R62">
        <f>_xll.acq_interpolator_eval(R$2,$H62)</f>
        <v>-4.4415564117358412E-2</v>
      </c>
      <c r="S62">
        <f>_xll.acq_interpolator_eval(S$2,$H62)</f>
        <v>-3.7053698025419315E-2</v>
      </c>
      <c r="T62">
        <f>_xll.acq_interpolator_eval(T$2,$H62)</f>
        <v>-3.7053698025419315E-2</v>
      </c>
      <c r="U62">
        <f>_xll.acq_interpolator_eval(U$2,$H62)</f>
        <v>-4.0916000182550115E-2</v>
      </c>
    </row>
    <row r="63" spans="8:21" x14ac:dyDescent="0.4">
      <c r="H63" s="12">
        <v>-0.24999999999997999</v>
      </c>
      <c r="I63">
        <f>_xll.acq_interpolator_eval($F$5,H63)</f>
        <v>-1.2394977574203693E-2</v>
      </c>
      <c r="J63">
        <f>_xll.acq_diff1_c3pt(H62:H64,I62:I64)</f>
        <v>0.12122371551073846</v>
      </c>
      <c r="K63">
        <f>_xll.acq_diff2_c3pt(H62:H64,I62:I64)</f>
        <v>-0.32171170877939193</v>
      </c>
      <c r="M63">
        <f>_xll.acq_interpolator_eval(M$2,$H63)</f>
        <v>-5.9045819092626836E-2</v>
      </c>
      <c r="N63">
        <f>_xll.acq_interpolator_eval(N$2,$H63)</f>
        <v>-3.3987488519153147E-2</v>
      </c>
      <c r="O63">
        <f>_xll.acq_interpolator_eval(O$2,$H63)</f>
        <v>1.0648236363410514E-3</v>
      </c>
      <c r="P63">
        <f>_xll.acq_interpolator_eval(P$2,$H63)</f>
        <v>-2.7300143545159181E-2</v>
      </c>
      <c r="Q63">
        <f>_xll.acq_interpolator_eval(Q$2,$H63)</f>
        <v>-2.7300143545159181E-2</v>
      </c>
      <c r="R63">
        <f>_xll.acq_interpolator_eval(R$2,$H63)</f>
        <v>-4.2433699615454491E-2</v>
      </c>
      <c r="S63">
        <f>_xll.acq_interpolator_eval(S$2,$H63)</f>
        <v>-3.2339182898345302E-2</v>
      </c>
      <c r="T63">
        <f>_xll.acq_interpolator_eval(T$2,$H63)</f>
        <v>-3.2339182898345302E-2</v>
      </c>
      <c r="U63">
        <f>_xll.acq_interpolator_eval(U$2,$H63)</f>
        <v>-3.7649139548333994E-2</v>
      </c>
    </row>
    <row r="64" spans="8:21" x14ac:dyDescent="0.4">
      <c r="H64" s="12">
        <v>-0.19999999999998</v>
      </c>
      <c r="I64">
        <f>_xll.acq_interpolator_eval($F$5,H64)</f>
        <v>-7.1380710706152508E-3</v>
      </c>
      <c r="J64">
        <f>_xll.acq_diff1_c3pt(H63:H65,I63:I65)</f>
        <v>8.9007572083230388E-2</v>
      </c>
      <c r="K64">
        <f>_xll.acq_diff2_c3pt(H63:H65,I63:I65)</f>
        <v>-0.3226111597707696</v>
      </c>
      <c r="M64">
        <f>_xll.acq_interpolator_eval(M$2,$H64)</f>
        <v>1.0941742837052106E-3</v>
      </c>
      <c r="N64">
        <f>_xll.acq_interpolator_eval(N$2,$H64)</f>
        <v>-2.8975822404458805E-2</v>
      </c>
      <c r="O64">
        <f>_xll.acq_interpolator_eval(O$2,$H64)</f>
        <v>7.0779843840486911E-3</v>
      </c>
      <c r="P64">
        <f>_xll.acq_interpolator_eval(P$2,$H64)</f>
        <v>-2.2704212728391081E-2</v>
      </c>
      <c r="Q64">
        <f>_xll.acq_interpolator_eval(Q$2,$H64)</f>
        <v>-2.2704212728391081E-2</v>
      </c>
      <c r="R64">
        <f>_xll.acq_interpolator_eval(R$2,$H64)</f>
        <v>-4.0257424562185992E-2</v>
      </c>
      <c r="S64">
        <f>_xll.acq_interpolator_eval(S$2,$H64)</f>
        <v>-2.7773660954707173E-2</v>
      </c>
      <c r="T64">
        <f>_xll.acq_interpolator_eval(T$2,$H64)</f>
        <v>-2.7773660954707173E-2</v>
      </c>
      <c r="U64">
        <f>_xll.acq_interpolator_eval(U$2,$H64)</f>
        <v>-3.4351910422197485E-2</v>
      </c>
    </row>
    <row r="65" spans="8:21" x14ac:dyDescent="0.4">
      <c r="H65" s="12">
        <v>-0.14999999999998001</v>
      </c>
      <c r="I65">
        <f>_xll.acq_interpolator_eval($F$5,H65)</f>
        <v>-3.4942203658806558E-3</v>
      </c>
      <c r="J65">
        <f>_xll.acq_diff1_c3pt(H64:H66,I64:I66)</f>
        <v>5.8118756343030542E-2</v>
      </c>
      <c r="K65">
        <f>_xll.acq_diff2_c3pt(H64:H66,I64:I66)</f>
        <v>-0.29516515503322743</v>
      </c>
      <c r="M65">
        <f>_xll.acq_interpolator_eval(M$2,$H65)</f>
        <v>1.0941742837052106E-3</v>
      </c>
      <c r="N65">
        <f>_xll.acq_interpolator_eval(N$2,$H65)</f>
        <v>-2.396415628976447E-2</v>
      </c>
      <c r="O65">
        <f>_xll.acq_interpolator_eval(O$2,$H65)</f>
        <v>1.1088155865728127E-2</v>
      </c>
      <c r="P65">
        <f>_xll.acq_interpolator_eval(P$2,$H65)</f>
        <v>-1.8456704671404506E-2</v>
      </c>
      <c r="Q65">
        <f>_xll.acq_interpolator_eval(Q$2,$H65)</f>
        <v>-1.8456704671404506E-2</v>
      </c>
      <c r="R65">
        <f>_xll.acq_interpolator_eval(R$2,$H65)</f>
        <v>-3.7454393833488087E-2</v>
      </c>
      <c r="S65">
        <f>_xll.acq_interpolator_eval(S$2,$H65)</f>
        <v>-2.327492575827745E-2</v>
      </c>
      <c r="T65">
        <f>_xll.acq_interpolator_eval(T$2,$H65)</f>
        <v>-2.327492575827745E-2</v>
      </c>
      <c r="U65">
        <f>_xll.acq_interpolator_eval(U$2,$H65)</f>
        <v>-3.0756009739519849E-2</v>
      </c>
    </row>
    <row r="66" spans="8:21" x14ac:dyDescent="0.4">
      <c r="H66" s="12">
        <v>-9.9999999999980105E-2</v>
      </c>
      <c r="I66">
        <f>_xll.acq_interpolator_eval($F$5,H66)</f>
        <v>-1.3261954363122E-3</v>
      </c>
      <c r="J66">
        <f>_xll.acq_diff1_c3pt(H65:H67,I65:I67)</f>
        <v>3.1570731608458857E-2</v>
      </c>
      <c r="K66">
        <f>_xll.acq_diff2_c3pt(H65:H67,I65:I67)</f>
        <v>-0.23579533965820737</v>
      </c>
      <c r="M66">
        <f>_xll.acq_interpolator_eval(M$2,$H66)</f>
        <v>1.0941742837052106E-3</v>
      </c>
      <c r="N66">
        <f>_xll.acq_interpolator_eval(N$2,$H66)</f>
        <v>-1.8952490175070148E-2</v>
      </c>
      <c r="O66">
        <f>_xll.acq_interpolator_eval(O$2,$H66)</f>
        <v>1.3095338081379368E-2</v>
      </c>
      <c r="P66">
        <f>_xll.acq_interpolator_eval(P$2,$H66)</f>
        <v>-1.4456485658002272E-2</v>
      </c>
      <c r="Q66">
        <f>_xll.acq_interpolator_eval(Q$2,$H66)</f>
        <v>-1.4456485658002272E-2</v>
      </c>
      <c r="R66">
        <f>_xll.acq_interpolator_eval(R$2,$H66)</f>
        <v>-3.3592262305295981E-2</v>
      </c>
      <c r="S66">
        <f>_xll.acq_interpolator_eval(S$2,$H66)</f>
        <v>-1.8760770872828646E-2</v>
      </c>
      <c r="T66">
        <f>_xll.acq_interpolator_eval(T$2,$H66)</f>
        <v>-1.8760770872828646E-2</v>
      </c>
      <c r="U66">
        <f>_xll.acq_interpolator_eval(U$2,$H66)</f>
        <v>-2.6593134435680427E-2</v>
      </c>
    </row>
    <row r="67" spans="8:21" x14ac:dyDescent="0.4">
      <c r="H67" s="12">
        <v>-4.9999999999980303E-2</v>
      </c>
      <c r="I67">
        <f>_xll.acq_interpolator_eval($F$5,H67)</f>
        <v>-3.3714720503477723E-4</v>
      </c>
      <c r="J67">
        <f>_xll.acq_diff1_c3pt(H66:H68,I66:I68)</f>
        <v>1.2669463697492007E-2</v>
      </c>
      <c r="K67">
        <f>_xll.acq_diff2_c3pt(H66:H68,I66:I68)</f>
        <v>-0.14223001856113116</v>
      </c>
      <c r="M67">
        <f>_xll.acq_interpolator_eval(M$2,$H67)</f>
        <v>1.0941742837052106E-3</v>
      </c>
      <c r="N67">
        <f>_xll.acq_interpolator_eval(N$2,$H67)</f>
        <v>-1.3940824060375827E-2</v>
      </c>
      <c r="O67">
        <f>_xll.acq_interpolator_eval(O$2,$H67)</f>
        <v>1.3099531031002427E-2</v>
      </c>
      <c r="P67">
        <f>_xll.acq_interpolator_eval(P$2,$H67)</f>
        <v>-1.0602421971987205E-2</v>
      </c>
      <c r="Q67">
        <f>_xll.acq_interpolator_eval(Q$2,$H67)</f>
        <v>-1.0602421971987205E-2</v>
      </c>
      <c r="R67">
        <f>_xll.acq_interpolator_eval(R$2,$H67)</f>
        <v>-2.8238684853544867E-2</v>
      </c>
      <c r="S67">
        <f>_xll.acq_interpolator_eval(S$2,$H67)</f>
        <v>-1.4148989862133261E-2</v>
      </c>
      <c r="T67">
        <f>_xll.acq_interpolator_eval(T$2,$H67)</f>
        <v>-1.4148989862133261E-2</v>
      </c>
      <c r="U67">
        <f>_xll.acq_interpolator_eval(U$2,$H67)</f>
        <v>-2.1594981446058519E-2</v>
      </c>
    </row>
    <row r="68" spans="8:21" x14ac:dyDescent="0.4">
      <c r="H68" s="12">
        <v>1.9984014443252799E-14</v>
      </c>
      <c r="I68">
        <f>_xll.acq_interpolator_eval($F$5,H68)</f>
        <v>-5.9249066563005218E-5</v>
      </c>
      <c r="J68">
        <f>_xll.acq_diff1_c3pt(H67:H69,I67:I69)</f>
        <v>4.860441557032736E-3</v>
      </c>
      <c r="K68">
        <f>_xll.acq_diff2_c3pt(H67:H69,I67:I69)</f>
        <v>-1.3950424248053371E-2</v>
      </c>
      <c r="M68">
        <f>_xll.acq_interpolator_eval(M$2,$H68)</f>
        <v>1.0941742837052106E-3</v>
      </c>
      <c r="N68">
        <f>_xll.acq_interpolator_eval(N$2,$H68)</f>
        <v>-8.9291579456814638E-3</v>
      </c>
      <c r="O68">
        <f>_xll.acq_interpolator_eval(O$2,$H68)</f>
        <v>1.1100734714597278E-2</v>
      </c>
      <c r="P68">
        <f>_xll.acq_interpolator_eval(P$2,$H68)</f>
        <v>-6.7933798971620864E-3</v>
      </c>
      <c r="Q68">
        <f>_xll.acq_interpolator_eval(Q$2,$H68)</f>
        <v>-6.7933798971620864E-3</v>
      </c>
      <c r="R68">
        <f>_xll.acq_interpolator_eval(R$2,$H68)</f>
        <v>-2.0961316354169857E-2</v>
      </c>
      <c r="S68">
        <f>_xll.acq_interpolator_eval(S$2,$H68)</f>
        <v>-9.357376289963755E-3</v>
      </c>
      <c r="T68">
        <f>_xll.acq_interpolator_eval(T$2,$H68)</f>
        <v>-9.357376289963755E-3</v>
      </c>
      <c r="U68">
        <f>_xll.acq_interpolator_eval(U$2,$H68)</f>
        <v>-1.5493247706033371E-2</v>
      </c>
    </row>
    <row r="69" spans="8:21" x14ac:dyDescent="0.4">
      <c r="H69" s="12">
        <v>5.0000000000019799E-2</v>
      </c>
      <c r="I69">
        <f>_xll.acq_interpolator_eval($F$5,H69)</f>
        <v>1.4889695066849752E-4</v>
      </c>
      <c r="J69">
        <f>_xll.acq_diff1_c3pt(H68:H70,I68:I70)</f>
        <v>1.1534233502647713E-2</v>
      </c>
      <c r="K69">
        <f>_xll.acq_diff2_c3pt(H68:H70,I68:I70)</f>
        <v>0.1474262631603534</v>
      </c>
      <c r="M69">
        <f>_xll.acq_interpolator_eval(M$2,$H69)</f>
        <v>1.0941742837052106E-3</v>
      </c>
      <c r="N69">
        <f>_xll.acq_interpolator_eval(N$2,$H69)</f>
        <v>-3.9174918309871423E-3</v>
      </c>
      <c r="O69">
        <f>_xll.acq_interpolator_eval(O$2,$H69)</f>
        <v>7.0989491321639571E-3</v>
      </c>
      <c r="P69">
        <f>_xll.acq_interpolator_eval(P$2,$H69)</f>
        <v>-2.9282257173298088E-3</v>
      </c>
      <c r="Q69">
        <f>_xll.acq_interpolator_eval(Q$2,$H69)</f>
        <v>-2.9282257173298088E-3</v>
      </c>
      <c r="R69">
        <f>_xll.acq_interpolator_eval(R$2,$H69)</f>
        <v>-1.1327811683106292E-2</v>
      </c>
      <c r="S69">
        <f>_xll.acq_interpolator_eval(S$2,$H69)</f>
        <v>-4.303723720092717E-3</v>
      </c>
      <c r="T69">
        <f>_xll.acq_interpolator_eval(T$2,$H69)</f>
        <v>-4.303723720092717E-3</v>
      </c>
      <c r="U69">
        <f>_xll.acq_interpolator_eval(U$2,$H69)</f>
        <v>-8.0196301509843915E-3</v>
      </c>
    </row>
    <row r="70" spans="8:21" x14ac:dyDescent="0.4">
      <c r="H70" s="12">
        <v>0.10000000000002</v>
      </c>
      <c r="I70">
        <f>_xll.acq_interpolator_eval($F$5,H70)</f>
        <v>1.094174283701772E-3</v>
      </c>
      <c r="J70">
        <f>_xll.acq_diff1_c3pt(H69:H71,I69:I71)</f>
        <v>3.5799996820655419E-2</v>
      </c>
      <c r="K70">
        <f>_xll.acq_diff2_c3pt(H69:H71,I69:I71)</f>
        <v>0.33788900319979881</v>
      </c>
      <c r="M70">
        <f>_xll.acq_interpolator_eval(M$2,$H70)</f>
        <v>1.0941742837052106E-3</v>
      </c>
      <c r="N70">
        <f>_xll.acq_interpolator_eval(N$2,$H70)</f>
        <v>1.0941742837131802E-3</v>
      </c>
      <c r="O70">
        <f>_xll.acq_interpolator_eval(O$2,$H70)</f>
        <v>1.0941742837024084E-3</v>
      </c>
      <c r="P70">
        <f>_xll.acq_interpolator_eval(P$2,$H70)</f>
        <v>1.0941742837068645E-3</v>
      </c>
      <c r="Q70">
        <f>_xll.acq_interpolator_eval(Q$2,$H70)</f>
        <v>1.0941742837068645E-3</v>
      </c>
      <c r="R70">
        <f>_xll.acq_interpolator_eval(R$2,$H70)</f>
        <v>1.0941742837107943E-3</v>
      </c>
      <c r="S70">
        <f>_xll.acq_interpolator_eval(S$2,$H70)</f>
        <v>1.0941742837074493E-3</v>
      </c>
      <c r="T70">
        <f>_xll.acq_interpolator_eval(T$2,$H70)</f>
        <v>1.0941742837074493E-3</v>
      </c>
      <c r="U70">
        <f>_xll.acq_interpolator_eval(U$2,$H70)</f>
        <v>1.0941742837092196E-3</v>
      </c>
    </row>
    <row r="71" spans="8:21" x14ac:dyDescent="0.4">
      <c r="H71" s="12">
        <v>0.15000000000002001</v>
      </c>
      <c r="I71">
        <f>_xll.acq_interpolator_eval($F$5,H71)</f>
        <v>3.7288966327340403E-3</v>
      </c>
      <c r="J71">
        <f>_xll.acq_diff1_c3pt(H70:H72,I70:I72)</f>
        <v>8.0242342061837862E-2</v>
      </c>
      <c r="K71">
        <f>_xll.acq_diff2_c3pt(H70:H72,I70:I72)</f>
        <v>0.55095790162385005</v>
      </c>
      <c r="M71">
        <f>_xll.acq_interpolator_eval(M$2,$H71)</f>
        <v>1.0941742837052106E-3</v>
      </c>
      <c r="N71">
        <f>_xll.acq_interpolator_eval(N$2,$H71)</f>
        <v>2.102029963399599E-2</v>
      </c>
      <c r="O71">
        <f>_xll.acq_interpolator_eval(O$2,$H71)</f>
        <v>-2.5455458438000227E-3</v>
      </c>
      <c r="P71">
        <f>_xll.acq_interpolator_eval(P$2,$H71)</f>
        <v>5.5886899691901595E-3</v>
      </c>
      <c r="Q71">
        <f>_xll.acq_interpolator_eval(Q$2,$H71)</f>
        <v>5.5886899691901595E-3</v>
      </c>
      <c r="R71">
        <f>_xll.acq_interpolator_eval(R$2,$H71)</f>
        <v>1.3340490252900041E-2</v>
      </c>
      <c r="S71">
        <f>_xll.acq_interpolator_eval(S$2,$H71)</f>
        <v>7.4018517093389514E-3</v>
      </c>
      <c r="T71">
        <f>_xll.acq_interpolator_eval(T$2,$H71)</f>
        <v>7.4018517093389514E-3</v>
      </c>
      <c r="U71">
        <f>_xll.acq_interpolator_eval(U$2,$H71)</f>
        <v>1.1259053690620443E-2</v>
      </c>
    </row>
    <row r="72" spans="8:21" x14ac:dyDescent="0.4">
      <c r="H72" s="12">
        <v>0.20000000000002</v>
      </c>
      <c r="I72">
        <f>_xll.acq_interpolator_eval($F$5,H72)</f>
        <v>9.1184084898855572E-3</v>
      </c>
      <c r="J72">
        <f>_xll.acq_diff1_c3pt(H71:H73,I71:I73)</f>
        <v>0.1466819607003009</v>
      </c>
      <c r="K72">
        <f>_xll.acq_diff2_c3pt(H71:H73,I71:I73)</f>
        <v>0.77783447114541104</v>
      </c>
      <c r="M72">
        <f>_xll.acq_interpolator_eval(M$2,$H72)</f>
        <v>1.0941742837052106E-3</v>
      </c>
      <c r="N72">
        <f>_xll.acq_interpolator_eval(N$2,$H72)</f>
        <v>4.0946424984278793E-2</v>
      </c>
      <c r="O72">
        <f>_xll.acq_interpolator_eval(O$2,$H72)</f>
        <v>5.4783273663695439E-4</v>
      </c>
      <c r="P72">
        <f>_xll.acq_interpolator_eval(P$2,$H72)</f>
        <v>1.1725135790541661E-2</v>
      </c>
      <c r="Q72">
        <f>_xll.acq_interpolator_eval(Q$2,$H72)</f>
        <v>1.1725135790541661E-2</v>
      </c>
      <c r="R72">
        <f>_xll.acq_interpolator_eval(R$2,$H72)</f>
        <v>2.3564325504739921E-2</v>
      </c>
      <c r="S72">
        <f>_xll.acq_interpolator_eval(S$2,$H72)</f>
        <v>1.5747657254488918E-2</v>
      </c>
      <c r="T72">
        <f>_xll.acq_interpolator_eval(T$2,$H72)</f>
        <v>1.5747657254488918E-2</v>
      </c>
      <c r="U72">
        <f>_xll.acq_interpolator_eval(U$2,$H72)</f>
        <v>2.2333485716913622E-2</v>
      </c>
    </row>
    <row r="73" spans="8:21" x14ac:dyDescent="0.4">
      <c r="H73" s="12">
        <v>0.25000000000001998</v>
      </c>
      <c r="I73">
        <f>_xll.acq_interpolator_eval($F$5,H73)</f>
        <v>1.8397092702764128E-2</v>
      </c>
      <c r="J73">
        <f>_xll.acq_diff1_c3pt(H72:H74,I72:I74)</f>
        <v>0.2359633572927875</v>
      </c>
      <c r="K73">
        <f>_xll.acq_diff2_c3pt(H72:H74,I72:I74)</f>
        <v>1.0077934607043209</v>
      </c>
      <c r="M73">
        <f>_xll.acq_interpolator_eval(M$2,$H73)</f>
        <v>1.0941742837052106E-3</v>
      </c>
      <c r="N73">
        <f>_xll.acq_interpolator_eval(N$2,$H73)</f>
        <v>6.0872550334561591E-2</v>
      </c>
      <c r="O73">
        <f>_xll.acq_interpolator_eval(O$2,$H73)</f>
        <v>1.0374310025013333E-2</v>
      </c>
      <c r="P73">
        <f>_xll.acq_interpolator_eval(P$2,$H73)</f>
        <v>2.0887062346227531E-2</v>
      </c>
      <c r="Q73">
        <f>_xll.acq_interpolator_eval(Q$2,$H73)</f>
        <v>2.0887062346227531E-2</v>
      </c>
      <c r="R73">
        <f>_xll.acq_interpolator_eval(R$2,$H73)</f>
        <v>3.3874036023775825E-2</v>
      </c>
      <c r="S73">
        <f>_xll.acq_interpolator_eval(S$2,$H73)</f>
        <v>2.7058019420062862E-2</v>
      </c>
      <c r="T73">
        <f>_xll.acq_interpolator_eval(T$2,$H73)</f>
        <v>2.7058019420062862E-2</v>
      </c>
      <c r="U73">
        <f>_xll.acq_interpolator_eval(U$2,$H73)</f>
        <v>3.5257157759093868E-2</v>
      </c>
    </row>
    <row r="74" spans="8:21" x14ac:dyDescent="0.4">
      <c r="H74" s="12">
        <v>0.30000000000001997</v>
      </c>
      <c r="I74">
        <f>_xll.acq_interpolator_eval($F$5,H74)</f>
        <v>3.2714744219164302E-2</v>
      </c>
      <c r="J74">
        <f>_xll.acq_diff1_c3pt(H73:H75,I73:I75)</f>
        <v>0.34779301046225791</v>
      </c>
      <c r="K74">
        <f>_xll.acq_diff2_c3pt(H73:H75,I73:I75)</f>
        <v>1.2287996026850885</v>
      </c>
      <c r="M74">
        <f>_xll.acq_interpolator_eval(M$2,$H74)</f>
        <v>0.16050317708596767</v>
      </c>
      <c r="N74">
        <f>_xll.acq_interpolator_eval(N$2,$H74)</f>
        <v>8.0798675684844404E-2</v>
      </c>
      <c r="O74">
        <f>_xll.acq_interpolator_eval(O$2,$H74)</f>
        <v>2.6933886021329116E-2</v>
      </c>
      <c r="P74">
        <f>_xll.acq_interpolator_eval(P$2,$H74)</f>
        <v>3.4458020234713921E-2</v>
      </c>
      <c r="Q74">
        <f>_xll.acq_interpolator_eval(Q$2,$H74)</f>
        <v>3.4458020234713921E-2</v>
      </c>
      <c r="R74">
        <f>_xll.acq_interpolator_eval(R$2,$H74)</f>
        <v>4.6377977794553216E-2</v>
      </c>
      <c r="S74">
        <f>_xll.acq_interpolator_eval(S$2,$H74)</f>
        <v>4.2259366706966298E-2</v>
      </c>
      <c r="T74">
        <f>_xll.acq_interpolator_eval(T$2,$H74)</f>
        <v>4.2259366706966298E-2</v>
      </c>
      <c r="U74">
        <f>_xll.acq_interpolator_eval(U$2,$H74)</f>
        <v>5.0969757213666429E-2</v>
      </c>
    </row>
    <row r="75" spans="8:21" x14ac:dyDescent="0.4">
      <c r="H75" s="12">
        <v>0.35000000000002002</v>
      </c>
      <c r="I75">
        <f>_xll.acq_interpolator_eval($F$5,H75)</f>
        <v>5.3176393748989942E-2</v>
      </c>
      <c r="J75">
        <f>_xll.acq_diff1_c3pt(H74:H76,I74:I76)</f>
        <v>0.48064791204085666</v>
      </c>
      <c r="K75">
        <f>_xll.acq_diff2_c3pt(H74:H76,I74:I76)</f>
        <v>1.4282984288868834</v>
      </c>
      <c r="M75">
        <f>_xll.acq_interpolator_eval(M$2,$H75)</f>
        <v>0.16050317708596767</v>
      </c>
      <c r="N75">
        <f>_xll.acq_interpolator_eval(N$2,$H75)</f>
        <v>0.10072480103512722</v>
      </c>
      <c r="O75">
        <f>_xll.acq_interpolator_eval(O$2,$H75)</f>
        <v>5.0226560725584332E-2</v>
      </c>
      <c r="P75">
        <f>_xll.acq_interpolator_eval(P$2,$H75)</f>
        <v>5.3821560054466998E-2</v>
      </c>
      <c r="Q75">
        <f>_xll.acq_interpolator_eval(Q$2,$H75)</f>
        <v>5.3821560054466998E-2</v>
      </c>
      <c r="R75">
        <f>_xll.acq_interpolator_eval(R$2,$H75)</f>
        <v>6.3184506801617635E-2</v>
      </c>
      <c r="S75">
        <f>_xll.acq_interpolator_eval(S$2,$H75)</f>
        <v>6.2278127616104753E-2</v>
      </c>
      <c r="T75">
        <f>_xll.acq_interpolator_eval(T$2,$H75)</f>
        <v>6.2278127616104753E-2</v>
      </c>
      <c r="U75">
        <f>_xll.acq_interpolator_eval(U$2,$H75)</f>
        <v>7.0410971477136541E-2</v>
      </c>
    </row>
    <row r="76" spans="8:21" x14ac:dyDescent="0.4">
      <c r="H76" s="12">
        <v>0.40000000000002001</v>
      </c>
      <c r="I76">
        <f>_xll.acq_interpolator_eval($F$5,H76)</f>
        <v>8.0779535423249976E-2</v>
      </c>
      <c r="J76">
        <f>_xll.acq_diff1_c3pt(H75:H77,I75:I77)</f>
        <v>0.6317679070996296</v>
      </c>
      <c r="K76">
        <f>_xll.acq_diff2_c3pt(H75:H77,I75:I77)</f>
        <v>1.5941014722885765</v>
      </c>
      <c r="M76">
        <f>_xll.acq_interpolator_eval(M$2,$H76)</f>
        <v>0.16050317708596767</v>
      </c>
      <c r="N76">
        <f>_xll.acq_interpolator_eval(N$2,$H76)</f>
        <v>0.12065092638541006</v>
      </c>
      <c r="O76">
        <f>_xll.acq_interpolator_eval(O$2,$H76)</f>
        <v>8.0252334137778977E-2</v>
      </c>
      <c r="P76">
        <f>_xll.acq_interpolator_eval(P$2,$H76)</f>
        <v>8.0361232403952959E-2</v>
      </c>
      <c r="Q76">
        <f>_xll.acq_interpolator_eval(Q$2,$H76)</f>
        <v>8.0361232403952959E-2</v>
      </c>
      <c r="R76">
        <f>_xll.acq_interpolator_eval(R$2,$H76)</f>
        <v>8.6401979029514436E-2</v>
      </c>
      <c r="S76">
        <f>_xll.acq_interpolator_eval(S$2,$H76)</f>
        <v>8.8040730648383761E-2</v>
      </c>
      <c r="T76">
        <f>_xll.acq_interpolator_eval(T$2,$H76)</f>
        <v>8.8040730648383761E-2</v>
      </c>
      <c r="U76">
        <f>_xll.acq_interpolator_eval(U$2,$H76)</f>
        <v>9.4520487946009313E-2</v>
      </c>
    </row>
    <row r="77" spans="8:21" x14ac:dyDescent="0.4">
      <c r="H77" s="12">
        <v>0.45000000000002</v>
      </c>
      <c r="I77">
        <f>_xll.acq_interpolator_eval($F$5,H77)</f>
        <v>0.11635318445895289</v>
      </c>
      <c r="J77">
        <f>_xll.acq_diff1_c3pt(H76:H78,I76:I78)</f>
        <v>0.79723641662729372</v>
      </c>
      <c r="K77">
        <f>_xll.acq_diff2_c3pt(H76:H78,I76:I78)</f>
        <v>1.7152687182647068</v>
      </c>
      <c r="M77">
        <f>_xll.acq_interpolator_eval(M$2,$H77)</f>
        <v>0.16050317708596767</v>
      </c>
      <c r="N77">
        <f>_xll.acq_interpolator_eval(N$2,$H77)</f>
        <v>0.14057705173569282</v>
      </c>
      <c r="O77">
        <f>_xll.acq_interpolator_eval(O$2,$H77)</f>
        <v>0.11701120625791295</v>
      </c>
      <c r="P77">
        <f>_xll.acq_interpolator_eval(P$2,$H77)</f>
        <v>0.11546058788163778</v>
      </c>
      <c r="Q77">
        <f>_xll.acq_interpolator_eval(Q$2,$H77)</f>
        <v>0.11546058788163778</v>
      </c>
      <c r="R77">
        <f>_xll.acq_interpolator_eval(R$2,$H77)</f>
        <v>0.11813875046278904</v>
      </c>
      <c r="S77">
        <f>_xll.acq_interpolator_eval(S$2,$H77)</f>
        <v>0.12047360430470873</v>
      </c>
      <c r="T77">
        <f>_xll.acq_interpolator_eval(T$2,$H77)</f>
        <v>0.12047360430470873</v>
      </c>
      <c r="U77">
        <f>_xll.acq_interpolator_eval(U$2,$H77)</f>
        <v>0.12423799401678991</v>
      </c>
    </row>
    <row r="78" spans="8:21" x14ac:dyDescent="0.4">
      <c r="H78" s="12">
        <v>0.50000000000001998</v>
      </c>
      <c r="I78">
        <f>_xll.acq_interpolator_eval($F$5,H78)</f>
        <v>0.16050317708597933</v>
      </c>
      <c r="J78">
        <f>_xll.acq_diff1_c3pt(H77:H79,I77:I79)</f>
        <v>0.97214430957043207</v>
      </c>
      <c r="K78">
        <f>_xll.acq_diff2_c3pt(H77:H79,I77:I79)</f>
        <v>1.7828891405980611</v>
      </c>
      <c r="M78">
        <f>_xll.acq_interpolator_eval(M$2,$H78)</f>
        <v>0.16050317708596767</v>
      </c>
      <c r="N78">
        <f>_xll.acq_interpolator_eval(N$2,$H78)</f>
        <v>0.16050317708600123</v>
      </c>
      <c r="O78">
        <f>_xll.acq_interpolator_eval(O$2,$H78)</f>
        <v>0.16050317708598641</v>
      </c>
      <c r="P78">
        <f>_xll.acq_interpolator_eval(P$2,$H78)</f>
        <v>0.16050317708598785</v>
      </c>
      <c r="Q78">
        <f>_xll.acq_interpolator_eval(Q$2,$H78)</f>
        <v>0.16050317708598785</v>
      </c>
      <c r="R78">
        <f>_xll.acq_interpolator_eval(R$2,$H78)</f>
        <v>0.16050317708598702</v>
      </c>
      <c r="S78">
        <f>_xll.acq_interpolator_eval(S$2,$H78)</f>
        <v>0.16050317708598533</v>
      </c>
      <c r="T78">
        <f>_xll.acq_interpolator_eval(T$2,$H78)</f>
        <v>0.16050317708598533</v>
      </c>
      <c r="U78">
        <f>_xll.acq_interpolator_eval(U$2,$H78)</f>
        <v>0.16050317708598361</v>
      </c>
    </row>
    <row r="79" spans="8:21" x14ac:dyDescent="0.4">
      <c r="H79" s="12">
        <v>0.55000000000002003</v>
      </c>
      <c r="I79">
        <f>_xll.acq_interpolator_eval($F$5,H79)</f>
        <v>0.21356761541599614</v>
      </c>
      <c r="J79">
        <f>_xll.acq_diff1_c3pt(H78:H80,I78:I80)</f>
        <v>1.1508224959873092</v>
      </c>
      <c r="K79">
        <f>_xll.acq_diff2_c3pt(H78:H80,I78:I80)</f>
        <v>1.7906745877394763</v>
      </c>
      <c r="M79">
        <f>_xll.acq_interpolator_eval(M$2,$H79)</f>
        <v>0.16050317708596767</v>
      </c>
      <c r="N79">
        <f>_xll.acq_interpolator_eval(N$2,$H79)</f>
        <v>0.24445285937740452</v>
      </c>
      <c r="O79">
        <f>_xll.acq_interpolator_eval(O$2,$H79)</f>
        <v>0.21107081347896611</v>
      </c>
      <c r="P79">
        <f>_xll.acq_interpolator_eval(P$2,$H79)</f>
        <v>0.21641036255971016</v>
      </c>
      <c r="Q79">
        <f>_xll.acq_interpolator_eval(Q$2,$H79)</f>
        <v>0.21641036255971016</v>
      </c>
      <c r="R79">
        <f>_xll.acq_interpolator_eval(R$2,$H79)</f>
        <v>0.21674592743725113</v>
      </c>
      <c r="S79">
        <f>_xll.acq_interpolator_eval(S$2,$H79)</f>
        <v>0.21301375875313755</v>
      </c>
      <c r="T79">
        <f>_xll.acq_interpolator_eval(T$2,$H79)</f>
        <v>0.21301375875313755</v>
      </c>
      <c r="U79">
        <f>_xll.acq_interpolator_eval(U$2,$H79)</f>
        <v>0.2098376084721747</v>
      </c>
    </row>
    <row r="80" spans="8:21" x14ac:dyDescent="0.4">
      <c r="H80" s="12">
        <v>0.60000000000001996</v>
      </c>
      <c r="I80">
        <f>_xll.acq_interpolator_eval($F$5,H80)</f>
        <v>0.2755854266847102</v>
      </c>
      <c r="J80">
        <f>_xll.acq_diff1_c3pt(H79:H81,I79:I81)</f>
        <v>1.3271217624412321</v>
      </c>
      <c r="K80">
        <f>_xll.acq_diff2_c3pt(H79:H81,I79:I81)</f>
        <v>1.7353107413389894</v>
      </c>
      <c r="M80">
        <f>_xll.acq_interpolator_eval(M$2,$H80)</f>
        <v>0.16050317708596767</v>
      </c>
      <c r="N80">
        <f>_xll.acq_interpolator_eval(N$2,$H80)</f>
        <v>0.32840254166880767</v>
      </c>
      <c r="O80">
        <f>_xll.acq_interpolator_eval(O$2,$H80)</f>
        <v>0.26905668229381829</v>
      </c>
      <c r="P80">
        <f>_xll.acq_interpolator_eval(P$2,$H80)</f>
        <v>0.28225475462247751</v>
      </c>
      <c r="Q80">
        <f>_xll.acq_interpolator_eval(Q$2,$H80)</f>
        <v>0.28225475462247751</v>
      </c>
      <c r="R80">
        <f>_xll.acq_interpolator_eval(R$2,$H80)</f>
        <v>0.28679883427372854</v>
      </c>
      <c r="S80">
        <f>_xll.acq_interpolator_eval(S$2,$H80)</f>
        <v>0.28031979349831848</v>
      </c>
      <c r="T80">
        <f>_xll.acq_interpolator_eval(T$2,$H80)</f>
        <v>0.28031979349831848</v>
      </c>
      <c r="U80">
        <f>_xll.acq_interpolator_eval(U$2,$H80)</f>
        <v>0.27588198455114094</v>
      </c>
    </row>
    <row r="81" spans="8:21" x14ac:dyDescent="0.4">
      <c r="H81" s="12">
        <v>0.65000000000002001</v>
      </c>
      <c r="I81">
        <f>_xll.acq_interpolator_eval($F$5,H81)</f>
        <v>0.34627979166011935</v>
      </c>
      <c r="J81">
        <f>_xll.acq_diff1_c3pt(H80:H82,I80:I82)</f>
        <v>1.494714588818816</v>
      </c>
      <c r="K81">
        <f>_xll.acq_diff2_c3pt(H80:H82,I80:I82)</f>
        <v>1.6165457862126851</v>
      </c>
      <c r="M81">
        <f>_xll.acq_interpolator_eval(M$2,$H81)</f>
        <v>0.16050317708596767</v>
      </c>
      <c r="N81">
        <f>_xll.acq_interpolator_eval(N$2,$H81)</f>
        <v>0.41235222396021093</v>
      </c>
      <c r="O81">
        <f>_xll.acq_interpolator_eval(O$2,$H81)</f>
        <v>0.33446078353054315</v>
      </c>
      <c r="P81">
        <f>_xll.acq_interpolator_eval(P$2,$H81)</f>
        <v>0.35664677553820512</v>
      </c>
      <c r="Q81">
        <f>_xll.acq_interpolator_eval(Q$2,$H81)</f>
        <v>0.35664677553820512</v>
      </c>
      <c r="R81">
        <f>_xll.acq_interpolator_eval(R$2,$H81)</f>
        <v>0.36779199990847611</v>
      </c>
      <c r="S81">
        <f>_xll.acq_interpolator_eval(S$2,$H81)</f>
        <v>0.35949291146928852</v>
      </c>
      <c r="T81">
        <f>_xll.acq_interpolator_eval(T$2,$H81)</f>
        <v>0.35949291146928852</v>
      </c>
      <c r="U81">
        <f>_xll.acq_interpolator_eval(U$2,$H81)</f>
        <v>0.35525468030519292</v>
      </c>
    </row>
    <row r="82" spans="8:21" x14ac:dyDescent="0.4">
      <c r="H82" s="12">
        <v>0.70000000000002005</v>
      </c>
      <c r="I82">
        <f>_xll.acq_interpolator_eval($F$5,H82)</f>
        <v>0.42505688556659194</v>
      </c>
      <c r="J82">
        <f>_xll.acq_diff1_c3pt(H81:H83,I81:I83)</f>
        <v>1.647393644757928</v>
      </c>
      <c r="K82">
        <f>_xll.acq_diff2_c3pt(H81:H83,I81:I83)</f>
        <v>1.4370353325695497</v>
      </c>
      <c r="M82">
        <f>_xll.acq_interpolator_eval(M$2,$H82)</f>
        <v>0.16050317708596767</v>
      </c>
      <c r="N82">
        <f>_xll.acq_interpolator_eval(N$2,$H82)</f>
        <v>0.49630190625161424</v>
      </c>
      <c r="O82">
        <f>_xll.acq_interpolator_eval(O$2,$H82)</f>
        <v>0.40728311718914056</v>
      </c>
      <c r="P82">
        <f>_xll.acq_interpolator_eval(P$2,$H82)</f>
        <v>0.43819684757080779</v>
      </c>
      <c r="Q82">
        <f>_xll.acq_interpolator_eval(Q$2,$H82)</f>
        <v>0.43819684757080779</v>
      </c>
      <c r="R82">
        <f>_xll.acq_interpolator_eval(R$2,$H82)</f>
        <v>0.45685552665455031</v>
      </c>
      <c r="S82">
        <f>_xll.acq_interpolator_eval(S$2,$H82)</f>
        <v>0.44760474281380785</v>
      </c>
      <c r="T82">
        <f>_xll.acq_interpolator_eval(T$2,$H82)</f>
        <v>0.44760474281380785</v>
      </c>
      <c r="U82">
        <f>_xll.acq_interpolator_eval(U$2,$H82)</f>
        <v>0.4445740707166409</v>
      </c>
    </row>
    <row r="83" spans="8:21" x14ac:dyDescent="0.4">
      <c r="H83" s="12">
        <v>0.75000000000001998</v>
      </c>
      <c r="I83">
        <f>_xll.acq_interpolator_eval($F$5,H83)</f>
        <v>0.51101915613591209</v>
      </c>
      <c r="J83">
        <f>_xll.acq_diff1_c3pt(H82:H84,I82:I84)</f>
        <v>1.7793450866898666</v>
      </c>
      <c r="K83">
        <f>_xll.acq_diff2_c3pt(H82:H84,I82:I84)</f>
        <v>1.2019935060692279</v>
      </c>
      <c r="M83">
        <f>_xll.acq_interpolator_eval(M$2,$H83)</f>
        <v>1</v>
      </c>
      <c r="N83">
        <f>_xll.acq_interpolator_eval(N$2,$H83)</f>
        <v>0.58025158854301728</v>
      </c>
      <c r="O83">
        <f>_xll.acq_interpolator_eval(O$2,$H83)</f>
        <v>0.48752368326961038</v>
      </c>
      <c r="P83">
        <f>_xll.acq_interpolator_eval(P$2,$H83)</f>
        <v>0.52551539298420025</v>
      </c>
      <c r="Q83">
        <f>_xll.acq_interpolator_eval(Q$2,$H83)</f>
        <v>0.52551539298420025</v>
      </c>
      <c r="R83">
        <f>_xll.acq_interpolator_eval(R$2,$H83)</f>
        <v>0.55111951682500782</v>
      </c>
      <c r="S83">
        <f>_xll.acq_interpolator_eval(S$2,$H83)</f>
        <v>0.54172691767963643</v>
      </c>
      <c r="T83">
        <f>_xll.acq_interpolator_eval(T$2,$H83)</f>
        <v>0.54172691767963643</v>
      </c>
      <c r="U83">
        <f>_xll.acq_interpolator_eval(U$2,$H83)</f>
        <v>0.54045853076779526</v>
      </c>
    </row>
    <row r="84" spans="8:21" x14ac:dyDescent="0.4">
      <c r="H84" s="12">
        <v>0.80000000000002003</v>
      </c>
      <c r="I84">
        <f>_xll.acq_interpolator_eval($F$5,H84)</f>
        <v>0.60299139423557857</v>
      </c>
      <c r="J84">
        <f>_xll.acq_diff1_c3pt(H83:H85,I83:I85)</f>
        <v>1.8853807307602628</v>
      </c>
      <c r="K84">
        <f>_xll.acq_diff2_c3pt(H83:H85,I83:I85)</f>
        <v>0.91871937533869263</v>
      </c>
      <c r="M84">
        <f>_xll.acq_interpolator_eval(M$2,$H84)</f>
        <v>1</v>
      </c>
      <c r="N84">
        <f>_xll.acq_interpolator_eval(N$2,$H84)</f>
        <v>0.66420127083442071</v>
      </c>
      <c r="O84">
        <f>_xll.acq_interpolator_eval(O$2,$H84)</f>
        <v>0.57518248177195297</v>
      </c>
      <c r="P84">
        <f>_xll.acq_interpolator_eval(P$2,$H84)</f>
        <v>0.61721283404229799</v>
      </c>
      <c r="Q84">
        <f>_xll.acq_interpolator_eval(Q$2,$H84)</f>
        <v>0.61721283404229799</v>
      </c>
      <c r="R84">
        <f>_xll.acq_interpolator_eval(R$2,$H84)</f>
        <v>0.64771407273290538</v>
      </c>
      <c r="S84">
        <f>_xll.acq_interpolator_eval(S$2,$H84)</f>
        <v>0.63893106621453488</v>
      </c>
      <c r="T84">
        <f>_xll.acq_interpolator_eval(T$2,$H84)</f>
        <v>0.63893106621453488</v>
      </c>
      <c r="U84">
        <f>_xll.acq_interpolator_eval(U$2,$H84)</f>
        <v>0.63952643544096666</v>
      </c>
    </row>
    <row r="85" spans="8:21" x14ac:dyDescent="0.4">
      <c r="H85" s="12">
        <v>0.85000000000001996</v>
      </c>
      <c r="I85">
        <f>_xll.acq_interpolator_eval($F$5,H85)</f>
        <v>0.6995572292119383</v>
      </c>
      <c r="J85">
        <f>_xll.acq_diff1_c3pt(H84:H86,I84:I86)</f>
        <v>1.9611203325289388</v>
      </c>
      <c r="K85">
        <f>_xll.acq_diff2_c3pt(H84:H86,I84:I86)</f>
        <v>0.59607266003482995</v>
      </c>
      <c r="M85">
        <f>_xll.acq_interpolator_eval(M$2,$H85)</f>
        <v>1</v>
      </c>
      <c r="N85">
        <f>_xll.acq_interpolator_eval(N$2,$H85)</f>
        <v>0.74815095312582369</v>
      </c>
      <c r="O85">
        <f>_xll.acq_interpolator_eval(O$2,$H85)</f>
        <v>0.6702595126961679</v>
      </c>
      <c r="P85">
        <f>_xll.acq_interpolator_eval(P$2,$H85)</f>
        <v>0.71189959300901551</v>
      </c>
      <c r="Q85">
        <f>_xll.acq_interpolator_eval(Q$2,$H85)</f>
        <v>0.71189959300901551</v>
      </c>
      <c r="R85">
        <f>_xll.acq_interpolator_eval(R$2,$H85)</f>
        <v>0.74376929669129943</v>
      </c>
      <c r="S85">
        <f>_xll.acq_interpolator_eval(S$2,$H85)</f>
        <v>0.73628881856626305</v>
      </c>
      <c r="T85">
        <f>_xll.acq_interpolator_eval(T$2,$H85)</f>
        <v>0.73628881856626305</v>
      </c>
      <c r="U85">
        <f>_xll.acq_interpolator_eval(U$2,$H85)</f>
        <v>0.73839615971846506</v>
      </c>
    </row>
    <row r="86" spans="8:21" x14ac:dyDescent="0.4">
      <c r="H86" s="12">
        <v>0.90000000000002001</v>
      </c>
      <c r="I86">
        <f>_xll.acq_interpolator_eval($F$5,H86)</f>
        <v>0.79910342748847241</v>
      </c>
      <c r="J86">
        <f>_xll.acq_diff1_c3pt(H85:H87,I85:I87)</f>
        <v>2.0031221677199267</v>
      </c>
      <c r="K86">
        <f>_xll.acq_diff2_c3pt(H85:H87,I85:I87)</f>
        <v>0.24396404378492753</v>
      </c>
      <c r="M86">
        <f>_xll.acq_interpolator_eval(M$2,$H86)</f>
        <v>1</v>
      </c>
      <c r="N86">
        <f>_xll.acq_interpolator_eval(N$2,$H86)</f>
        <v>0.83210063541722712</v>
      </c>
      <c r="O86">
        <f>_xll.acq_interpolator_eval(O$2,$H86)</f>
        <v>0.77275477604225551</v>
      </c>
      <c r="P86">
        <f>_xll.acq_interpolator_eval(P$2,$H86)</f>
        <v>0.80818609214826809</v>
      </c>
      <c r="Q86">
        <f>_xll.acq_interpolator_eval(Q$2,$H86)</f>
        <v>0.80818609214826809</v>
      </c>
      <c r="R86">
        <f>_xll.acq_interpolator_eval(R$2,$H86)</f>
        <v>0.83641529101324708</v>
      </c>
      <c r="S86">
        <f>_xll.acq_interpolator_eval(S$2,$H86)</f>
        <v>0.83087180488258161</v>
      </c>
      <c r="T86">
        <f>_xll.acq_interpolator_eval(T$2,$H86)</f>
        <v>0.83087180488258161</v>
      </c>
      <c r="U86">
        <f>_xll.acq_interpolator_eval(U$2,$H86)</f>
        <v>0.83368607858260146</v>
      </c>
    </row>
    <row r="87" spans="8:21" x14ac:dyDescent="0.4">
      <c r="H87" s="12">
        <v>0.95000000000002005</v>
      </c>
      <c r="I87">
        <f>_xll.acq_interpolator_eval($F$5,H87)</f>
        <v>0.89986944598393115</v>
      </c>
      <c r="J87">
        <f>_xll.acq_diff1_c3pt(H86:H88,I86:I88)</f>
        <v>2.0089657251155693</v>
      </c>
      <c r="K87">
        <f>_xll.acq_diff2_c3pt(H86:H88,I86:I88)</f>
        <v>-0.12709289587207187</v>
      </c>
      <c r="M87">
        <f>_xll.acq_interpolator_eval(M$2,$H87)</f>
        <v>1</v>
      </c>
      <c r="N87">
        <f>_xll.acq_interpolator_eval(N$2,$H87)</f>
        <v>0.91605031770863032</v>
      </c>
      <c r="O87">
        <f>_xll.acq_interpolator_eval(O$2,$H87)</f>
        <v>0.88266827181021579</v>
      </c>
      <c r="P87">
        <f>_xll.acq_interpolator_eval(P$2,$H87)</f>
        <v>0.90468275372397056</v>
      </c>
      <c r="Q87">
        <f>_xll.acq_interpolator_eval(Q$2,$H87)</f>
        <v>0.90468275372397056</v>
      </c>
      <c r="R87">
        <f>_xll.acq_interpolator_eval(R$2,$H87)</f>
        <v>0.92278215801180463</v>
      </c>
      <c r="S87">
        <f>_xll.acq_interpolator_eval(S$2,$H87)</f>
        <v>0.91975165531125058</v>
      </c>
      <c r="T87">
        <f>_xll.acq_interpolator_eval(T$2,$H87)</f>
        <v>0.91975165531125058</v>
      </c>
      <c r="U87">
        <f>_xll.acq_interpolator_eval(U$2,$H87)</f>
        <v>0.92201456701568585</v>
      </c>
    </row>
    <row r="88" spans="8:21" x14ac:dyDescent="0.4">
      <c r="H88" s="12">
        <v>1.00000000000002</v>
      </c>
      <c r="I88">
        <f>_xll.acq_interpolator_eval($F$5,H88)</f>
        <v>1.0000000000000293</v>
      </c>
      <c r="J88">
        <f>_xll.acq_diff1_c3pt(H87:H89,I87:I89)</f>
        <v>1.9772938694015378</v>
      </c>
      <c r="K88">
        <f>_xll.acq_diff2_c3pt(H87:H89,I87:I89)</f>
        <v>-0.50634421840856103</v>
      </c>
      <c r="M88">
        <f>_xll.acq_interpolator_eval(M$2,$H88)</f>
        <v>1</v>
      </c>
      <c r="N88">
        <f>_xll.acq_interpolator_eval(N$2,$H88)</f>
        <v>1.0000000000000238</v>
      </c>
      <c r="O88">
        <f>_xll.acq_interpolator_eval(O$2,$H88)</f>
        <v>1.0000000000000484</v>
      </c>
      <c r="P88">
        <f>_xll.acq_interpolator_eval(P$2,$H88)</f>
        <v>1.0000000000000377</v>
      </c>
      <c r="Q88">
        <f>_xll.acq_interpolator_eval(Q$2,$H88)</f>
        <v>1.0000000000000377</v>
      </c>
      <c r="R88">
        <f>_xll.acq_interpolator_eval(R$2,$H88)</f>
        <v>1.0000000000000286</v>
      </c>
      <c r="S88">
        <f>_xll.acq_interpolator_eval(S$2,$H88)</f>
        <v>1.00000000000003</v>
      </c>
      <c r="T88">
        <f>_xll.acq_interpolator_eval(T$2,$H88)</f>
        <v>1.00000000000003</v>
      </c>
      <c r="U88">
        <f>_xll.acq_interpolator_eval(U$2,$H88)</f>
        <v>1.0000000000000286</v>
      </c>
    </row>
    <row r="89" spans="8:21" x14ac:dyDescent="0.4">
      <c r="H89" s="12">
        <v>1.05000000000002</v>
      </c>
      <c r="I89">
        <f>_xll.acq_interpolator_eval($F$5,H89)</f>
        <v>1.0975988329240849</v>
      </c>
      <c r="J89">
        <f>_xll.acq_diff1_c3pt(H88:H90,I88:I90)</f>
        <v>1.9078230712961468</v>
      </c>
      <c r="K89">
        <f>_xll.acq_diff2_c3pt(H88:H90,I88:I90)</f>
        <v>-0.88307174369925667</v>
      </c>
      <c r="M89">
        <f>_xll.acq_interpolator_eval(M$2,$H89)</f>
        <v>1</v>
      </c>
      <c r="N89">
        <f>_xll.acq_interpolator_eval(N$2,$H89)</f>
        <v>1.0594237115501162</v>
      </c>
      <c r="O89">
        <f>_xll.acq_interpolator_eval(O$2,$H89)</f>
        <v>1.114879131115742</v>
      </c>
      <c r="P89">
        <f>_xll.acq_interpolator_eval(P$2,$H89)</f>
        <v>1.0927598928365436</v>
      </c>
      <c r="Q89">
        <f>_xll.acq_interpolator_eval(Q$2,$H89)</f>
        <v>1.0927598928365436</v>
      </c>
      <c r="R89">
        <f>_xll.acq_interpolator_eval(R$2,$H89)</f>
        <v>1.0743327935433442</v>
      </c>
      <c r="S89">
        <f>_xll.acq_interpolator_eval(S$2,$H89)</f>
        <v>1.0774423898024632</v>
      </c>
      <c r="T89">
        <f>_xll.acq_interpolator_eval(T$2,$H89)</f>
        <v>1.0774423898024632</v>
      </c>
      <c r="U89">
        <f>_xll.acq_interpolator_eval(U$2,$H89)</f>
        <v>1.0743327935433442</v>
      </c>
    </row>
    <row r="90" spans="8:21" x14ac:dyDescent="0.4">
      <c r="H90" s="12">
        <v>1.1000000000000201</v>
      </c>
      <c r="I90">
        <f>_xll.acq_interpolator_eval($F$5,H90)</f>
        <v>1.1907823071296442</v>
      </c>
      <c r="J90">
        <f>_xll.acq_diff1_c3pt(H89:H91,I89:I91)</f>
        <v>1.801329432717016</v>
      </c>
      <c r="K90">
        <f>_xll.acq_diff2_c3pt(H89:H91,I89:I91)</f>
        <v>-1.2468010278833612</v>
      </c>
      <c r="M90">
        <f>_xll.acq_interpolator_eval(M$2,$H90)</f>
        <v>1</v>
      </c>
      <c r="N90">
        <f>_xll.acq_interpolator_eval(N$2,$H90)</f>
        <v>1.1188474231002088</v>
      </c>
      <c r="O90">
        <f>_xll.acq_interpolator_eval(O$2,$H90)</f>
        <v>1.2174348356613012</v>
      </c>
      <c r="P90">
        <f>_xll.acq_interpolator_eval(P$2,$H90)</f>
        <v>1.1816310524781977</v>
      </c>
      <c r="Q90">
        <f>_xll.acq_interpolator_eval(Q$2,$H90)</f>
        <v>1.1816310524781977</v>
      </c>
      <c r="R90">
        <f>_xll.acq_interpolator_eval(R$2,$H90)</f>
        <v>1.1522367158163986</v>
      </c>
      <c r="S90">
        <f>_xll.acq_interpolator_eval(S$2,$H90)</f>
        <v>1.1580614234886222</v>
      </c>
      <c r="T90">
        <f>_xll.acq_interpolator_eval(T$2,$H90)</f>
        <v>1.1580614234886222</v>
      </c>
      <c r="U90">
        <f>_xll.acq_interpolator_eval(U$2,$H90)</f>
        <v>1.1522367158163986</v>
      </c>
    </row>
    <row r="91" spans="8:21" x14ac:dyDescent="0.4">
      <c r="H91" s="12">
        <v>1.1500000000000199</v>
      </c>
      <c r="I91">
        <f>_xll.acq_interpolator_eval($F$5,H91)</f>
        <v>1.2777317761957863</v>
      </c>
      <c r="J91">
        <f>_xll.acq_diff1_c3pt(H90:H92,I90:I92)</f>
        <v>1.6596157831435359</v>
      </c>
      <c r="K91">
        <f>_xll.acq_diff2_c3pt(H90:H92,I90:I92)</f>
        <v>-1.5874719635862511</v>
      </c>
      <c r="M91">
        <f>_xll.acq_interpolator_eval(M$2,$H91)</f>
        <v>1</v>
      </c>
      <c r="N91">
        <f>_xll.acq_interpolator_eval(N$2,$H91)</f>
        <v>1.178271134650301</v>
      </c>
      <c r="O91">
        <f>_xll.acq_interpolator_eval(O$2,$H91)</f>
        <v>1.3076671136367253</v>
      </c>
      <c r="P91">
        <f>_xll.acq_interpolator_eval(P$2,$H91)</f>
        <v>1.2652937387658671</v>
      </c>
      <c r="Q91">
        <f>_xll.acq_interpolator_eval(Q$2,$H91)</f>
        <v>1.2652937387658671</v>
      </c>
      <c r="R91">
        <f>_xll.acq_interpolator_eval(R$2,$H91)</f>
        <v>1.2311301700461039</v>
      </c>
      <c r="S91">
        <f>_xll.acq_interpolator_eval(S$2,$H91)</f>
        <v>1.2391643030810808</v>
      </c>
      <c r="T91">
        <f>_xll.acq_interpolator_eval(T$2,$H91)</f>
        <v>1.2391643030810808</v>
      </c>
      <c r="U91">
        <f>_xll.acq_interpolator_eval(U$2,$H91)</f>
        <v>1.2311301700461039</v>
      </c>
    </row>
    <row r="92" spans="8:21" x14ac:dyDescent="0.4">
      <c r="H92" s="12">
        <v>1.2000000000000199</v>
      </c>
      <c r="I92">
        <f>_xll.acq_interpolator_eval($F$5,H92)</f>
        <v>1.3567438854439975</v>
      </c>
      <c r="J92">
        <f>_xll.acq_diff1_c3pt(H91:H93,I91:I93)</f>
        <v>1.4854618279882512</v>
      </c>
      <c r="K92">
        <f>_xll.acq_diff2_c3pt(H91:H93,I91:I93)</f>
        <v>-1.8956071395194378</v>
      </c>
      <c r="M92">
        <f>_xll.acq_interpolator_eval(M$2,$H92)</f>
        <v>1</v>
      </c>
      <c r="N92">
        <f>_xll.acq_interpolator_eval(N$2,$H92)</f>
        <v>1.2376948462003936</v>
      </c>
      <c r="O92">
        <f>_xll.acq_interpolator_eval(O$2,$H92)</f>
        <v>1.385575965042015</v>
      </c>
      <c r="P92">
        <f>_xll.acq_interpolator_eval(P$2,$H92)</f>
        <v>1.3424282115404214</v>
      </c>
      <c r="Q92">
        <f>_xll.acq_interpolator_eval(Q$2,$H92)</f>
        <v>1.3424282115404214</v>
      </c>
      <c r="R92">
        <f>_xll.acq_interpolator_eval(R$2,$H92)</f>
        <v>1.3084315594593732</v>
      </c>
      <c r="S92">
        <f>_xll.acq_interpolator_eval(S$2,$H92)</f>
        <v>1.318058230602414</v>
      </c>
      <c r="T92">
        <f>_xll.acq_interpolator_eval(T$2,$H92)</f>
        <v>1.318058230602414</v>
      </c>
      <c r="U92">
        <f>_xll.acq_interpolator_eval(U$2,$H92)</f>
        <v>1.3084315594593732</v>
      </c>
    </row>
    <row r="93" spans="8:21" x14ac:dyDescent="0.4">
      <c r="H93" s="12">
        <v>1.25000000000002</v>
      </c>
      <c r="I93">
        <f>_xll.acq_interpolator_eval($F$5,H93)</f>
        <v>1.4262779589946115</v>
      </c>
      <c r="J93">
        <f>_xll.acq_diff1_c3pt(H92:H94,I92:I94)</f>
        <v>1.2825560274508661</v>
      </c>
      <c r="K93">
        <f>_xll.acq_diff2_c3pt(H92:H94,I92:I94)</f>
        <v>-2.1625088712282596</v>
      </c>
      <c r="M93">
        <f>_xll.acq_interpolator_eval(M$2,$H93)</f>
        <v>1.5942371155009245</v>
      </c>
      <c r="N93">
        <f>_xll.acq_interpolator_eval(N$2,$H93)</f>
        <v>1.297118557750486</v>
      </c>
      <c r="O93">
        <f>_xll.acq_interpolator_eval(O$2,$H93)</f>
        <v>1.4511613898771698</v>
      </c>
      <c r="P93">
        <f>_xll.acq_interpolator_eval(P$2,$H93)</f>
        <v>1.4117147306427276</v>
      </c>
      <c r="Q93">
        <f>_xll.acq_interpolator_eval(Q$2,$H93)</f>
        <v>1.4117147306427276</v>
      </c>
      <c r="R93">
        <f>_xll.acq_interpolator_eval(R$2,$H93)</f>
        <v>1.3815592872831188</v>
      </c>
      <c r="S93">
        <f>_xll.acq_interpolator_eval(S$2,$H93)</f>
        <v>1.3920504080751954</v>
      </c>
      <c r="T93">
        <f>_xll.acq_interpolator_eval(T$2,$H93)</f>
        <v>1.3920504080751954</v>
      </c>
      <c r="U93">
        <f>_xll.acq_interpolator_eval(U$2,$H93)</f>
        <v>1.3815592872831188</v>
      </c>
    </row>
    <row r="94" spans="8:21" x14ac:dyDescent="0.4">
      <c r="H94" s="12">
        <v>1.30000000000002</v>
      </c>
      <c r="I94">
        <f>_xll.acq_interpolator_eval($F$5,H94)</f>
        <v>1.4849994881890842</v>
      </c>
      <c r="J94">
        <f>_xll.acq_diff1_c3pt(H93:H95,I93:I95)</f>
        <v>1.0554053967076373</v>
      </c>
      <c r="K94">
        <f>_xll.acq_diff2_c3pt(H93:H95,I93:I95)</f>
        <v>-2.3805037436363143</v>
      </c>
      <c r="M94">
        <f>_xll.acq_interpolator_eval(M$2,$H94)</f>
        <v>1.5942371155009245</v>
      </c>
      <c r="N94">
        <f>_xll.acq_interpolator_eval(N$2,$H94)</f>
        <v>1.3565422693005784</v>
      </c>
      <c r="O94">
        <f>_xll.acq_interpolator_eval(O$2,$H94)</f>
        <v>1.50442338814219</v>
      </c>
      <c r="P94">
        <f>_xll.acq_interpolator_eval(P$2,$H94)</f>
        <v>1.4718335559136539</v>
      </c>
      <c r="Q94">
        <f>_xll.acq_interpolator_eval(Q$2,$H94)</f>
        <v>1.4718335559136539</v>
      </c>
      <c r="R94">
        <f>_xll.acq_interpolator_eval(R$2,$H94)</f>
        <v>1.4479317567442529</v>
      </c>
      <c r="S94">
        <f>_xll.acq_interpolator_eval(S$2,$H94)</f>
        <v>1.4584480375219995</v>
      </c>
      <c r="T94">
        <f>_xll.acq_interpolator_eval(T$2,$H94)</f>
        <v>1.4584480375219995</v>
      </c>
      <c r="U94">
        <f>_xll.acq_interpolator_eval(U$2,$H94)</f>
        <v>1.4479317567442529</v>
      </c>
    </row>
    <row r="95" spans="8:21" x14ac:dyDescent="0.4">
      <c r="H95" s="12">
        <v>1.3500000000000201</v>
      </c>
      <c r="I95">
        <f>_xll.acq_interpolator_eval($F$5,H95)</f>
        <v>1.5318184986653753</v>
      </c>
      <c r="J95">
        <f>_xll.acq_diff1_c3pt(H94:H96,I94:I96)</f>
        <v>0.80921842624548435</v>
      </c>
      <c r="K95">
        <f>_xll.acq_diff2_c3pt(H94:H96,I94:I96)</f>
        <v>-2.5432356656067401</v>
      </c>
      <c r="M95">
        <f>_xll.acq_interpolator_eval(M$2,$H95)</f>
        <v>1.5942371155009245</v>
      </c>
      <c r="N95">
        <f>_xll.acq_interpolator_eval(N$2,$H95)</f>
        <v>1.415965980850671</v>
      </c>
      <c r="O95">
        <f>_xll.acq_interpolator_eval(O$2,$H95)</f>
        <v>1.5453619598370756</v>
      </c>
      <c r="P95">
        <f>_xll.acq_interpolator_eval(P$2,$H95)</f>
        <v>1.5214649471940691</v>
      </c>
      <c r="Q95">
        <f>_xll.acq_interpolator_eval(Q$2,$H95)</f>
        <v>1.5214649471940691</v>
      </c>
      <c r="R95">
        <f>_xll.acq_interpolator_eval(R$2,$H95)</f>
        <v>1.5049673710696883</v>
      </c>
      <c r="S95">
        <f>_xll.acq_interpolator_eval(S$2,$H95)</f>
        <v>1.5145583209654001</v>
      </c>
      <c r="T95">
        <f>_xll.acq_interpolator_eval(T$2,$H95)</f>
        <v>1.5145583209654001</v>
      </c>
      <c r="U95">
        <f>_xll.acq_interpolator_eval(U$2,$H95)</f>
        <v>1.5049673710696883</v>
      </c>
    </row>
    <row r="96" spans="8:21" x14ac:dyDescent="0.4">
      <c r="H96" s="12">
        <v>1.4000000000000199</v>
      </c>
      <c r="I96">
        <f>_xll.acq_interpolator_eval($F$5,H96)</f>
        <v>1.5659213308136326</v>
      </c>
      <c r="J96">
        <f>_xll.acq_diff1_c3pt(H95:H97,I95:I97)</f>
        <v>0.54975722962845974</v>
      </c>
      <c r="K96">
        <f>_xll.acq_diff2_c3pt(H95:H97,I95:I97)</f>
        <v>-2.6459882667337697</v>
      </c>
      <c r="M96">
        <f>_xll.acq_interpolator_eval(M$2,$H96)</f>
        <v>1.5942371155009245</v>
      </c>
      <c r="N96">
        <f>_xll.acq_interpolator_eval(N$2,$H96)</f>
        <v>1.4753896924007632</v>
      </c>
      <c r="O96">
        <f>_xll.acq_interpolator_eval(O$2,$H96)</f>
        <v>1.5739771049618263</v>
      </c>
      <c r="P96">
        <f>_xll.acq_interpolator_eval(P$2,$H96)</f>
        <v>1.5592891643248405</v>
      </c>
      <c r="Q96">
        <f>_xll.acq_interpolator_eval(Q$2,$H96)</f>
        <v>1.5592891643248405</v>
      </c>
      <c r="R96">
        <f>_xll.acq_interpolator_eval(R$2,$H96)</f>
        <v>1.5500845334863373</v>
      </c>
      <c r="S96">
        <f>_xll.acq_interpolator_eval(S$2,$H96)</f>
        <v>1.5576884604279715</v>
      </c>
      <c r="T96">
        <f>_xll.acq_interpolator_eval(T$2,$H96)</f>
        <v>1.5576884604279715</v>
      </c>
      <c r="U96">
        <f>_xll.acq_interpolator_eval(U$2,$H96)</f>
        <v>1.5500845334863373</v>
      </c>
    </row>
    <row r="97" spans="8:21" x14ac:dyDescent="0.4">
      <c r="H97" s="12">
        <v>1.4500000000000299</v>
      </c>
      <c r="I97">
        <f>_xll.acq_interpolator_eval($F$5,H97)</f>
        <v>1.586794221628224</v>
      </c>
      <c r="J97">
        <f>_xll.acq_diff1_c3pt(H96:H98,I96:I98)</f>
        <v>0.28315784687269929</v>
      </c>
      <c r="K97">
        <f>_xll.acq_diff2_c3pt(H96:H98,I96:I98)</f>
        <v>-2.685999388380369</v>
      </c>
      <c r="M97">
        <f>_xll.acq_interpolator_eval(M$2,$H97)</f>
        <v>1.5942371155009245</v>
      </c>
      <c r="N97">
        <f>_xll.acq_interpolator_eval(N$2,$H97)</f>
        <v>1.5348134039508676</v>
      </c>
      <c r="O97">
        <f>_xll.acq_interpolator_eval(O$2,$H97)</f>
        <v>1.5902688235164444</v>
      </c>
      <c r="P97">
        <f>_xll.acq_interpolator_eval(P$2,$H97)</f>
        <v>1.5839864671468402</v>
      </c>
      <c r="Q97">
        <f>_xll.acq_interpolator_eval(Q$2,$H97)</f>
        <v>1.5839864671468402</v>
      </c>
      <c r="R97">
        <f>_xll.acq_interpolator_eval(R$2,$H97)</f>
        <v>1.5807016472211168</v>
      </c>
      <c r="S97">
        <f>_xll.acq_interpolator_eval(S$2,$H97)</f>
        <v>1.585145657932292</v>
      </c>
      <c r="T97">
        <f>_xll.acq_interpolator_eval(T$2,$H97)</f>
        <v>1.585145657932292</v>
      </c>
      <c r="U97">
        <f>_xll.acq_interpolator_eval(U$2,$H97)</f>
        <v>1.5807016472211168</v>
      </c>
    </row>
    <row r="98" spans="8:21" x14ac:dyDescent="0.4">
      <c r="H98" s="12">
        <v>1.50000000000003</v>
      </c>
      <c r="I98">
        <f>_xll.acq_interpolator_eval($F$5,H98)</f>
        <v>1.5942371155009081</v>
      </c>
      <c r="J98">
        <f>_xll.acq_diff1_c3pt(H97:H99,I97:I99)</f>
        <v>1.5721930066036546E-2</v>
      </c>
      <c r="K98">
        <f>_xll.acq_diff2_c3pt(H97:H99,I97:I99)</f>
        <v>-2.6627189477528805</v>
      </c>
      <c r="M98">
        <f>_xll.acq_interpolator_eval(M$2,$H98)</f>
        <v>1.5942371155009245</v>
      </c>
      <c r="N98">
        <f>_xll.acq_interpolator_eval(N$2,$H98)</f>
        <v>1.5942371155008939</v>
      </c>
      <c r="O98">
        <f>_xll.acq_interpolator_eval(O$2,$H98)</f>
        <v>1.5942371155009234</v>
      </c>
      <c r="P98">
        <f>_xll.acq_interpolator_eval(P$2,$H98)</f>
        <v>1.5942371155009261</v>
      </c>
      <c r="Q98">
        <f>_xll.acq_interpolator_eval(Q$2,$H98)</f>
        <v>1.5942371155009261</v>
      </c>
      <c r="R98">
        <f>_xll.acq_interpolator_eval(R$2,$H98)</f>
        <v>1.5942371155009269</v>
      </c>
      <c r="S98">
        <f>_xll.acq_interpolator_eval(S$2,$H98)</f>
        <v>1.5942371155009238</v>
      </c>
      <c r="T98">
        <f>_xll.acq_interpolator_eval(T$2,$H98)</f>
        <v>1.5942371155009238</v>
      </c>
      <c r="U98">
        <f>_xll.acq_interpolator_eval(U$2,$H98)</f>
        <v>1.5942371155009269</v>
      </c>
    </row>
    <row r="99" spans="8:21" x14ac:dyDescent="0.4">
      <c r="H99" s="12">
        <v>1.55000000000002</v>
      </c>
      <c r="I99">
        <f>_xll.acq_interpolator_eval($F$5,H99)</f>
        <v>1.5883664146348302</v>
      </c>
      <c r="J99">
        <f>_xll.acq_diff1_c3pt(H98:H100,I98:I100)</f>
        <v>-0.24631201483510989</v>
      </c>
      <c r="K99">
        <f>_xll.acq_diff2_c3pt(H98:H100,I98:I100)</f>
        <v>-2.5779599502710902</v>
      </c>
      <c r="M99">
        <f>_xll.acq_interpolator_eval(M$2,$H99)</f>
        <v>1.5942371155009245</v>
      </c>
      <c r="N99">
        <f>_xll.acq_interpolator_eval(N$2,$H99)</f>
        <v>1.5430816305401018</v>
      </c>
      <c r="O99">
        <f>_xll.acq_interpolator_eval(O$2,$H99)</f>
        <v>1.5871474878343166</v>
      </c>
      <c r="P99">
        <f>_xll.acq_interpolator_eval(P$2,$H99)</f>
        <v>1.5891922167255708</v>
      </c>
      <c r="Q99">
        <f>_xll.acq_interpolator_eval(Q$2,$H99)</f>
        <v>1.5891922167255708</v>
      </c>
      <c r="R99">
        <f>_xll.acq_interpolator_eval(R$2,$H99)</f>
        <v>1.5887826869948101</v>
      </c>
      <c r="S99">
        <f>_xll.acq_interpolator_eval(S$2,$H99)</f>
        <v>1.5850495322327744</v>
      </c>
      <c r="T99">
        <f>_xll.acq_interpolator_eval(T$2,$H99)</f>
        <v>1.5850495322327744</v>
      </c>
      <c r="U99">
        <f>_xll.acq_interpolator_eval(U$2,$H99)</f>
        <v>1.5887826869948101</v>
      </c>
    </row>
    <row r="100" spans="8:21" x14ac:dyDescent="0.4">
      <c r="H100" s="12">
        <v>1.6000000000000301</v>
      </c>
      <c r="I100">
        <f>_xll.acq_interpolator_eval($F$5,H100)</f>
        <v>1.5696059140173919</v>
      </c>
      <c r="J100">
        <f>_xll.acq_diff1_c3pt(H99:H101,I99:I101)</f>
        <v>-0.49700511047755835</v>
      </c>
      <c r="K100">
        <f>_xll.acq_diff2_c3pt(H99:H101,I99:I101)</f>
        <v>-2.4359019625768723</v>
      </c>
      <c r="M100">
        <f>_xll.acq_interpolator_eval(M$2,$H100)</f>
        <v>1.5942371155009245</v>
      </c>
      <c r="N100">
        <f>_xll.acq_interpolator_eval(N$2,$H100)</f>
        <v>1.4919261455792892</v>
      </c>
      <c r="O100">
        <f>_xll.acq_interpolator_eval(O$2,$H100)</f>
        <v>1.570265447435661</v>
      </c>
      <c r="P100">
        <f>_xll.acq_interpolator_eval(P$2,$H100)</f>
        <v>1.5698862681496102</v>
      </c>
      <c r="Q100">
        <f>_xll.acq_interpolator_eval(Q$2,$H100)</f>
        <v>1.5698862681496102</v>
      </c>
      <c r="R100">
        <f>_xll.acq_interpolator_eval(R$2,$H100)</f>
        <v>1.5659554335428301</v>
      </c>
      <c r="S100">
        <f>_xll.acq_interpolator_eval(S$2,$H100)</f>
        <v>1.5608789944203687</v>
      </c>
      <c r="T100">
        <f>_xll.acq_interpolator_eval(T$2,$H100)</f>
        <v>1.5608789944203687</v>
      </c>
      <c r="U100">
        <f>_xll.acq_interpolator_eval(U$2,$H100)</f>
        <v>1.5659554335428301</v>
      </c>
    </row>
    <row r="101" spans="8:21" x14ac:dyDescent="0.4">
      <c r="H101" s="12">
        <v>1.6500000000000301</v>
      </c>
      <c r="I101">
        <f>_xll.acq_interpolator_eval($F$5,H101)</f>
        <v>1.5386659035870718</v>
      </c>
      <c r="J101">
        <f>_xll.acq_diff1_c3pt(H100:H102,I100:I102)</f>
        <v>-0.73094646795863016</v>
      </c>
      <c r="K101">
        <f>_xll.acq_diff2_c3pt(H100:H102,I100:I102)</f>
        <v>-2.2429251870445586</v>
      </c>
      <c r="M101">
        <f>_xll.acq_interpolator_eval(M$2,$H101)</f>
        <v>1.5942371155009245</v>
      </c>
      <c r="N101">
        <f>_xll.acq_interpolator_eval(N$2,$H101)</f>
        <v>1.4407706606184869</v>
      </c>
      <c r="O101">
        <f>_xll.acq_interpolator_eval(O$2,$H101)</f>
        <v>1.5435909943049633</v>
      </c>
      <c r="P101">
        <f>_xll.acq_interpolator_eval(P$2,$H101)</f>
        <v>1.5378246145994894</v>
      </c>
      <c r="Q101">
        <f>_xll.acq_interpolator_eval(Q$2,$H101)</f>
        <v>1.5378246145994894</v>
      </c>
      <c r="R101">
        <f>_xll.acq_interpolator_eval(R$2,$H101)</f>
        <v>1.5284617431284682</v>
      </c>
      <c r="S101">
        <f>_xll.acq_interpolator_eval(S$2,$H101)</f>
        <v>1.5238467848767556</v>
      </c>
      <c r="T101">
        <f>_xll.acq_interpolator_eval(T$2,$H101)</f>
        <v>1.5238467848767556</v>
      </c>
      <c r="U101">
        <f>_xll.acq_interpolator_eval(U$2,$H101)</f>
        <v>1.5284617431284682</v>
      </c>
    </row>
    <row r="102" spans="8:21" x14ac:dyDescent="0.4">
      <c r="H102" s="12">
        <v>1.7000000000000299</v>
      </c>
      <c r="I102">
        <f>_xll.acq_interpolator_eval($F$5,H102)</f>
        <v>1.4965112672215291</v>
      </c>
      <c r="J102">
        <f>_xll.acq_diff1_c3pt(H101:H103,I101:I103)</f>
        <v>-0.94345659060757736</v>
      </c>
      <c r="K102">
        <f>_xll.acq_diff2_c3pt(H101:H103,I101:I103)</f>
        <v>-2.0072772659344014</v>
      </c>
      <c r="M102">
        <f>_xll.acq_interpolator_eval(M$2,$H102)</f>
        <v>1.5942371155009245</v>
      </c>
      <c r="N102">
        <f>_xll.acq_interpolator_eval(N$2,$H102)</f>
        <v>1.3896151756576847</v>
      </c>
      <c r="O102">
        <f>_xll.acq_interpolator_eval(O$2,$H102)</f>
        <v>1.5071241284422217</v>
      </c>
      <c r="P102">
        <f>_xll.acq_interpolator_eval(P$2,$H102)</f>
        <v>1.4945126009016441</v>
      </c>
      <c r="Q102">
        <f>_xll.acq_interpolator_eval(Q$2,$H102)</f>
        <v>1.4945126009016441</v>
      </c>
      <c r="R102">
        <f>_xll.acq_interpolator_eval(R$2,$H102)</f>
        <v>1.4790080037351943</v>
      </c>
      <c r="S102">
        <f>_xll.acq_interpolator_eval(S$2,$H102)</f>
        <v>1.4760741864149713</v>
      </c>
      <c r="T102">
        <f>_xll.acq_interpolator_eval(T$2,$H102)</f>
        <v>1.4760741864149713</v>
      </c>
      <c r="U102">
        <f>_xll.acq_interpolator_eval(U$2,$H102)</f>
        <v>1.4790080037351943</v>
      </c>
    </row>
    <row r="103" spans="8:21" x14ac:dyDescent="0.4">
      <c r="H103" s="12">
        <v>1.75000000000003</v>
      </c>
      <c r="I103">
        <f>_xll.acq_interpolator_eval($F$5,H103)</f>
        <v>1.4443202445263141</v>
      </c>
      <c r="J103">
        <f>_xll.acq_diff1_c3pt(H102:H104,I102:I104)</f>
        <v>-1.1307503967668167</v>
      </c>
      <c r="K103">
        <f>_xll.acq_diff2_c3pt(H102:H104,I102:I104)</f>
        <v>-1.7385988572503803</v>
      </c>
      <c r="M103">
        <f>_xll.acq_interpolator_eval(M$2,$H103)</f>
        <v>1.0826822658929016</v>
      </c>
      <c r="N103">
        <f>_xll.acq_interpolator_eval(N$2,$H103)</f>
        <v>1.3384596906968824</v>
      </c>
      <c r="O103">
        <f>_xll.acq_interpolator_eval(O$2,$H103)</f>
        <v>1.4608648498474357</v>
      </c>
      <c r="P103">
        <f>_xll.acq_interpolator_eval(P$2,$H103)</f>
        <v>1.4414555718825113</v>
      </c>
      <c r="Q103">
        <f>_xll.acq_interpolator_eval(Q$2,$H103)</f>
        <v>1.4414555718825113</v>
      </c>
      <c r="R103">
        <f>_xll.acq_interpolator_eval(R$2,$H103)</f>
        <v>1.4203006033464809</v>
      </c>
      <c r="S103">
        <f>_xll.acq_interpolator_eval(S$2,$H103)</f>
        <v>1.4196824818480549</v>
      </c>
      <c r="T103">
        <f>_xll.acq_interpolator_eval(T$2,$H103)</f>
        <v>1.4196824818480549</v>
      </c>
      <c r="U103">
        <f>_xll.acq_interpolator_eval(U$2,$H103)</f>
        <v>1.4203006033464809</v>
      </c>
    </row>
    <row r="104" spans="8:21" x14ac:dyDescent="0.4">
      <c r="H104" s="12">
        <v>1.80000000000003</v>
      </c>
      <c r="I104">
        <f>_xll.acq_interpolator_eval($F$5,H104)</f>
        <v>1.3834362275448473</v>
      </c>
      <c r="J104">
        <f>_xll.acq_diff1_c3pt(H103:H105,I103:I105)</f>
        <v>-1.2900479958593458</v>
      </c>
      <c r="K104">
        <f>_xll.acq_diff2_c3pt(H103:H105,I103:I105)</f>
        <v>-1.4473531246002023</v>
      </c>
      <c r="M104">
        <f>_xll.acq_interpolator_eval(M$2,$H104)</f>
        <v>1.0826822658929016</v>
      </c>
      <c r="N104">
        <f>_xll.acq_interpolator_eval(N$2,$H104)</f>
        <v>1.28730420573608</v>
      </c>
      <c r="O104">
        <f>_xll.acq_interpolator_eval(O$2,$H104)</f>
        <v>1.4048131585206054</v>
      </c>
      <c r="P104">
        <f>_xll.acq_interpolator_eval(P$2,$H104)</f>
        <v>1.3801588723685287</v>
      </c>
      <c r="Q104">
        <f>_xll.acq_interpolator_eval(Q$2,$H104)</f>
        <v>1.3801588723685287</v>
      </c>
      <c r="R104">
        <f>_xll.acq_interpolator_eval(R$2,$H104)</f>
        <v>1.3550459299458006</v>
      </c>
      <c r="S104">
        <f>_xll.acq_interpolator_eval(S$2,$H104)</f>
        <v>1.3567929539890453</v>
      </c>
      <c r="T104">
        <f>_xll.acq_interpolator_eval(T$2,$H104)</f>
        <v>1.3567929539890453</v>
      </c>
      <c r="U104">
        <f>_xll.acq_interpolator_eval(U$2,$H104)</f>
        <v>1.3550459299458006</v>
      </c>
    </row>
    <row r="105" spans="8:21" x14ac:dyDescent="0.4">
      <c r="H105" s="12">
        <v>1.8500000000000301</v>
      </c>
      <c r="I105">
        <f>_xll.acq_interpolator_eval($F$5,H105)</f>
        <v>1.3153154449403794</v>
      </c>
      <c r="J105">
        <f>_xll.acq_diff1_c3pt(H104:H106,I104:I106)</f>
        <v>-1.4196264286304414</v>
      </c>
      <c r="K105">
        <f>_xll.acq_diff2_c3pt(H104:H106,I104:I106)</f>
        <v>-1.1442155308217095</v>
      </c>
      <c r="M105">
        <f>_xll.acq_interpolator_eval(M$2,$H105)</f>
        <v>1.0826822658929016</v>
      </c>
      <c r="N105">
        <f>_xll.acq_interpolator_eval(N$2,$H105)</f>
        <v>1.2361487207752777</v>
      </c>
      <c r="O105">
        <f>_xll.acq_interpolator_eval(O$2,$H105)</f>
        <v>1.3389690544617308</v>
      </c>
      <c r="P105">
        <f>_xll.acq_interpolator_eval(P$2,$H105)</f>
        <v>1.312127847186134</v>
      </c>
      <c r="Q105">
        <f>_xll.acq_interpolator_eval(Q$2,$H105)</f>
        <v>1.312127847186134</v>
      </c>
      <c r="R105">
        <f>_xll.acq_interpolator_eval(R$2,$H105)</f>
        <v>1.2859503715166263</v>
      </c>
      <c r="S105">
        <f>_xll.acq_interpolator_eval(S$2,$H105)</f>
        <v>1.2895268856509821</v>
      </c>
      <c r="T105">
        <f>_xll.acq_interpolator_eval(T$2,$H105)</f>
        <v>1.2895268856509821</v>
      </c>
      <c r="U105">
        <f>_xll.acq_interpolator_eval(U$2,$H105)</f>
        <v>1.2859503715166263</v>
      </c>
    </row>
    <row r="106" spans="8:21" x14ac:dyDescent="0.4">
      <c r="H106" s="12">
        <v>1.9000000000000301</v>
      </c>
      <c r="I106">
        <f>_xll.acq_interpolator_eval($F$5,H106)</f>
        <v>1.241473584681803</v>
      </c>
      <c r="J106">
        <f>_xll.acq_diff1_c3pt(H105:H107,I105:I107)</f>
        <v>-1.5188113438311213</v>
      </c>
      <c r="K106">
        <f>_xll.acq_diff2_c3pt(H105:H107,I105:I107)</f>
        <v>-0.83948277319188302</v>
      </c>
      <c r="M106">
        <f>_xll.acq_interpolator_eval(M$2,$H106)</f>
        <v>1.0826822658929016</v>
      </c>
      <c r="N106">
        <f>_xll.acq_interpolator_eval(N$2,$H106)</f>
        <v>1.1849932358144755</v>
      </c>
      <c r="O106">
        <f>_xll.acq_interpolator_eval(O$2,$H106)</f>
        <v>1.2633325376708118</v>
      </c>
      <c r="P106">
        <f>_xll.acq_interpolator_eval(P$2,$H106)</f>
        <v>1.2388678411617648</v>
      </c>
      <c r="Q106">
        <f>_xll.acq_interpolator_eval(Q$2,$H106)</f>
        <v>1.2388678411617648</v>
      </c>
      <c r="R106">
        <f>_xll.acq_interpolator_eval(R$2,$H106)</f>
        <v>1.2157203160424304</v>
      </c>
      <c r="S106">
        <f>_xll.acq_interpolator_eval(S$2,$H106)</f>
        <v>1.2200055596469044</v>
      </c>
      <c r="T106">
        <f>_xll.acq_interpolator_eval(T$2,$H106)</f>
        <v>1.2200055596469044</v>
      </c>
      <c r="U106">
        <f>_xll.acq_interpolator_eval(U$2,$H106)</f>
        <v>1.2157203160424304</v>
      </c>
    </row>
    <row r="107" spans="8:21" x14ac:dyDescent="0.4">
      <c r="H107" s="12">
        <v>1.9500000000000299</v>
      </c>
      <c r="I107">
        <f>_xll.acq_interpolator_eval($F$5,H107)</f>
        <v>1.1634343105572675</v>
      </c>
      <c r="J107">
        <f>_xll.acq_diff1_c3pt(H106:H108,I106:I108)</f>
        <v>-1.5879131878895008</v>
      </c>
      <c r="K107">
        <f>_xll.acq_diff2_c3pt(H106:H108,I106:I108)</f>
        <v>-0.54255410797571413</v>
      </c>
      <c r="M107">
        <f>_xll.acq_interpolator_eval(M$2,$H107)</f>
        <v>1.0826822658929016</v>
      </c>
      <c r="N107">
        <f>_xll.acq_interpolator_eval(N$2,$H107)</f>
        <v>1.1338377508536732</v>
      </c>
      <c r="O107">
        <f>_xll.acq_interpolator_eval(O$2,$H107)</f>
        <v>1.1779036081478491</v>
      </c>
      <c r="P107">
        <f>_xll.acq_interpolator_eval(P$2,$H107)</f>
        <v>1.1618841991218591</v>
      </c>
      <c r="Q107">
        <f>_xll.acq_interpolator_eval(Q$2,$H107)</f>
        <v>1.1618841991218591</v>
      </c>
      <c r="R107">
        <f>_xll.acq_interpolator_eval(R$2,$H107)</f>
        <v>1.1470621515066859</v>
      </c>
      <c r="S107">
        <f>_xll.acq_interpolator_eval(S$2,$H107)</f>
        <v>1.1503502587898515</v>
      </c>
      <c r="T107">
        <f>_xll.acq_interpolator_eval(T$2,$H107)</f>
        <v>1.1503502587898515</v>
      </c>
      <c r="U107">
        <f>_xll.acq_interpolator_eval(U$2,$H107)</f>
        <v>1.1470621515066859</v>
      </c>
    </row>
    <row r="108" spans="8:21" x14ac:dyDescent="0.4">
      <c r="H108" s="12">
        <v>2.0000000000000302</v>
      </c>
      <c r="I108">
        <f>_xll.acq_interpolator_eval($F$5,H108)</f>
        <v>1.0826822658928528</v>
      </c>
      <c r="J108">
        <f>_xll.acq_diff1_c3pt(H107:H109,I107:I109)</f>
        <v>-1.6281172146082588</v>
      </c>
      <c r="K108">
        <f>_xll.acq_diff2_c3pt(H107:H109,I107:I109)</f>
        <v>-0.26152642639943857</v>
      </c>
      <c r="M108">
        <f>_xll.acq_interpolator_eval(M$2,$H108)</f>
        <v>1.0826822658929016</v>
      </c>
      <c r="N108">
        <f>_xll.acq_interpolator_eval(N$2,$H108)</f>
        <v>1.0826822658928583</v>
      </c>
      <c r="O108">
        <f>_xll.acq_interpolator_eval(O$2,$H108)</f>
        <v>1.0826822658928412</v>
      </c>
      <c r="P108">
        <f>_xll.acq_interpolator_eval(P$2,$H108)</f>
        <v>1.0826822658928534</v>
      </c>
      <c r="Q108">
        <f>_xll.acq_interpolator_eval(Q$2,$H108)</f>
        <v>1.0826822658928534</v>
      </c>
      <c r="R108">
        <f>_xll.acq_interpolator_eval(R$2,$H108)</f>
        <v>1.0826822658928645</v>
      </c>
      <c r="S108">
        <f>_xll.acq_interpolator_eval(S$2,$H108)</f>
        <v>1.0826822658928619</v>
      </c>
      <c r="T108">
        <f>_xll.acq_interpolator_eval(T$2,$H108)</f>
        <v>1.0826822658928619</v>
      </c>
      <c r="U108">
        <f>_xll.acq_interpolator_eval(U$2,$H108)</f>
        <v>1.0826822658928645</v>
      </c>
    </row>
    <row r="109" spans="8:21" x14ac:dyDescent="0.4">
      <c r="H109" s="12">
        <v>2.05000000000003</v>
      </c>
      <c r="I109">
        <f>_xll.acq_interpolator_eval($F$5,H109)</f>
        <v>1.0006225890964415</v>
      </c>
      <c r="J109">
        <f>_xll.acq_diff1_c3pt(H108:H110,I108:I110)</f>
        <v>-1.6413399554567023</v>
      </c>
      <c r="K109">
        <f>_xll.acq_diff2_c3pt(H108:H110,I108:I110)</f>
        <v>-2.9283905694344019E-3</v>
      </c>
      <c r="M109">
        <f>_xll.acq_interpolator_eval(M$2,$H109)</f>
        <v>1.0826822658929016</v>
      </c>
      <c r="N109">
        <f>_xll.acq_interpolator_eval(N$2,$H109)</f>
        <v>1.0111605172035827</v>
      </c>
      <c r="O109">
        <f>_xll.acq_interpolator_eval(O$2,$H109)</f>
        <v>0.98542429726499614</v>
      </c>
      <c r="P109">
        <f>_xll.acq_interpolator_eval(P$2,$H109)</f>
        <v>1.002635018300168</v>
      </c>
      <c r="Q109">
        <f>_xll.acq_interpolator_eval(Q$2,$H109)</f>
        <v>1.002635018300168</v>
      </c>
      <c r="R109">
        <f>_xll.acq_interpolator_eval(R$2,$H109)</f>
        <v>1.0175427984386345</v>
      </c>
      <c r="S109">
        <f>_xll.acq_interpolator_eval(S$2,$H109)</f>
        <v>1.0144304233686119</v>
      </c>
      <c r="T109">
        <f>_xll.acq_interpolator_eval(T$2,$H109)</f>
        <v>1.014145210080488</v>
      </c>
      <c r="U109">
        <f>_xll.acq_interpolator_eval(U$2,$H109)</f>
        <v>1.0175427984386345</v>
      </c>
    </row>
    <row r="110" spans="8:21" x14ac:dyDescent="0.4">
      <c r="H110" s="12">
        <v>2.1000000000000298</v>
      </c>
      <c r="I110">
        <f>_xll.acq_interpolator_eval($F$5,H110)</f>
        <v>0.91854827034718312</v>
      </c>
      <c r="J110">
        <f>_xll.acq_diff1_c3pt(H109:H111,I109:I111)</f>
        <v>-1.630066424221722</v>
      </c>
      <c r="K110">
        <f>_xll.acq_diff2_c3pt(H109:H111,I109:I111)</f>
        <v>0.22839901526904274</v>
      </c>
      <c r="M110">
        <f>_xll.acq_interpolator_eval(M$2,$H110)</f>
        <v>1.0826822658929016</v>
      </c>
      <c r="N110">
        <f>_xll.acq_interpolator_eval(N$2,$H110)</f>
        <v>0.93963876851430705</v>
      </c>
      <c r="O110">
        <f>_xll.acq_interpolator_eval(O$2,$H110)</f>
        <v>0.89388548862350059</v>
      </c>
      <c r="P110">
        <f>_xll.acq_interpolator_eval(P$2,$H110)</f>
        <v>0.92258596116514724</v>
      </c>
      <c r="Q110">
        <f>_xll.acq_interpolator_eval(Q$2,$H110)</f>
        <v>0.92258596116514724</v>
      </c>
      <c r="R110">
        <f>_xll.acq_interpolator_eval(R$2,$H110)</f>
        <v>0.94603831303392694</v>
      </c>
      <c r="S110">
        <f>_xll.acq_interpolator_eval(S$2,$H110)</f>
        <v>0.94237789507619119</v>
      </c>
      <c r="T110">
        <f>_xll.acq_interpolator_eval(T$2,$H110)</f>
        <v>0.94136380338508474</v>
      </c>
      <c r="U110">
        <f>_xll.acq_interpolator_eval(U$2,$H110)</f>
        <v>0.94603831303392694</v>
      </c>
    </row>
    <row r="111" spans="8:21" x14ac:dyDescent="0.4">
      <c r="H111" s="12">
        <v>2.1500000000000301</v>
      </c>
      <c r="I111">
        <f>_xll.acq_interpolator_eval($F$5,H111)</f>
        <v>0.8376159466742692</v>
      </c>
      <c r="J111">
        <f>_xll.acq_diff1_c3pt(H110:H112,I110:I112)</f>
        <v>-1.5971821921032043</v>
      </c>
      <c r="K111">
        <f>_xll.acq_diff2_c3pt(H110:H112,I110:I112)</f>
        <v>0.42928562710130752</v>
      </c>
      <c r="M111">
        <f>_xll.acq_interpolator_eval(M$2,$H111)</f>
        <v>1.0826822658929016</v>
      </c>
      <c r="N111">
        <f>_xll.acq_interpolator_eval(N$2,$H111)</f>
        <v>0.86811701982503076</v>
      </c>
      <c r="O111">
        <f>_xll.acq_interpolator_eval(O$2,$H111)</f>
        <v>0.80806583996835379</v>
      </c>
      <c r="P111">
        <f>_xll.acq_interpolator_eval(P$2,$H111)</f>
        <v>0.84324623130811704</v>
      </c>
      <c r="Q111">
        <f>_xll.acq_interpolator_eval(Q$2,$H111)</f>
        <v>0.84324623130811704</v>
      </c>
      <c r="R111">
        <f>_xll.acq_interpolator_eval(R$2,$H111)</f>
        <v>0.87002383464058308</v>
      </c>
      <c r="S111">
        <f>_xll.acq_interpolator_eval(S$2,$H111)</f>
        <v>0.86767744599824437</v>
      </c>
      <c r="T111">
        <f>_xll.acq_interpolator_eval(T$2,$H111)</f>
        <v>0.86568095298137893</v>
      </c>
      <c r="U111">
        <f>_xll.acq_interpolator_eval(U$2,$H111)</f>
        <v>0.87002383464058308</v>
      </c>
    </row>
    <row r="112" spans="8:21" x14ac:dyDescent="0.4">
      <c r="H112" s="12">
        <v>2.2000000000000299</v>
      </c>
      <c r="I112">
        <f>_xll.acq_interpolator_eval($F$5,H112)</f>
        <v>0.75883005113686253</v>
      </c>
      <c r="J112">
        <f>_xll.acq_diff1_c3pt(H111:H113,I111:I113)</f>
        <v>-1.5458127305879534</v>
      </c>
      <c r="K112">
        <f>_xll.acq_diff2_c3pt(H111:H113,I111:I113)</f>
        <v>0.59810360320371625</v>
      </c>
      <c r="M112">
        <f>_xll.acq_interpolator_eval(M$2,$H112)</f>
        <v>1.0826822658929016</v>
      </c>
      <c r="N112">
        <f>_xll.acq_interpolator_eval(N$2,$H112)</f>
        <v>0.79659527113575512</v>
      </c>
      <c r="O112">
        <f>_xll.acq_interpolator_eval(O$2,$H112)</f>
        <v>0.72796535129955742</v>
      </c>
      <c r="P112">
        <f>_xll.acq_interpolator_eval(P$2,$H112)</f>
        <v>0.76532696554940549</v>
      </c>
      <c r="Q112">
        <f>_xll.acq_interpolator_eval(Q$2,$H112)</f>
        <v>0.76532696554940549</v>
      </c>
      <c r="R112">
        <f>_xll.acq_interpolator_eval(R$2,$H112)</f>
        <v>0.79135438822044613</v>
      </c>
      <c r="S112">
        <f>_xll.acq_interpolator_eval(S$2,$H112)</f>
        <v>0.79148184111741804</v>
      </c>
      <c r="T112">
        <f>_xll.acq_interpolator_eval(T$2,$H112)</f>
        <v>0.78843956604409959</v>
      </c>
      <c r="U112">
        <f>_xll.acq_interpolator_eval(U$2,$H112)</f>
        <v>0.79135438822044613</v>
      </c>
    </row>
    <row r="113" spans="8:21" x14ac:dyDescent="0.4">
      <c r="H113" s="12">
        <v>2.2500000000000302</v>
      </c>
      <c r="I113">
        <f>_xll.acq_interpolator_eval($F$5,H113)</f>
        <v>0.68303467361547376</v>
      </c>
      <c r="J113">
        <f>_xll.acq_diff1_c3pt(H112:H114,I112:I114)</f>
        <v>-1.4791794759804373</v>
      </c>
      <c r="K113">
        <f>_xll.acq_diff2_c3pt(H112:H114,I112:I114)</f>
        <v>0.73456148894659612</v>
      </c>
      <c r="M113">
        <f>_xll.acq_interpolator_eval(M$2,$H113)</f>
        <v>0.36746477900014229</v>
      </c>
      <c r="N113">
        <f>_xll.acq_interpolator_eval(N$2,$H113)</f>
        <v>0.72507352244647882</v>
      </c>
      <c r="O113">
        <f>_xll.acq_interpolator_eval(O$2,$H113)</f>
        <v>0.65358402261710968</v>
      </c>
      <c r="P113">
        <f>_xll.acq_interpolator_eval(P$2,$H113)</f>
        <v>0.68953930070933833</v>
      </c>
      <c r="Q113">
        <f>_xll.acq_interpolator_eval(Q$2,$H113)</f>
        <v>0.68953930070933833</v>
      </c>
      <c r="R113">
        <f>_xll.acq_interpolator_eval(R$2,$H113)</f>
        <v>0.71188499873535704</v>
      </c>
      <c r="S113">
        <f>_xll.acq_interpolator_eval(S$2,$H113)</f>
        <v>0.71494384541635592</v>
      </c>
      <c r="T113">
        <f>_xll.acq_interpolator_eval(T$2,$H113)</f>
        <v>0.71098254974797293</v>
      </c>
      <c r="U113">
        <f>_xll.acq_interpolator_eval(U$2,$H113)</f>
        <v>0.71188499873535704</v>
      </c>
    </row>
    <row r="114" spans="8:21" x14ac:dyDescent="0.4">
      <c r="H114" s="12">
        <v>2.30000000000003</v>
      </c>
      <c r="I114">
        <f>_xll.acq_interpolator_eval($F$5,H114)</f>
        <v>0.61091210353881864</v>
      </c>
      <c r="J114">
        <f>_xll.acq_diff1_c3pt(H113:H115,I113:I115)</f>
        <v>-1.4004784872988867</v>
      </c>
      <c r="K114">
        <f>_xll.acq_diff2_c3pt(H113:H115,I113:I115)</f>
        <v>0.83945828468441863</v>
      </c>
      <c r="M114">
        <f>_xll.acq_interpolator_eval(M$2,$H114)</f>
        <v>0.36746477900014229</v>
      </c>
      <c r="N114">
        <f>_xll.acq_interpolator_eval(N$2,$H114)</f>
        <v>0.65355177375720308</v>
      </c>
      <c r="O114">
        <f>_xll.acq_interpolator_eval(O$2,$H114)</f>
        <v>0.58492185392101226</v>
      </c>
      <c r="P114">
        <f>_xll.acq_interpolator_eval(P$2,$H114)</f>
        <v>0.6165943736082431</v>
      </c>
      <c r="Q114">
        <f>_xll.acq_interpolator_eval(Q$2,$H114)</f>
        <v>0.6165943736082431</v>
      </c>
      <c r="R114">
        <f>_xll.acq_interpolator_eval(R$2,$H114)</f>
        <v>0.63347069114715915</v>
      </c>
      <c r="S114">
        <f>_xll.acq_interpolator_eval(S$2,$H114)</f>
        <v>0.63921622387770494</v>
      </c>
      <c r="T114">
        <f>_xll.acq_interpolator_eval(T$2,$H114)</f>
        <v>0.6346528112677281</v>
      </c>
      <c r="U114">
        <f>_xll.acq_interpolator_eval(U$2,$H114)</f>
        <v>0.63347069114715915</v>
      </c>
    </row>
    <row r="115" spans="8:21" x14ac:dyDescent="0.4">
      <c r="H115" s="12">
        <v>2.3500000000000298</v>
      </c>
      <c r="I115">
        <f>_xll.acq_interpolator_eval($F$5,H115)</f>
        <v>0.54298682488558558</v>
      </c>
      <c r="J115">
        <f>_xll.acq_diff1_c3pt(H114:H116,I114:I116)</f>
        <v>-1.3127839792394846</v>
      </c>
      <c r="K115">
        <f>_xll.acq_diff2_c3pt(H114:H116,I114:I116)</f>
        <v>0.91443187650363333</v>
      </c>
      <c r="M115">
        <f>_xll.acq_interpolator_eval(M$2,$H115)</f>
        <v>0.36746477900014229</v>
      </c>
      <c r="N115">
        <f>_xll.acq_interpolator_eval(N$2,$H115)</f>
        <v>0.58203002506792745</v>
      </c>
      <c r="O115">
        <f>_xll.acq_interpolator_eval(O$2,$H115)</f>
        <v>0.52197884521126414</v>
      </c>
      <c r="P115">
        <f>_xll.acq_interpolator_eval(P$2,$H115)</f>
        <v>0.54720332106644609</v>
      </c>
      <c r="Q115">
        <f>_xll.acq_interpolator_eval(Q$2,$H115)</f>
        <v>0.54720332106644609</v>
      </c>
      <c r="R115">
        <f>_xll.acq_interpolator_eval(R$2,$H115)</f>
        <v>0.55796649041769375</v>
      </c>
      <c r="S115">
        <f>_xll.acq_interpolator_eval(S$2,$H115)</f>
        <v>0.56545174148410937</v>
      </c>
      <c r="T115">
        <f>_xll.acq_interpolator_eval(T$2,$H115)</f>
        <v>0.56079325777809164</v>
      </c>
      <c r="U115">
        <f>_xll.acq_interpolator_eval(U$2,$H115)</f>
        <v>0.55796649041769375</v>
      </c>
    </row>
    <row r="116" spans="8:21" x14ac:dyDescent="0.4">
      <c r="H116" s="12">
        <v>2.4000000000000301</v>
      </c>
      <c r="I116">
        <f>_xll.acq_interpolator_eval($F$5,H116)</f>
        <v>0.47963370561487012</v>
      </c>
      <c r="J116">
        <f>_xll.acq_diff1_c3pt(H115:H117,I115:I117)</f>
        <v>-1.2189759793310815</v>
      </c>
      <c r="K116">
        <f>_xll.acq_diff2_c3pt(H115:H117,I115:I117)</f>
        <v>0.96172812166441934</v>
      </c>
      <c r="M116">
        <f>_xll.acq_interpolator_eval(M$2,$H116)</f>
        <v>0.36746477900014229</v>
      </c>
      <c r="N116">
        <f>_xll.acq_interpolator_eval(N$2,$H116)</f>
        <v>0.51050827637865104</v>
      </c>
      <c r="O116">
        <f>_xll.acq_interpolator_eval(O$2,$H116)</f>
        <v>0.46475499648786522</v>
      </c>
      <c r="P116">
        <f>_xll.acq_interpolator_eval(P$2,$H116)</f>
        <v>0.48207727990427379</v>
      </c>
      <c r="Q116">
        <f>_xll.acq_interpolator_eval(Q$2,$H116)</f>
        <v>0.48207727990427379</v>
      </c>
      <c r="R116">
        <f>_xll.acq_interpolator_eval(R$2,$H116)</f>
        <v>0.48722742150880222</v>
      </c>
      <c r="S116">
        <f>_xll.acq_interpolator_eval(S$2,$H116)</f>
        <v>0.49480316321821405</v>
      </c>
      <c r="T116">
        <f>_xll.acq_interpolator_eval(T$2,$H116)</f>
        <v>0.49074679645379093</v>
      </c>
      <c r="U116">
        <f>_xll.acq_interpolator_eval(U$2,$H116)</f>
        <v>0.48722742150880222</v>
      </c>
    </row>
    <row r="117" spans="8:21" x14ac:dyDescent="0.4">
      <c r="H117" s="12">
        <v>2.4500000000000299</v>
      </c>
      <c r="I117">
        <f>_xll.acq_interpolator_eval($F$5,H117)</f>
        <v>0.4210892269524773</v>
      </c>
      <c r="J117">
        <f>_xll.acq_diff1_c3pt(H116:H118,I116:I118)</f>
        <v>-1.1216892661475841</v>
      </c>
      <c r="K117">
        <f>_xll.acq_diff2_c3pt(H116:H118,I116:I118)</f>
        <v>0.9840061420055326</v>
      </c>
      <c r="M117">
        <f>_xll.acq_interpolator_eval(M$2,$H117)</f>
        <v>0.36746477900014229</v>
      </c>
      <c r="N117">
        <f>_xll.acq_interpolator_eval(N$2,$H117)</f>
        <v>0.43898652768937541</v>
      </c>
      <c r="O117">
        <f>_xll.acq_interpolator_eval(O$2,$H117)</f>
        <v>0.41325030775081617</v>
      </c>
      <c r="P117">
        <f>_xll.acq_interpolator_eval(P$2,$H117)</f>
        <v>0.42192738694205351</v>
      </c>
      <c r="Q117">
        <f>_xll.acq_interpolator_eval(Q$2,$H117)</f>
        <v>0.42192738694205351</v>
      </c>
      <c r="R117">
        <f>_xll.acq_interpolator_eval(R$2,$H117)</f>
        <v>0.42310850938232786</v>
      </c>
      <c r="S117">
        <f>_xll.acq_interpolator_eval(S$2,$H117)</f>
        <v>0.42842325406266535</v>
      </c>
      <c r="T117">
        <f>_xll.acq_interpolator_eval(T$2,$H117)</f>
        <v>0.42585633446955462</v>
      </c>
      <c r="U117">
        <f>_xll.acq_interpolator_eval(U$2,$H117)</f>
        <v>0.42310850938232786</v>
      </c>
    </row>
    <row r="118" spans="8:21" x14ac:dyDescent="0.4">
      <c r="H118" s="12">
        <v>2.5000000000000302</v>
      </c>
      <c r="I118">
        <f>_xll.acq_interpolator_eval($F$5,H118)</f>
        <v>0.36746477900011165</v>
      </c>
      <c r="J118">
        <f>_xll.acq_diff1_c3pt(H117:H119,I117:I119)</f>
        <v>-1.0232797292860276</v>
      </c>
      <c r="K118">
        <f>_xll.acq_diff2_c3pt(H117:H119,I117:I119)</f>
        <v>0.98418459522558588</v>
      </c>
      <c r="M118">
        <f>_xll.acq_interpolator_eval(M$2,$H118)</f>
        <v>0.36746477900014229</v>
      </c>
      <c r="N118">
        <f>_xll.acq_interpolator_eval(N$2,$H118)</f>
        <v>0.36746477900012414</v>
      </c>
      <c r="O118">
        <f>_xll.acq_interpolator_eval(O$2,$H118)</f>
        <v>0.36746477900011637</v>
      </c>
      <c r="P118">
        <f>_xll.acq_interpolator_eval(P$2,$H118)</f>
        <v>0.36746477900011126</v>
      </c>
      <c r="Q118">
        <f>_xll.acq_interpolator_eval(Q$2,$H118)</f>
        <v>0.36746477900011126</v>
      </c>
      <c r="R118">
        <f>_xll.acq_interpolator_eval(R$2,$H118)</f>
        <v>0.3674647790001116</v>
      </c>
      <c r="S118">
        <f>_xll.acq_interpolator_eval(S$2,$H118)</f>
        <v>0.36746477900010732</v>
      </c>
      <c r="T118">
        <f>_xll.acq_interpolator_eval(T$2,$H118)</f>
        <v>0.36746477900010927</v>
      </c>
      <c r="U118">
        <f>_xll.acq_interpolator_eval(U$2,$H118)</f>
        <v>0.3674647790001116</v>
      </c>
    </row>
    <row r="119" spans="8:21" x14ac:dyDescent="0.4">
      <c r="H119" s="12">
        <v>2.55000000000003</v>
      </c>
      <c r="I119">
        <f>_xll.acq_interpolator_eval($F$5,H119)</f>
        <v>0.3187612540238744</v>
      </c>
      <c r="J119">
        <f>_xll.acq_diff1_c3pt(H118:H120,I118:I120)</f>
        <v>-0.9258042450839159</v>
      </c>
      <c r="K119">
        <f>_xll.acq_diff2_c3pt(H118:H120,I118:I120)</f>
        <v>0.96532508881665546</v>
      </c>
      <c r="M119">
        <f>_xll.acq_interpolator_eval(M$2,$H119)</f>
        <v>0.36746477900014229</v>
      </c>
      <c r="N119">
        <f>_xll.acq_interpolator_eval(N$2,$H119)</f>
        <v>0.3374109319771092</v>
      </c>
      <c r="O119">
        <f>_xll.acq_interpolator_eval(O$2,$H119)</f>
        <v>0.32582604041604107</v>
      </c>
      <c r="P119">
        <f>_xll.acq_interpolator_eval(P$2,$H119)</f>
        <v>0.31917542973137641</v>
      </c>
      <c r="Q119">
        <f>_xll.acq_interpolator_eval(Q$2,$H119)</f>
        <v>0.31917542973137641</v>
      </c>
      <c r="R119">
        <f>_xll.acq_interpolator_eval(R$2,$H119)</f>
        <v>0.31791158557019128</v>
      </c>
      <c r="S119">
        <f>_xll.acq_interpolator_eval(S$2,$H119)</f>
        <v>0.31301905504305783</v>
      </c>
      <c r="T119">
        <f>_xll.acq_interpolator_eval(T$2,$H119)</f>
        <v>0.31486193955079145</v>
      </c>
      <c r="U119">
        <f>_xll.acq_interpolator_eval(U$2,$H119)</f>
        <v>0.31791158557019128</v>
      </c>
    </row>
    <row r="120" spans="8:21" x14ac:dyDescent="0.4">
      <c r="H120" s="12">
        <v>2.6000000000000298</v>
      </c>
      <c r="I120">
        <f>_xll.acq_interpolator_eval($F$5,H120)</f>
        <v>0.27488435449172038</v>
      </c>
      <c r="J120">
        <f>_xll.acq_diff1_c3pt(H119:H121,I119:I121)</f>
        <v>-0.83101080239808855</v>
      </c>
      <c r="K120">
        <f>_xll.acq_diff2_c3pt(H119:H121,I119:I121)</f>
        <v>0.93054376489989965</v>
      </c>
      <c r="M120">
        <f>_xll.acq_interpolator_eval(M$2,$H120)</f>
        <v>0.36746477900014229</v>
      </c>
      <c r="N120">
        <f>_xll.acq_interpolator_eval(N$2,$H120)</f>
        <v>0.30735708495409425</v>
      </c>
      <c r="O120">
        <f>_xll.acq_interpolator_eval(O$2,$H120)</f>
        <v>0.28676172217886853</v>
      </c>
      <c r="P120">
        <f>_xll.acq_interpolator_eval(P$2,$H120)</f>
        <v>0.27664466011918548</v>
      </c>
      <c r="Q120">
        <f>_xll.acq_interpolator_eval(Q$2,$H120)</f>
        <v>0.27664466011918548</v>
      </c>
      <c r="R120">
        <f>_xll.acq_interpolator_eval(R$2,$H120)</f>
        <v>0.2712003968403135</v>
      </c>
      <c r="S120">
        <f>_xll.acq_interpolator_eval(S$2,$H120)</f>
        <v>0.26512586100897395</v>
      </c>
      <c r="T120">
        <f>_xll.acq_interpolator_eval(T$2,$H120)</f>
        <v>0.26660788080316161</v>
      </c>
      <c r="U120">
        <f>_xll.acq_interpolator_eval(U$2,$H120)</f>
        <v>0.2712003968403135</v>
      </c>
    </row>
    <row r="121" spans="8:21" x14ac:dyDescent="0.4">
      <c r="H121" s="12">
        <v>2.6500000000000301</v>
      </c>
      <c r="I121">
        <f>_xll.acq_interpolator_eval($F$5,H121)</f>
        <v>0.23566017378406551</v>
      </c>
      <c r="J121">
        <f>_xll.acq_diff1_c3pt(H120:H122,I120:I122)</f>
        <v>-0.7403365829982792</v>
      </c>
      <c r="K121">
        <f>_xll.acq_diff2_c3pt(H120:H122,I120:I122)</f>
        <v>0.88294062309627808</v>
      </c>
      <c r="M121">
        <f>_xll.acq_interpolator_eval(M$2,$H121)</f>
        <v>0.36746477900014229</v>
      </c>
      <c r="N121">
        <f>_xll.acq_interpolator_eval(N$2,$H121)</f>
        <v>0.27730323793107903</v>
      </c>
      <c r="O121">
        <f>_xll.acq_interpolator_eval(O$2,$H121)</f>
        <v>0.25027182428859818</v>
      </c>
      <c r="P121">
        <f>_xll.acq_interpolator_eval(P$2,$H121)</f>
        <v>0.23923262797947753</v>
      </c>
      <c r="Q121">
        <f>_xll.acq_interpolator_eval(Q$2,$H121)</f>
        <v>0.23923262797947753</v>
      </c>
      <c r="R121">
        <f>_xll.acq_interpolator_eval(R$2,$H121)</f>
        <v>0.22789040658187093</v>
      </c>
      <c r="S121">
        <f>_xll.acq_interpolator_eval(S$2,$H121)</f>
        <v>0.22336065458791296</v>
      </c>
      <c r="T121">
        <f>_xll.acq_interpolator_eval(T$2,$H121)</f>
        <v>0.2229508926962786</v>
      </c>
      <c r="U121">
        <f>_xll.acq_interpolator_eval(U$2,$H121)</f>
        <v>0.22789040658187093</v>
      </c>
    </row>
    <row r="122" spans="8:21" x14ac:dyDescent="0.4">
      <c r="H122" s="12">
        <v>2.7000000000000299</v>
      </c>
      <c r="I122">
        <f>_xll.acq_interpolator_eval($F$5,H122)</f>
        <v>0.20085069619189236</v>
      </c>
      <c r="J122">
        <f>_xll.acq_diff1_c3pt(H121:H123,I121:I123)</f>
        <v>-0.65491266925009173</v>
      </c>
      <c r="K122">
        <f>_xll.acq_diff2_c3pt(H121:H123,I121:I123)</f>
        <v>0.82553765186747541</v>
      </c>
      <c r="M122">
        <f>_xll.acq_interpolator_eval(M$2,$H122)</f>
        <v>0.36746477900014229</v>
      </c>
      <c r="N122">
        <f>_xll.acq_interpolator_eval(N$2,$H122)</f>
        <v>0.24724939090806405</v>
      </c>
      <c r="O122">
        <f>_xll.acq_interpolator_eval(O$2,$H122)</f>
        <v>0.2163563467452308</v>
      </c>
      <c r="P122">
        <f>_xll.acq_interpolator_eval(P$2,$H122)</f>
        <v>0.20629949112819296</v>
      </c>
      <c r="Q122">
        <f>_xll.acq_interpolator_eval(Q$2,$H122)</f>
        <v>0.20629949112819296</v>
      </c>
      <c r="R122">
        <f>_xll.acq_interpolator_eval(R$2,$H122)</f>
        <v>0.18854080856625749</v>
      </c>
      <c r="S122">
        <f>_xll.acq_interpolator_eval(S$2,$H122)</f>
        <v>0.18729889346993336</v>
      </c>
      <c r="T122">
        <f>_xll.acq_interpolator_eval(T$2,$H122)</f>
        <v>0.18413926516920237</v>
      </c>
      <c r="U122">
        <f>_xll.acq_interpolator_eval(U$2,$H122)</f>
        <v>0.18854080856625749</v>
      </c>
    </row>
    <row r="123" spans="8:21" x14ac:dyDescent="0.4">
      <c r="H123" s="12">
        <v>2.7500000000000302</v>
      </c>
      <c r="I123">
        <f>_xll.acq_interpolator_eval($F$5,H123)</f>
        <v>0.17016890685905631</v>
      </c>
      <c r="J123">
        <f>_xll.acq_diff1_c3pt(H122:H124,I122:I124)</f>
        <v>-0.5755747819390139</v>
      </c>
      <c r="K123">
        <f>_xll.acq_diff2_c3pt(H122:H124,I122:I124)</f>
        <v>0.76122009435407412</v>
      </c>
      <c r="M123">
        <f>_xll.acq_interpolator_eval(M$2,$H123)</f>
        <v>6.6926308769991685E-2</v>
      </c>
      <c r="N123">
        <f>_xll.acq_interpolator_eval(N$2,$H123)</f>
        <v>0.21719554388504883</v>
      </c>
      <c r="O123">
        <f>_xll.acq_interpolator_eval(O$2,$H123)</f>
        <v>0.18501528954876581</v>
      </c>
      <c r="P123">
        <f>_xll.acq_interpolator_eval(P$2,$H123)</f>
        <v>0.17720540738127061</v>
      </c>
      <c r="Q123">
        <f>_xll.acq_interpolator_eval(Q$2,$H123)</f>
        <v>0.17720540738127061</v>
      </c>
      <c r="R123">
        <f>_xll.acq_interpolator_eval(R$2,$H123)</f>
        <v>0.15371079656486558</v>
      </c>
      <c r="S123">
        <f>_xll.acq_interpolator_eval(S$2,$H123)</f>
        <v>0.15651603534509212</v>
      </c>
      <c r="T123">
        <f>_xll.acq_interpolator_eval(T$2,$H123)</f>
        <v>0.15042128816099132</v>
      </c>
      <c r="U123">
        <f>_xll.acq_interpolator_eval(U$2,$H123)</f>
        <v>0.15371079656486558</v>
      </c>
    </row>
    <row r="124" spans="8:21" x14ac:dyDescent="0.4">
      <c r="H124" s="12">
        <v>2.80000000000003</v>
      </c>
      <c r="I124">
        <f>_xll.acq_interpolator_eval($F$5,H124)</f>
        <v>0.14329321799799088</v>
      </c>
      <c r="J124">
        <f>_xll.acq_diff1_c3pt(H123:H125,I123:I125)</f>
        <v>-0.50287983162061933</v>
      </c>
      <c r="K124">
        <f>_xll.acq_diff2_c3pt(H123:H125,I123:I125)</f>
        <v>0.69267891201382126</v>
      </c>
      <c r="M124">
        <f>_xll.acq_interpolator_eval(M$2,$H124)</f>
        <v>6.6926308769991685E-2</v>
      </c>
      <c r="N124">
        <f>_xll.acq_interpolator_eval(N$2,$H124)</f>
        <v>0.18714169686203388</v>
      </c>
      <c r="O124">
        <f>_xll.acq_interpolator_eval(O$2,$H124)</f>
        <v>0.15624865269920374</v>
      </c>
      <c r="P124">
        <f>_xll.acq_interpolator_eval(P$2,$H124)</f>
        <v>0.15131053455465046</v>
      </c>
      <c r="Q124">
        <f>_xll.acq_interpolator_eval(Q$2,$H124)</f>
        <v>0.15131053455465046</v>
      </c>
      <c r="R124">
        <f>_xll.acq_interpolator_eval(R$2,$H124)</f>
        <v>0.12395956434908877</v>
      </c>
      <c r="S124">
        <f>_xll.acq_interpolator_eval(S$2,$H124)</f>
        <v>0.13058753790344757</v>
      </c>
      <c r="T124">
        <f>_xll.acq_interpolator_eval(T$2,$H124)</f>
        <v>0.12204525161070529</v>
      </c>
      <c r="U124">
        <f>_xll.acq_interpolator_eval(U$2,$H124)</f>
        <v>0.12395956434908877</v>
      </c>
    </row>
    <row r="125" spans="8:21" x14ac:dyDescent="0.4">
      <c r="H125" s="12">
        <v>2.8500000000000298</v>
      </c>
      <c r="I125">
        <f>_xll.acq_interpolator_eval($F$5,H125)</f>
        <v>0.11988092369699455</v>
      </c>
      <c r="J125">
        <f>_xll.acq_diff1_c3pt(H124:H126,I124:I126)</f>
        <v>-0.43712809913938572</v>
      </c>
      <c r="K125">
        <f>_xll.acq_diff2_c3pt(H124:H126,I124:I126)</f>
        <v>0.62235573761085683</v>
      </c>
      <c r="M125">
        <f>_xll.acq_interpolator_eval(M$2,$H125)</f>
        <v>6.6926308769991685E-2</v>
      </c>
      <c r="N125">
        <f>_xll.acq_interpolator_eval(N$2,$H125)</f>
        <v>0.15708784983901891</v>
      </c>
      <c r="O125">
        <f>_xll.acq_interpolator_eval(O$2,$H125)</f>
        <v>0.13005643619654425</v>
      </c>
      <c r="P125">
        <f>_xll.acq_interpolator_eval(P$2,$H125)</f>
        <v>0.12797503046427186</v>
      </c>
      <c r="Q125">
        <f>_xll.acq_interpolator_eval(Q$2,$H125)</f>
        <v>0.12797503046427186</v>
      </c>
      <c r="R125">
        <f>_xll.acq_interpolator_eval(R$2,$H125)</f>
        <v>9.9846305690319964E-2</v>
      </c>
      <c r="S125">
        <f>_xll.acq_interpolator_eval(S$2,$H125)</f>
        <v>0.10908885883505698</v>
      </c>
      <c r="T125">
        <f>_xll.acq_interpolator_eval(T$2,$H125)</f>
        <v>9.9259445457403062E-2</v>
      </c>
      <c r="U125">
        <f>_xll.acq_interpolator_eval(U$2,$H125)</f>
        <v>9.9846305690319964E-2</v>
      </c>
    </row>
    <row r="126" spans="8:21" x14ac:dyDescent="0.4">
      <c r="H126" s="12">
        <v>2.9000000000000301</v>
      </c>
      <c r="I126">
        <f>_xll.acq_interpolator_eval($F$5,H126)</f>
        <v>9.9580408084052302E-2</v>
      </c>
      <c r="J126">
        <f>_xll.acq_diff1_c3pt(H125:H127,I125:I127)</f>
        <v>-0.37839062431455261</v>
      </c>
      <c r="K126">
        <f>_xll.acq_diff2_c3pt(H125:H127,I125:I127)</f>
        <v>0.55239375888579867</v>
      </c>
      <c r="M126">
        <f>_xll.acq_interpolator_eval(M$2,$H126)</f>
        <v>6.6926308769991685E-2</v>
      </c>
      <c r="N126">
        <f>_xll.acq_interpolator_eval(N$2,$H126)</f>
        <v>0.12703400281600369</v>
      </c>
      <c r="O126">
        <f>_xll.acq_interpolator_eval(O$2,$H126)</f>
        <v>0.10643864004078722</v>
      </c>
      <c r="P126">
        <f>_xll.acq_interpolator_eval(P$2,$H126)</f>
        <v>0.10655905292607407</v>
      </c>
      <c r="Q126">
        <f>_xll.acq_interpolator_eval(Q$2,$H126)</f>
        <v>0.10655905292607407</v>
      </c>
      <c r="R126">
        <f>_xll.acq_interpolator_eval(R$2,$H126)</f>
        <v>8.1930214359951986E-2</v>
      </c>
      <c r="S126">
        <f>_xll.acq_interpolator_eval(S$2,$H126)</f>
        <v>9.1595455829977968E-2</v>
      </c>
      <c r="T126">
        <f>_xll.acq_interpolator_eval(T$2,$H126)</f>
        <v>8.2312159640143656E-2</v>
      </c>
      <c r="U126">
        <f>_xll.acq_interpolator_eval(U$2,$H126)</f>
        <v>8.1930214359951986E-2</v>
      </c>
    </row>
    <row r="127" spans="8:21" x14ac:dyDescent="0.4">
      <c r="H127" s="12">
        <v>2.9500000000000299</v>
      </c>
      <c r="I127">
        <f>_xll.acq_interpolator_eval($F$5,H127)</f>
        <v>8.2041861265539223E-2</v>
      </c>
      <c r="J127">
        <f>_xll.acq_diff1_c3pt(H126:H128,I126:I128)</f>
        <v>-0.3265409931407961</v>
      </c>
      <c r="K127">
        <f>_xll.acq_diff2_c3pt(H126:H128,I126:I128)</f>
        <v>0.48459886458933632</v>
      </c>
      <c r="M127">
        <f>_xll.acq_interpolator_eval(M$2,$H127)</f>
        <v>6.6926308769991685E-2</v>
      </c>
      <c r="N127">
        <f>_xll.acq_interpolator_eval(N$2,$H127)</f>
        <v>9.6980155792988743E-2</v>
      </c>
      <c r="O127">
        <f>_xll.acq_interpolator_eval(O$2,$H127)</f>
        <v>8.5395264231933027E-2</v>
      </c>
      <c r="P127">
        <f>_xll.acq_interpolator_eval(P$2,$H127)</f>
        <v>8.6422759755997072E-2</v>
      </c>
      <c r="Q127">
        <f>_xll.acq_interpolator_eval(Q$2,$H127)</f>
        <v>8.6422759755997072E-2</v>
      </c>
      <c r="R127">
        <f>_xll.acq_interpolator_eval(R$2,$H127)</f>
        <v>7.0770484129378267E-2</v>
      </c>
      <c r="S127">
        <f>_xll.acq_interpolator_eval(S$2,$H127)</f>
        <v>7.7682786578268492E-2</v>
      </c>
      <c r="T127">
        <f>_xll.acq_interpolator_eval(T$2,$H127)</f>
        <v>7.1451684097986634E-2</v>
      </c>
      <c r="U127">
        <f>_xll.acq_interpolator_eval(U$2,$H127)</f>
        <v>7.0770484129378267E-2</v>
      </c>
    </row>
    <row r="128" spans="8:21" x14ac:dyDescent="0.4">
      <c r="H128" s="12">
        <v>3.0000000000000302</v>
      </c>
      <c r="I128">
        <f>_xll.acq_interpolator_eval($F$5,H128)</f>
        <v>6.6926308769972687E-2</v>
      </c>
      <c r="J128">
        <f>_xll.acq_diff1_c3pt(H127:H129,I127:I129)</f>
        <v>-0.28129029477160328</v>
      </c>
      <c r="K128">
        <f>_xll.acq_diff2_c3pt(H127:H129,I127:I129)</f>
        <v>0.42041510279451427</v>
      </c>
      <c r="M128">
        <f>_xll.acq_interpolator_eval(M$2,$H128)</f>
        <v>6.6926308769991685E-2</v>
      </c>
      <c r="N128">
        <f>_xll.acq_interpolator_eval(N$2,$H128)</f>
        <v>6.6926308769991685E-2</v>
      </c>
      <c r="O128">
        <f>_xll.acq_interpolator_eval(O$2,$H128)</f>
        <v>6.6926308769991685E-2</v>
      </c>
      <c r="P128">
        <f>_xll.acq_interpolator_eval(P$2,$H128)</f>
        <v>6.6926308769991685E-2</v>
      </c>
      <c r="Q128">
        <f>_xll.acq_interpolator_eval(Q$2,$H128)</f>
        <v>6.6926308769991685E-2</v>
      </c>
      <c r="R128">
        <f>_xll.acq_interpolator_eval(R$2,$H128)</f>
        <v>6.6926308769991685E-2</v>
      </c>
      <c r="S128">
        <f>_xll.acq_interpolator_eval(S$2,$H128)</f>
        <v>6.6926308769991685E-2</v>
      </c>
      <c r="T128">
        <f>_xll.acq_interpolator_eval(T$2,$H128)</f>
        <v>6.6926308769991685E-2</v>
      </c>
      <c r="U128">
        <f>_xll.acq_interpolator_eval(U$2,$H128)</f>
        <v>6.6926308769991685E-2</v>
      </c>
    </row>
    <row r="129" spans="8:21" x14ac:dyDescent="0.4">
      <c r="H129" s="12">
        <v>3.05000000000003</v>
      </c>
      <c r="I129">
        <f>_xll.acq_interpolator_eval($F$5,H129)</f>
        <v>5.391283178837885E-2</v>
      </c>
      <c r="J129">
        <f>_xll.acq_diff1_c3pt(H128:H130,I128:I130)</f>
        <v>-0.24222367540033585</v>
      </c>
      <c r="K129">
        <f>_xll.acq_diff2_c3pt(H128:H130,I128:I130)</f>
        <v>0.36091728463083744</v>
      </c>
      <c r="M129">
        <f>_xll.acq_interpolator_eval(M$2,$H129)</f>
        <v>6.6926308769991685E-2</v>
      </c>
      <c r="N129">
        <f>_xll.acq_interpolator_eval(N$2,$H129)</f>
        <v>6.6926308769991685E-2</v>
      </c>
      <c r="O129">
        <f>_xll.acq_interpolator_eval(O$2,$H129)</f>
        <v>6.6926308769991685E-2</v>
      </c>
      <c r="P129">
        <f>_xll.acq_interpolator_eval(P$2,$H129)</f>
        <v>6.6926308769991685E-2</v>
      </c>
      <c r="Q129">
        <f>_xll.acq_interpolator_eval(Q$2,$H129)</f>
        <v>6.6926308769991685E-2</v>
      </c>
      <c r="R129">
        <f>_xll.acq_interpolator_eval(R$2,$H129)</f>
        <v>6.6926308769991685E-2</v>
      </c>
      <c r="S129">
        <f>_xll.acq_interpolator_eval(S$2,$H129)</f>
        <v>6.6926308769991685E-2</v>
      </c>
      <c r="T129">
        <f>_xll.acq_interpolator_eval(T$2,$H129)</f>
        <v>6.6926308769991685E-2</v>
      </c>
      <c r="U129">
        <f>_xll.acq_interpolator_eval(U$2,$H129)</f>
        <v>6.6926308769991685E-2</v>
      </c>
    </row>
    <row r="130" spans="8:21" x14ac:dyDescent="0.4">
      <c r="H130" s="12">
        <v>3.1000000000000298</v>
      </c>
      <c r="I130">
        <f>_xll.acq_interpolator_eval($F$5,H130)</f>
        <v>4.2703941229939188E-2</v>
      </c>
      <c r="J130">
        <f>_xll.acq_diff1_c3pt(H129:H131,I129:I131)</f>
        <v>-0.20883672439630652</v>
      </c>
      <c r="K130">
        <f>_xll.acq_diff2_c3pt(H129:H131,I129:I131)</f>
        <v>0.30682173544975128</v>
      </c>
      <c r="M130">
        <f>_xll.acq_interpolator_eval(M$2,$H130)</f>
        <v>6.6926308769991685E-2</v>
      </c>
      <c r="N130">
        <f>_xll.acq_interpolator_eval(N$2,$H130)</f>
        <v>6.6926308769991685E-2</v>
      </c>
      <c r="O130">
        <f>_xll.acq_interpolator_eval(O$2,$H130)</f>
        <v>6.6926308769991685E-2</v>
      </c>
      <c r="P130">
        <f>_xll.acq_interpolator_eval(P$2,$H130)</f>
        <v>6.6926308769991685E-2</v>
      </c>
      <c r="Q130">
        <f>_xll.acq_interpolator_eval(Q$2,$H130)</f>
        <v>6.6926308769991685E-2</v>
      </c>
      <c r="R130">
        <f>_xll.acq_interpolator_eval(R$2,$H130)</f>
        <v>6.6926308769991685E-2</v>
      </c>
      <c r="S130">
        <f>_xll.acq_interpolator_eval(S$2,$H130)</f>
        <v>6.6926308769991685E-2</v>
      </c>
      <c r="T130">
        <f>_xll.acq_interpolator_eval(T$2,$H130)</f>
        <v>6.6926308769991685E-2</v>
      </c>
      <c r="U130">
        <f>_xll.acq_interpolator_eval(U$2,$H130)</f>
        <v>6.6926308769991685E-2</v>
      </c>
    </row>
    <row r="131" spans="8:21" x14ac:dyDescent="0.4">
      <c r="H131" s="12">
        <v>3.1500000000000301</v>
      </c>
      <c r="I131">
        <f>_xll.acq_interpolator_eval($F$5,H131)</f>
        <v>3.3029159348748192E-2</v>
      </c>
      <c r="J131">
        <f>_xll.acq_diff1_c3pt(H130:H132,I130:I132)</f>
        <v>-0.18056993168724006</v>
      </c>
      <c r="K131">
        <f>_xll.acq_diff2_c3pt(H130:H132,I130:I132)</f>
        <v>0.25851411873157487</v>
      </c>
      <c r="M131">
        <f>_xll.acq_interpolator_eval(M$2,$H131)</f>
        <v>6.6926308769991685E-2</v>
      </c>
      <c r="N131">
        <f>_xll.acq_interpolator_eval(N$2,$H131)</f>
        <v>6.6926308769991685E-2</v>
      </c>
      <c r="O131">
        <f>_xll.acq_interpolator_eval(O$2,$H131)</f>
        <v>6.6926308769991685E-2</v>
      </c>
      <c r="P131">
        <f>_xll.acq_interpolator_eval(P$2,$H131)</f>
        <v>6.6926308769991685E-2</v>
      </c>
      <c r="Q131">
        <f>_xll.acq_interpolator_eval(Q$2,$H131)</f>
        <v>6.6926308769991685E-2</v>
      </c>
      <c r="R131">
        <f>_xll.acq_interpolator_eval(R$2,$H131)</f>
        <v>6.6926308769991685E-2</v>
      </c>
      <c r="S131">
        <f>_xll.acq_interpolator_eval(S$2,$H131)</f>
        <v>6.6926308769991685E-2</v>
      </c>
      <c r="T131">
        <f>_xll.acq_interpolator_eval(T$2,$H131)</f>
        <v>6.6926308769991685E-2</v>
      </c>
      <c r="U131">
        <f>_xll.acq_interpolator_eval(U$2,$H131)</f>
        <v>6.6926308769991685E-2</v>
      </c>
    </row>
    <row r="132" spans="8:21" x14ac:dyDescent="0.4">
      <c r="H132" s="12">
        <v>3.2000000000000299</v>
      </c>
      <c r="I132">
        <f>_xll.acq_interpolator_eval($F$5,H132)</f>
        <v>2.4646948061215153E-2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6.6926308769991685E-2</v>
      </c>
      <c r="N132">
        <f>_xll.acq_interpolator_eval(N$2,$H132)</f>
        <v>6.6926308769991685E-2</v>
      </c>
      <c r="O132">
        <f>_xll.acq_interpolator_eval(O$2,$H132)</f>
        <v>6.6926308769991685E-2</v>
      </c>
      <c r="P132">
        <f>_xll.acq_interpolator_eval(P$2,$H132)</f>
        <v>6.6926308769991685E-2</v>
      </c>
      <c r="Q132">
        <f>_xll.acq_interpolator_eval(Q$2,$H132)</f>
        <v>6.6926308769991685E-2</v>
      </c>
      <c r="R132">
        <f>_xll.acq_interpolator_eval(R$2,$H132)</f>
        <v>6.6926308769991685E-2</v>
      </c>
      <c r="S132">
        <f>_xll.acq_interpolator_eval(S$2,$H132)</f>
        <v>6.6926308769991685E-2</v>
      </c>
      <c r="T132">
        <f>_xll.acq_interpolator_eval(T$2,$H132)</f>
        <v>6.6926308769991685E-2</v>
      </c>
      <c r="U132">
        <f>_xll.acq_interpolator_eval(U$2,$H132)</f>
        <v>6.6926308769991685E-2</v>
      </c>
    </row>
  </sheetData>
  <mergeCells count="1">
    <mergeCell ref="B2:C2"/>
  </mergeCells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$E$11:$E$26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0"/>
  <sheetViews>
    <sheetView workbookViewId="0">
      <selection activeCell="H24" sqref="H24"/>
    </sheetView>
  </sheetViews>
  <sheetFormatPr defaultRowHeight="14.6" x14ac:dyDescent="0.4"/>
  <cols>
    <col min="1" max="1" width="11.15234375" customWidth="1"/>
    <col min="2" max="2" width="3.69140625" customWidth="1"/>
    <col min="8" max="8" width="10.53515625" bestFit="1" customWidth="1"/>
    <col min="9" max="9" width="18.61328125" bestFit="1" customWidth="1"/>
    <col min="11" max="11" width="5.921875" customWidth="1"/>
  </cols>
  <sheetData>
    <row r="2" spans="2:22" ht="15" thickBot="1" x14ac:dyDescent="0.45"/>
    <row r="3" spans="2:22" ht="15" thickBot="1" x14ac:dyDescent="0.45">
      <c r="H3" s="7" t="s">
        <v>7</v>
      </c>
      <c r="I3" s="4" t="s">
        <v>91</v>
      </c>
      <c r="K3" s="10" t="s">
        <v>30</v>
      </c>
    </row>
    <row r="4" spans="2:22" ht="15" thickBot="1" x14ac:dyDescent="0.45">
      <c r="D4" s="54" t="s">
        <v>28</v>
      </c>
      <c r="E4" s="54"/>
      <c r="F4" s="54"/>
      <c r="H4" s="17" t="s">
        <v>1</v>
      </c>
      <c r="I4" s="6" t="str">
        <f>_xll.acq_interpolator2d_create(D5:F5,C6:C7,D6:F7,I3)</f>
        <v>#acqInterpolator2D:7</v>
      </c>
      <c r="L4" s="15">
        <v>0</v>
      </c>
      <c r="M4" s="15">
        <v>0.1</v>
      </c>
      <c r="N4" s="15">
        <v>0.2</v>
      </c>
      <c r="O4" s="15">
        <v>0.3</v>
      </c>
      <c r="P4" s="15">
        <v>0.4</v>
      </c>
      <c r="Q4" s="15">
        <v>0.5</v>
      </c>
      <c r="R4" s="15">
        <v>0.6</v>
      </c>
      <c r="S4" s="15">
        <v>0.7</v>
      </c>
      <c r="T4" s="15">
        <v>0.8</v>
      </c>
      <c r="U4" s="15">
        <v>0.9</v>
      </c>
      <c r="V4" s="15">
        <v>1</v>
      </c>
    </row>
    <row r="5" spans="2:22" ht="15" thickBot="1" x14ac:dyDescent="0.45">
      <c r="C5" s="30" t="s">
        <v>24</v>
      </c>
      <c r="D5" s="25">
        <v>0</v>
      </c>
      <c r="E5" s="26">
        <v>0.3</v>
      </c>
      <c r="F5" s="27">
        <v>1</v>
      </c>
      <c r="K5" s="31">
        <v>0</v>
      </c>
      <c r="L5" s="50">
        <f>_xll.acq_interpolator2d_eval($I$4,L$4,$K5)</f>
        <v>1</v>
      </c>
      <c r="M5" s="16">
        <f>_xll.acq_interpolator2d_eval($I$4,M$4,$K5)</f>
        <v>0.93365079365079373</v>
      </c>
      <c r="N5" s="16">
        <f>_xll.acq_interpolator2d_eval($I$4,N$4,$K5)</f>
        <v>0.86730158730158735</v>
      </c>
      <c r="O5" s="16">
        <f>_xll.acq_interpolator2d_eval($I$4,O$4,$K5)</f>
        <v>0.8</v>
      </c>
      <c r="P5" s="16">
        <f>_xll.acq_interpolator2d_eval($I$4,P$4,$K5)</f>
        <v>0.7310204081632653</v>
      </c>
      <c r="Q5" s="51">
        <f>_xll.acq_interpolator2d_eval($I$4,Q$4,$K5)</f>
        <v>0.66054421768707494</v>
      </c>
      <c r="R5" s="16">
        <f>_xll.acq_interpolator2d_eval($I$4,R$4,$K5)</f>
        <v>0.58897959183673476</v>
      </c>
      <c r="S5" s="16">
        <f>_xll.acq_interpolator2d_eval($I$4,S$4,$K5)</f>
        <v>0.516734693877551</v>
      </c>
      <c r="T5" s="16">
        <f>_xll.acq_interpolator2d_eval($I$4,T$4,$K5)</f>
        <v>0.44421768707482989</v>
      </c>
      <c r="U5" s="16">
        <f>_xll.acq_interpolator2d_eval($I$4,U$4,$K5)</f>
        <v>0.37183673469387751</v>
      </c>
      <c r="V5" s="51">
        <f>_xll.acq_interpolator2d_eval($I$4,V$4,$K5)</f>
        <v>0.3</v>
      </c>
    </row>
    <row r="6" spans="2:22" ht="15" thickBot="1" x14ac:dyDescent="0.45">
      <c r="B6" s="53" t="s">
        <v>29</v>
      </c>
      <c r="C6" s="28">
        <v>0</v>
      </c>
      <c r="D6" s="22">
        <v>1</v>
      </c>
      <c r="E6" s="23">
        <v>0.8</v>
      </c>
      <c r="F6" s="24">
        <v>0.3</v>
      </c>
      <c r="H6" s="11" t="s">
        <v>3</v>
      </c>
      <c r="K6" s="31">
        <v>0.1</v>
      </c>
      <c r="L6" s="16">
        <f>_xll.acq_interpolator2d_eval($I$4,L$4,$K6)</f>
        <v>0.90000000000000013</v>
      </c>
      <c r="M6" s="16">
        <f>_xll.acq_interpolator2d_eval($I$4,M$4,$K6)</f>
        <v>0.85431746031746036</v>
      </c>
      <c r="N6" s="16">
        <f>_xll.acq_interpolator2d_eval($I$4,N$4,$K6)</f>
        <v>0.8086349206349206</v>
      </c>
      <c r="O6" s="16">
        <f>_xll.acq_interpolator2d_eval($I$4,O$4,$K6)</f>
        <v>0.76</v>
      </c>
      <c r="P6" s="16">
        <f>_xll.acq_interpolator2d_eval($I$4,P$4,$K6)</f>
        <v>0.7061632653061225</v>
      </c>
      <c r="Q6" s="16">
        <f>_xll.acq_interpolator2d_eval($I$4,Q$4,$K6)</f>
        <v>0.64768707482993215</v>
      </c>
      <c r="R6" s="16">
        <f>_xll.acq_interpolator2d_eval($I$4,R$4,$K6)</f>
        <v>0.58583673469387765</v>
      </c>
      <c r="S6" s="16">
        <f>_xll.acq_interpolator2d_eval($I$4,S$4,$K6)</f>
        <v>0.52187755102040823</v>
      </c>
      <c r="T6" s="16">
        <f>_xll.acq_interpolator2d_eval($I$4,T$4,$K6)</f>
        <v>0.45707482993197274</v>
      </c>
      <c r="U6" s="16">
        <f>_xll.acq_interpolator2d_eval($I$4,U$4,$K6)</f>
        <v>0.39269387755102031</v>
      </c>
      <c r="V6" s="16">
        <f>_xll.acq_interpolator2d_eval($I$4,V$4,$K6)</f>
        <v>0.32999999999999996</v>
      </c>
    </row>
    <row r="7" spans="2:22" ht="15" thickBot="1" x14ac:dyDescent="0.45">
      <c r="B7" s="53"/>
      <c r="C7" s="29">
        <v>1</v>
      </c>
      <c r="D7" s="21">
        <v>0</v>
      </c>
      <c r="E7" s="19">
        <v>0.4</v>
      </c>
      <c r="F7" s="20">
        <v>0.6</v>
      </c>
      <c r="H7" t="s">
        <v>27</v>
      </c>
      <c r="K7" s="31">
        <v>0.2</v>
      </c>
      <c r="L7" s="16">
        <f>_xll.acq_interpolator2d_eval($I$4,L$4,$K7)</f>
        <v>0.8</v>
      </c>
      <c r="M7" s="16">
        <f>_xll.acq_interpolator2d_eval($I$4,M$4,$K7)</f>
        <v>0.77498412698412689</v>
      </c>
      <c r="N7" s="16">
        <f>_xll.acq_interpolator2d_eval($I$4,N$4,$K7)</f>
        <v>0.74996825396825406</v>
      </c>
      <c r="O7" s="16">
        <f>_xll.acq_interpolator2d_eval($I$4,O$4,$K7)</f>
        <v>0.72000000000000008</v>
      </c>
      <c r="P7" s="16">
        <f>_xll.acq_interpolator2d_eval($I$4,P$4,$K7)</f>
        <v>0.6813061224489797</v>
      </c>
      <c r="Q7" s="16">
        <f>_xll.acq_interpolator2d_eval($I$4,Q$4,$K7)</f>
        <v>0.63482993197278914</v>
      </c>
      <c r="R7" s="16">
        <f>_xll.acq_interpolator2d_eval($I$4,R$4,$K7)</f>
        <v>0.58269387755102042</v>
      </c>
      <c r="S7" s="16">
        <f>_xll.acq_interpolator2d_eval($I$4,S$4,$K7)</f>
        <v>0.52702040816326534</v>
      </c>
      <c r="T7" s="16">
        <f>_xll.acq_interpolator2d_eval($I$4,T$4,$K7)</f>
        <v>0.46993197278911558</v>
      </c>
      <c r="U7" s="16">
        <f>_xll.acq_interpolator2d_eval($I$4,U$4,$K7)</f>
        <v>0.41355102040816322</v>
      </c>
      <c r="V7" s="16">
        <f>_xll.acq_interpolator2d_eval($I$4,V$4,$K7)</f>
        <v>0.35999999999999993</v>
      </c>
    </row>
    <row r="8" spans="2:22" x14ac:dyDescent="0.4">
      <c r="B8" s="18"/>
      <c r="H8" t="s">
        <v>91</v>
      </c>
      <c r="K8" s="31">
        <v>0.3</v>
      </c>
      <c r="L8" s="16">
        <f>_xll.acq_interpolator2d_eval($I$4,L$4,$K8)</f>
        <v>0.70000000000000007</v>
      </c>
      <c r="M8" s="16">
        <f>_xll.acq_interpolator2d_eval($I$4,M$4,$K8)</f>
        <v>0.69565079365079374</v>
      </c>
      <c r="N8" s="16">
        <f>_xll.acq_interpolator2d_eval($I$4,N$4,$K8)</f>
        <v>0.69130158730158742</v>
      </c>
      <c r="O8" s="16">
        <f>_xll.acq_interpolator2d_eval($I$4,O$4,$K8)</f>
        <v>0.68000000000000016</v>
      </c>
      <c r="P8" s="16">
        <f>_xll.acq_interpolator2d_eval($I$4,P$4,$K8)</f>
        <v>0.6564489795918369</v>
      </c>
      <c r="Q8" s="16">
        <f>_xll.acq_interpolator2d_eval($I$4,Q$4,$K8)</f>
        <v>0.62197278911564635</v>
      </c>
      <c r="R8" s="16">
        <f>_xll.acq_interpolator2d_eval($I$4,R$4,$K8)</f>
        <v>0.57955102040816331</v>
      </c>
      <c r="S8" s="16">
        <f>_xll.acq_interpolator2d_eval($I$4,S$4,$K8)</f>
        <v>0.53216326530612246</v>
      </c>
      <c r="T8" s="16">
        <f>_xll.acq_interpolator2d_eval($I$4,T$4,$K8)</f>
        <v>0.48278911564625848</v>
      </c>
      <c r="U8" s="16">
        <f>_xll.acq_interpolator2d_eval($I$4,U$4,$K8)</f>
        <v>0.43440816326530612</v>
      </c>
      <c r="V8" s="16">
        <f>_xll.acq_interpolator2d_eval($I$4,V$4,$K8)</f>
        <v>0.38999999999999996</v>
      </c>
    </row>
    <row r="9" spans="2:22" x14ac:dyDescent="0.4">
      <c r="H9" t="s">
        <v>93</v>
      </c>
      <c r="K9" s="31">
        <v>0.4</v>
      </c>
      <c r="L9" s="16">
        <f>_xll.acq_interpolator2d_eval($I$4,L$4,$K9)</f>
        <v>0.60000000000000009</v>
      </c>
      <c r="M9" s="16">
        <f>_xll.acq_interpolator2d_eval($I$4,M$4,$K9)</f>
        <v>0.61631746031746037</v>
      </c>
      <c r="N9" s="16">
        <f>_xll.acq_interpolator2d_eval($I$4,N$4,$K9)</f>
        <v>0.63263492063492077</v>
      </c>
      <c r="O9" s="16">
        <f>_xll.acq_interpolator2d_eval($I$4,O$4,$K9)</f>
        <v>0.64000000000000012</v>
      </c>
      <c r="P9" s="16">
        <f>_xll.acq_interpolator2d_eval($I$4,P$4,$K9)</f>
        <v>0.63159183673469399</v>
      </c>
      <c r="Q9" s="16">
        <f>_xll.acq_interpolator2d_eval($I$4,Q$4,$K9)</f>
        <v>0.60911564625850323</v>
      </c>
      <c r="R9" s="16">
        <f>_xll.acq_interpolator2d_eval($I$4,R$4,$K9)</f>
        <v>0.57640816326530619</v>
      </c>
      <c r="S9" s="16">
        <f>_xll.acq_interpolator2d_eval($I$4,S$4,$K9)</f>
        <v>0.53730612244897946</v>
      </c>
      <c r="T9" s="16">
        <f>_xll.acq_interpolator2d_eval($I$4,T$4,$K9)</f>
        <v>0.49564625850340127</v>
      </c>
      <c r="U9" s="16">
        <f>_xll.acq_interpolator2d_eval($I$4,U$4,$K9)</f>
        <v>0.45526530612244898</v>
      </c>
      <c r="V9" s="16">
        <f>_xll.acq_interpolator2d_eval($I$4,V$4,$K9)</f>
        <v>0.41999999999999993</v>
      </c>
    </row>
    <row r="10" spans="2:22" x14ac:dyDescent="0.4">
      <c r="H10" t="s">
        <v>92</v>
      </c>
      <c r="K10" s="31">
        <v>0.5</v>
      </c>
      <c r="L10" s="16">
        <f>_xll.acq_interpolator2d_eval($I$4,L$4,$K10)</f>
        <v>0.5</v>
      </c>
      <c r="M10" s="16">
        <f>_xll.acq_interpolator2d_eval($I$4,M$4,$K10)</f>
        <v>0.53698412698412701</v>
      </c>
      <c r="N10" s="16">
        <f>_xll.acq_interpolator2d_eval($I$4,N$4,$K10)</f>
        <v>0.57396825396825402</v>
      </c>
      <c r="O10" s="16">
        <f>_xll.acq_interpolator2d_eval($I$4,O$4,$K10)</f>
        <v>0.60000000000000009</v>
      </c>
      <c r="P10" s="16">
        <f>_xll.acq_interpolator2d_eval($I$4,P$4,$K10)</f>
        <v>0.60673469387755108</v>
      </c>
      <c r="Q10" s="16">
        <f>_xll.acq_interpolator2d_eval($I$4,Q$4,$K10)</f>
        <v>0.59625850340136055</v>
      </c>
      <c r="R10" s="16">
        <f>_xll.acq_interpolator2d_eval($I$4,R$4,$K10)</f>
        <v>0.57326530612244908</v>
      </c>
      <c r="S10" s="16">
        <f>_xll.acq_interpolator2d_eval($I$4,S$4,$K10)</f>
        <v>0.54244897959183669</v>
      </c>
      <c r="T10" s="16">
        <f>_xll.acq_interpolator2d_eval($I$4,T$4,$K10)</f>
        <v>0.50850340136054417</v>
      </c>
      <c r="U10" s="16">
        <f>_xll.acq_interpolator2d_eval($I$4,U$4,$K10)</f>
        <v>0.47612244897959183</v>
      </c>
      <c r="V10" s="16">
        <f>_xll.acq_interpolator2d_eval($I$4,V$4,$K10)</f>
        <v>0.44999999999999996</v>
      </c>
    </row>
    <row r="11" spans="2:22" x14ac:dyDescent="0.4">
      <c r="H11" t="s">
        <v>94</v>
      </c>
      <c r="K11" s="31">
        <v>0.6</v>
      </c>
      <c r="L11" s="16">
        <f>_xll.acq_interpolator2d_eval($I$4,L$4,$K11)</f>
        <v>0.39999999999999997</v>
      </c>
      <c r="M11" s="16">
        <f>_xll.acq_interpolator2d_eval($I$4,M$4,$K11)</f>
        <v>0.4576507936507937</v>
      </c>
      <c r="N11" s="16">
        <f>_xll.acq_interpolator2d_eval($I$4,N$4,$K11)</f>
        <v>0.51530158730158726</v>
      </c>
      <c r="O11" s="16">
        <f>_xll.acq_interpolator2d_eval($I$4,O$4,$K11)</f>
        <v>0.56000000000000005</v>
      </c>
      <c r="P11" s="16">
        <f>_xll.acq_interpolator2d_eval($I$4,P$4,$K11)</f>
        <v>0.58187755102040806</v>
      </c>
      <c r="Q11" s="16">
        <f>_xll.acq_interpolator2d_eval($I$4,Q$4,$K11)</f>
        <v>0.58340136054421776</v>
      </c>
      <c r="R11" s="16">
        <f>_xll.acq_interpolator2d_eval($I$4,R$4,$K11)</f>
        <v>0.57012244897959174</v>
      </c>
      <c r="S11" s="16">
        <f>_xll.acq_interpolator2d_eval($I$4,S$4,$K11)</f>
        <v>0.54759183673469403</v>
      </c>
      <c r="T11" s="16">
        <f>_xll.acq_interpolator2d_eval($I$4,T$4,$K11)</f>
        <v>0.52136054421768707</v>
      </c>
      <c r="U11" s="16">
        <f>_xll.acq_interpolator2d_eval($I$4,U$4,$K11)</f>
        <v>0.49697959183673474</v>
      </c>
      <c r="V11" s="16">
        <f>_xll.acq_interpolator2d_eval($I$4,V$4,$K11)</f>
        <v>0.48</v>
      </c>
    </row>
    <row r="12" spans="2:22" x14ac:dyDescent="0.4">
      <c r="K12" s="31">
        <v>0.7</v>
      </c>
      <c r="L12" s="16">
        <f>_xll.acq_interpolator2d_eval($I$4,L$4,$K12)</f>
        <v>0.30000000000000004</v>
      </c>
      <c r="M12" s="16">
        <f>_xll.acq_interpolator2d_eval($I$4,M$4,$K12)</f>
        <v>0.37831746031746039</v>
      </c>
      <c r="N12" s="16">
        <f>_xll.acq_interpolator2d_eval($I$4,N$4,$K12)</f>
        <v>0.45663492063492078</v>
      </c>
      <c r="O12" s="16">
        <f>_xll.acq_interpolator2d_eval($I$4,O$4,$K12)</f>
        <v>0.52</v>
      </c>
      <c r="P12" s="16">
        <f>_xll.acq_interpolator2d_eval($I$4,P$4,$K12)</f>
        <v>0.55702040816326537</v>
      </c>
      <c r="Q12" s="16">
        <f>_xll.acq_interpolator2d_eval($I$4,Q$4,$K12)</f>
        <v>0.57054421768707486</v>
      </c>
      <c r="R12" s="16">
        <f>_xll.acq_interpolator2d_eval($I$4,R$4,$K12)</f>
        <v>0.56697959183673474</v>
      </c>
      <c r="S12" s="16">
        <f>_xll.acq_interpolator2d_eval($I$4,S$4,$K12)</f>
        <v>0.55273469387755103</v>
      </c>
      <c r="T12" s="16">
        <f>_xll.acq_interpolator2d_eval($I$4,T$4,$K12)</f>
        <v>0.53421768707482997</v>
      </c>
      <c r="U12" s="16">
        <f>_xll.acq_interpolator2d_eval($I$4,U$4,$K12)</f>
        <v>0.51783673469387759</v>
      </c>
      <c r="V12" s="16">
        <f>_xll.acq_interpolator2d_eval($I$4,V$4,$K12)</f>
        <v>0.5099999999999999</v>
      </c>
    </row>
    <row r="13" spans="2:22" x14ac:dyDescent="0.4">
      <c r="K13" s="31">
        <v>0.8</v>
      </c>
      <c r="L13" s="16">
        <f>_xll.acq_interpolator2d_eval($I$4,L$4,$K13)</f>
        <v>0.19999999999999996</v>
      </c>
      <c r="M13" s="16">
        <f>_xll.acq_interpolator2d_eval($I$4,M$4,$K13)</f>
        <v>0.29898412698412696</v>
      </c>
      <c r="N13" s="16">
        <f>_xll.acq_interpolator2d_eval($I$4,N$4,$K13)</f>
        <v>0.39796825396825397</v>
      </c>
      <c r="O13" s="16">
        <f>_xll.acq_interpolator2d_eval($I$4,O$4,$K13)</f>
        <v>0.48000000000000004</v>
      </c>
      <c r="P13" s="16">
        <f>_xll.acq_interpolator2d_eval($I$4,P$4,$K13)</f>
        <v>0.53216326530612257</v>
      </c>
      <c r="Q13" s="16">
        <f>_xll.acq_interpolator2d_eval($I$4,Q$4,$K13)</f>
        <v>0.55768707482993207</v>
      </c>
      <c r="R13" s="16">
        <f>_xll.acq_interpolator2d_eval($I$4,R$4,$K13)</f>
        <v>0.56383673469387752</v>
      </c>
      <c r="S13" s="16">
        <f>_xll.acq_interpolator2d_eval($I$4,S$4,$K13)</f>
        <v>0.55787755102040804</v>
      </c>
      <c r="T13" s="16">
        <f>_xll.acq_interpolator2d_eval($I$4,T$4,$K13)</f>
        <v>0.54707482993197276</v>
      </c>
      <c r="U13" s="16">
        <f>_xll.acq_interpolator2d_eval($I$4,U$4,$K13)</f>
        <v>0.53869387755102027</v>
      </c>
      <c r="V13" s="16">
        <f>_xll.acq_interpolator2d_eval($I$4,V$4,$K13)</f>
        <v>0.54</v>
      </c>
    </row>
    <row r="14" spans="2:22" x14ac:dyDescent="0.4">
      <c r="K14" s="31">
        <v>0.9</v>
      </c>
      <c r="L14" s="16">
        <f>_xll.acq_interpolator2d_eval($I$4,L$4,$K14)</f>
        <v>9.9999999999999978E-2</v>
      </c>
      <c r="M14" s="16">
        <f>_xll.acq_interpolator2d_eval($I$4,M$4,$K14)</f>
        <v>0.21965079365079365</v>
      </c>
      <c r="N14" s="16">
        <f>_xll.acq_interpolator2d_eval($I$4,N$4,$K14)</f>
        <v>0.33930158730158733</v>
      </c>
      <c r="O14" s="16">
        <f>_xll.acq_interpolator2d_eval($I$4,O$4,$K14)</f>
        <v>0.44</v>
      </c>
      <c r="P14" s="16">
        <f>_xll.acq_interpolator2d_eval($I$4,P$4,$K14)</f>
        <v>0.50730612244897966</v>
      </c>
      <c r="Q14" s="16">
        <f>_xll.acq_interpolator2d_eval($I$4,Q$4,$K14)</f>
        <v>0.54482993197278917</v>
      </c>
      <c r="R14" s="16">
        <f>_xll.acq_interpolator2d_eval($I$4,R$4,$K14)</f>
        <v>0.5606938775510204</v>
      </c>
      <c r="S14" s="16">
        <f>_xll.acq_interpolator2d_eval($I$4,S$4,$K14)</f>
        <v>0.56302040816326537</v>
      </c>
      <c r="T14" s="16">
        <f>_xll.acq_interpolator2d_eval($I$4,T$4,$K14)</f>
        <v>0.55993197278911555</v>
      </c>
      <c r="U14" s="16">
        <f>_xll.acq_interpolator2d_eval($I$4,U$4,$K14)</f>
        <v>0.55955102040816329</v>
      </c>
      <c r="V14" s="16">
        <f>_xll.acq_interpolator2d_eval($I$4,V$4,$K14)</f>
        <v>0.56999999999999995</v>
      </c>
    </row>
    <row r="15" spans="2:22" x14ac:dyDescent="0.4">
      <c r="K15" s="31">
        <v>1</v>
      </c>
      <c r="L15" s="51">
        <f>_xll.acq_interpolator2d_eval($I$4,L$4,$K15)</f>
        <v>0</v>
      </c>
      <c r="M15" s="16">
        <f>_xll.acq_interpolator2d_eval($I$4,M$4,$K15)</f>
        <v>0.14031746031746034</v>
      </c>
      <c r="N15" s="16">
        <f>_xll.acq_interpolator2d_eval($I$4,N$4,$K15)</f>
        <v>0.28063492063492068</v>
      </c>
      <c r="O15" s="16">
        <f>_xll.acq_interpolator2d_eval($I$4,O$4,$K15)</f>
        <v>0.4</v>
      </c>
      <c r="P15" s="16">
        <f>_xll.acq_interpolator2d_eval($I$4,P$4,$K15)</f>
        <v>0.48244897959183675</v>
      </c>
      <c r="Q15" s="51">
        <f>_xll.acq_interpolator2d_eval($I$4,Q$4,$K15)</f>
        <v>0.53197278911564627</v>
      </c>
      <c r="R15" s="16">
        <f>_xll.acq_interpolator2d_eval($I$4,R$4,$K15)</f>
        <v>0.55755102040816329</v>
      </c>
      <c r="S15" s="16">
        <f>_xll.acq_interpolator2d_eval($I$4,S$4,$K15)</f>
        <v>0.56816326530612249</v>
      </c>
      <c r="T15" s="16">
        <f>_xll.acq_interpolator2d_eval($I$4,T$4,$K15)</f>
        <v>0.57278911564625845</v>
      </c>
      <c r="U15" s="16">
        <f>_xll.acq_interpolator2d_eval($I$4,U$4,$K15)</f>
        <v>0.58040816326530609</v>
      </c>
      <c r="V15" s="51">
        <f>_xll.acq_interpolator2d_eval($I$4,V$4,$K15)</f>
        <v>0.6</v>
      </c>
    </row>
    <row r="17" spans="11:22" x14ac:dyDescent="0.4">
      <c r="K17" s="10" t="s">
        <v>31</v>
      </c>
    </row>
    <row r="18" spans="11:22" x14ac:dyDescent="0.4">
      <c r="L18" s="16">
        <f>_xll.acq_interpolation2d(L$4,$K5,$D$5:$F$5,$C$6:$C$7,$D$6:$F$7,$I$3)</f>
        <v>1</v>
      </c>
      <c r="M18" s="16">
        <f>_xll.acq_interpolation2d(M$4,$K5,$D$5:$F$5,$C$6:$C$7,$D$6:$F$7,$I$3)</f>
        <v>0.93365079365079373</v>
      </c>
      <c r="N18" s="16">
        <f>_xll.acq_interpolation2d(N$4,$K5,$D$5:$F$5,$C$6:$C$7,$D$6:$F$7,$I$3)</f>
        <v>0.86730158730158735</v>
      </c>
      <c r="O18" s="16">
        <f>_xll.acq_interpolation2d(O$4,$K5,$D$5:$F$5,$C$6:$C$7,$D$6:$F$7,$I$3)</f>
        <v>0.8</v>
      </c>
      <c r="P18" s="16">
        <f>_xll.acq_interpolation2d(P$4,$K5,$D$5:$F$5,$C$6:$C$7,$D$6:$F$7,$I$3)</f>
        <v>0.7310204081632653</v>
      </c>
      <c r="Q18" s="16">
        <f>_xll.acq_interpolation2d(Q$4,$K5,$D$5:$F$5,$C$6:$C$7,$D$6:$F$7,$I$3)</f>
        <v>0.66054421768707494</v>
      </c>
      <c r="R18" s="16">
        <f>_xll.acq_interpolation2d(R$4,$K5,$D$5:$F$5,$C$6:$C$7,$D$6:$F$7,$I$3)</f>
        <v>0.58897959183673476</v>
      </c>
      <c r="S18" s="16">
        <f>_xll.acq_interpolation2d(S$4,$K5,$D$5:$F$5,$C$6:$C$7,$D$6:$F$7,$I$3)</f>
        <v>0.516734693877551</v>
      </c>
      <c r="T18" s="16">
        <f>_xll.acq_interpolation2d(T$4,$K5,$D$5:$F$5,$C$6:$C$7,$D$6:$F$7,$I$3)</f>
        <v>0.44421768707482989</v>
      </c>
      <c r="U18" s="16">
        <f>_xll.acq_interpolation2d(U$4,$K5,$D$5:$F$5,$C$6:$C$7,$D$6:$F$7,$I$3)</f>
        <v>0.37183673469387751</v>
      </c>
      <c r="V18" s="16">
        <f>_xll.acq_interpolation2d(V$4,$K5,$D$5:$F$5,$C$6:$C$7,$D$6:$F$7,$I$3)</f>
        <v>0.3</v>
      </c>
    </row>
    <row r="19" spans="11:22" x14ac:dyDescent="0.4">
      <c r="L19" s="16">
        <f>_xll.acq_interpolation2d(L$4,$K6,$D$5:$F$5,$C$6:$C$7,$D$6:$F$7,$I$3)</f>
        <v>0.90000000000000013</v>
      </c>
      <c r="M19" s="16">
        <f>_xll.acq_interpolation2d(M$4,$K6,$D$5:$F$5,$C$6:$C$7,$D$6:$F$7,$I$3)</f>
        <v>0.85431746031746036</v>
      </c>
      <c r="N19" s="16">
        <f>_xll.acq_interpolation2d(N$4,$K6,$D$5:$F$5,$C$6:$C$7,$D$6:$F$7,$I$3)</f>
        <v>0.8086349206349206</v>
      </c>
      <c r="O19" s="16">
        <f>_xll.acq_interpolation2d(O$4,$K6,$D$5:$F$5,$C$6:$C$7,$D$6:$F$7,$I$3)</f>
        <v>0.76</v>
      </c>
      <c r="P19" s="16">
        <f>_xll.acq_interpolation2d(P$4,$K6,$D$5:$F$5,$C$6:$C$7,$D$6:$F$7,$I$3)</f>
        <v>0.7061632653061225</v>
      </c>
      <c r="Q19" s="16">
        <f>_xll.acq_interpolation2d(Q$4,$K6,$D$5:$F$5,$C$6:$C$7,$D$6:$F$7,$I$3)</f>
        <v>0.64768707482993215</v>
      </c>
      <c r="R19" s="16">
        <f>_xll.acq_interpolation2d(R$4,$K6,$D$5:$F$5,$C$6:$C$7,$D$6:$F$7,$I$3)</f>
        <v>0.58583673469387765</v>
      </c>
      <c r="S19" s="16">
        <f>_xll.acq_interpolation2d(S$4,$K6,$D$5:$F$5,$C$6:$C$7,$D$6:$F$7,$I$3)</f>
        <v>0.52187755102040823</v>
      </c>
      <c r="T19" s="16">
        <f>_xll.acq_interpolation2d(T$4,$K6,$D$5:$F$5,$C$6:$C$7,$D$6:$F$7,$I$3)</f>
        <v>0.45707482993197274</v>
      </c>
      <c r="U19" s="16">
        <f>_xll.acq_interpolation2d(U$4,$K6,$D$5:$F$5,$C$6:$C$7,$D$6:$F$7,$I$3)</f>
        <v>0.39269387755102031</v>
      </c>
      <c r="V19" s="16">
        <f>_xll.acq_interpolation2d(V$4,$K6,$D$5:$F$5,$C$6:$C$7,$D$6:$F$7,$I$3)</f>
        <v>0.32999999999999996</v>
      </c>
    </row>
    <row r="20" spans="11:22" x14ac:dyDescent="0.4">
      <c r="L20" s="16">
        <f>_xll.acq_interpolation2d(L$4,$K7,$D$5:$F$5,$C$6:$C$7,$D$6:$F$7,$I$3)</f>
        <v>0.8</v>
      </c>
      <c r="M20" s="16">
        <f>_xll.acq_interpolation2d(M$4,$K7,$D$5:$F$5,$C$6:$C$7,$D$6:$F$7,$I$3)</f>
        <v>0.77498412698412689</v>
      </c>
      <c r="N20" s="16">
        <f>_xll.acq_interpolation2d(N$4,$K7,$D$5:$F$5,$C$6:$C$7,$D$6:$F$7,$I$3)</f>
        <v>0.74996825396825406</v>
      </c>
      <c r="O20" s="16">
        <f>_xll.acq_interpolation2d(O$4,$K7,$D$5:$F$5,$C$6:$C$7,$D$6:$F$7,$I$3)</f>
        <v>0.72000000000000008</v>
      </c>
      <c r="P20" s="16">
        <f>_xll.acq_interpolation2d(P$4,$K7,$D$5:$F$5,$C$6:$C$7,$D$6:$F$7,$I$3)</f>
        <v>0.6813061224489797</v>
      </c>
      <c r="Q20" s="16">
        <f>_xll.acq_interpolation2d(Q$4,$K7,$D$5:$F$5,$C$6:$C$7,$D$6:$F$7,$I$3)</f>
        <v>0.63482993197278914</v>
      </c>
      <c r="R20" s="16">
        <f>_xll.acq_interpolation2d(R$4,$K7,$D$5:$F$5,$C$6:$C$7,$D$6:$F$7,$I$3)</f>
        <v>0.58269387755102042</v>
      </c>
      <c r="S20" s="16">
        <f>_xll.acq_interpolation2d(S$4,$K7,$D$5:$F$5,$C$6:$C$7,$D$6:$F$7,$I$3)</f>
        <v>0.52702040816326534</v>
      </c>
      <c r="T20" s="16">
        <f>_xll.acq_interpolation2d(T$4,$K7,$D$5:$F$5,$C$6:$C$7,$D$6:$F$7,$I$3)</f>
        <v>0.46993197278911558</v>
      </c>
      <c r="U20" s="16">
        <f>_xll.acq_interpolation2d(U$4,$K7,$D$5:$F$5,$C$6:$C$7,$D$6:$F$7,$I$3)</f>
        <v>0.41355102040816322</v>
      </c>
      <c r="V20" s="16">
        <f>_xll.acq_interpolation2d(V$4,$K7,$D$5:$F$5,$C$6:$C$7,$D$6:$F$7,$I$3)</f>
        <v>0.35999999999999993</v>
      </c>
    </row>
    <row r="21" spans="11:22" x14ac:dyDescent="0.4">
      <c r="L21" s="16">
        <f>_xll.acq_interpolation2d(L$4,$K8,$D$5:$F$5,$C$6:$C$7,$D$6:$F$7,$I$3)</f>
        <v>0.70000000000000007</v>
      </c>
      <c r="M21" s="16">
        <f>_xll.acq_interpolation2d(M$4,$K8,$D$5:$F$5,$C$6:$C$7,$D$6:$F$7,$I$3)</f>
        <v>0.69565079365079374</v>
      </c>
      <c r="N21" s="16">
        <f>_xll.acq_interpolation2d(N$4,$K8,$D$5:$F$5,$C$6:$C$7,$D$6:$F$7,$I$3)</f>
        <v>0.69130158730158742</v>
      </c>
      <c r="O21" s="16">
        <f>_xll.acq_interpolation2d(O$4,$K8,$D$5:$F$5,$C$6:$C$7,$D$6:$F$7,$I$3)</f>
        <v>0.68000000000000016</v>
      </c>
      <c r="P21" s="16">
        <f>_xll.acq_interpolation2d(P$4,$K8,$D$5:$F$5,$C$6:$C$7,$D$6:$F$7,$I$3)</f>
        <v>0.6564489795918369</v>
      </c>
      <c r="Q21" s="16">
        <f>_xll.acq_interpolation2d(Q$4,$K8,$D$5:$F$5,$C$6:$C$7,$D$6:$F$7,$I$3)</f>
        <v>0.62197278911564635</v>
      </c>
      <c r="R21" s="16">
        <f>_xll.acq_interpolation2d(R$4,$K8,$D$5:$F$5,$C$6:$C$7,$D$6:$F$7,$I$3)</f>
        <v>0.57955102040816331</v>
      </c>
      <c r="S21" s="16">
        <f>_xll.acq_interpolation2d(S$4,$K8,$D$5:$F$5,$C$6:$C$7,$D$6:$F$7,$I$3)</f>
        <v>0.53216326530612246</v>
      </c>
      <c r="T21" s="16">
        <f>_xll.acq_interpolation2d(T$4,$K8,$D$5:$F$5,$C$6:$C$7,$D$6:$F$7,$I$3)</f>
        <v>0.48278911564625848</v>
      </c>
      <c r="U21" s="16">
        <f>_xll.acq_interpolation2d(U$4,$K8,$D$5:$F$5,$C$6:$C$7,$D$6:$F$7,$I$3)</f>
        <v>0.43440816326530612</v>
      </c>
      <c r="V21" s="16">
        <f>_xll.acq_interpolation2d(V$4,$K8,$D$5:$F$5,$C$6:$C$7,$D$6:$F$7,$I$3)</f>
        <v>0.38999999999999996</v>
      </c>
    </row>
    <row r="22" spans="11:22" x14ac:dyDescent="0.4">
      <c r="L22" s="16">
        <f>_xll.acq_interpolation2d(L$4,$K9,$D$5:$F$5,$C$6:$C$7,$D$6:$F$7,$I$3)</f>
        <v>0.60000000000000009</v>
      </c>
      <c r="M22" s="16">
        <f>_xll.acq_interpolation2d(M$4,$K9,$D$5:$F$5,$C$6:$C$7,$D$6:$F$7,$I$3)</f>
        <v>0.61631746031746037</v>
      </c>
      <c r="N22" s="16">
        <f>_xll.acq_interpolation2d(N$4,$K9,$D$5:$F$5,$C$6:$C$7,$D$6:$F$7,$I$3)</f>
        <v>0.63263492063492077</v>
      </c>
      <c r="O22" s="16">
        <f>_xll.acq_interpolation2d(O$4,$K9,$D$5:$F$5,$C$6:$C$7,$D$6:$F$7,$I$3)</f>
        <v>0.64000000000000012</v>
      </c>
      <c r="P22" s="16">
        <f>_xll.acq_interpolation2d(P$4,$K9,$D$5:$F$5,$C$6:$C$7,$D$6:$F$7,$I$3)</f>
        <v>0.63159183673469399</v>
      </c>
      <c r="Q22" s="16">
        <f>_xll.acq_interpolation2d(Q$4,$K9,$D$5:$F$5,$C$6:$C$7,$D$6:$F$7,$I$3)</f>
        <v>0.60911564625850323</v>
      </c>
      <c r="R22" s="16">
        <f>_xll.acq_interpolation2d(R$4,$K9,$D$5:$F$5,$C$6:$C$7,$D$6:$F$7,$I$3)</f>
        <v>0.57640816326530619</v>
      </c>
      <c r="S22" s="16">
        <f>_xll.acq_interpolation2d(S$4,$K9,$D$5:$F$5,$C$6:$C$7,$D$6:$F$7,$I$3)</f>
        <v>0.53730612244897946</v>
      </c>
      <c r="T22" s="16">
        <f>_xll.acq_interpolation2d(T$4,$K9,$D$5:$F$5,$C$6:$C$7,$D$6:$F$7,$I$3)</f>
        <v>0.49564625850340127</v>
      </c>
      <c r="U22" s="16">
        <f>_xll.acq_interpolation2d(U$4,$K9,$D$5:$F$5,$C$6:$C$7,$D$6:$F$7,$I$3)</f>
        <v>0.45526530612244898</v>
      </c>
      <c r="V22" s="16">
        <f>_xll.acq_interpolation2d(V$4,$K9,$D$5:$F$5,$C$6:$C$7,$D$6:$F$7,$I$3)</f>
        <v>0.41999999999999993</v>
      </c>
    </row>
    <row r="23" spans="11:22" x14ac:dyDescent="0.4">
      <c r="L23" s="16">
        <f>_xll.acq_interpolation2d(L$4,$K10,$D$5:$F$5,$C$6:$C$7,$D$6:$F$7,$I$3)</f>
        <v>0.5</v>
      </c>
      <c r="M23" s="16">
        <f>_xll.acq_interpolation2d(M$4,$K10,$D$5:$F$5,$C$6:$C$7,$D$6:$F$7,$I$3)</f>
        <v>0.53698412698412701</v>
      </c>
      <c r="N23" s="16">
        <f>_xll.acq_interpolation2d(N$4,$K10,$D$5:$F$5,$C$6:$C$7,$D$6:$F$7,$I$3)</f>
        <v>0.57396825396825402</v>
      </c>
      <c r="O23" s="16">
        <f>_xll.acq_interpolation2d(O$4,$K10,$D$5:$F$5,$C$6:$C$7,$D$6:$F$7,$I$3)</f>
        <v>0.60000000000000009</v>
      </c>
      <c r="P23" s="16">
        <f>_xll.acq_interpolation2d(P$4,$K10,$D$5:$F$5,$C$6:$C$7,$D$6:$F$7,$I$3)</f>
        <v>0.60673469387755108</v>
      </c>
      <c r="Q23" s="16">
        <f>_xll.acq_interpolation2d(Q$4,$K10,$D$5:$F$5,$C$6:$C$7,$D$6:$F$7,$I$3)</f>
        <v>0.59625850340136055</v>
      </c>
      <c r="R23" s="16">
        <f>_xll.acq_interpolation2d(R$4,$K10,$D$5:$F$5,$C$6:$C$7,$D$6:$F$7,$I$3)</f>
        <v>0.57326530612244908</v>
      </c>
      <c r="S23" s="16">
        <f>_xll.acq_interpolation2d(S$4,$K10,$D$5:$F$5,$C$6:$C$7,$D$6:$F$7,$I$3)</f>
        <v>0.54244897959183669</v>
      </c>
      <c r="T23" s="16">
        <f>_xll.acq_interpolation2d(T$4,$K10,$D$5:$F$5,$C$6:$C$7,$D$6:$F$7,$I$3)</f>
        <v>0.50850340136054417</v>
      </c>
      <c r="U23" s="16">
        <f>_xll.acq_interpolation2d(U$4,$K10,$D$5:$F$5,$C$6:$C$7,$D$6:$F$7,$I$3)</f>
        <v>0.47612244897959183</v>
      </c>
      <c r="V23" s="16">
        <f>_xll.acq_interpolation2d(V$4,$K10,$D$5:$F$5,$C$6:$C$7,$D$6:$F$7,$I$3)</f>
        <v>0.44999999999999996</v>
      </c>
    </row>
    <row r="24" spans="11:22" x14ac:dyDescent="0.4">
      <c r="L24" s="16">
        <f>_xll.acq_interpolation2d(L$4,$K11,$D$5:$F$5,$C$6:$C$7,$D$6:$F$7,$I$3)</f>
        <v>0.39999999999999997</v>
      </c>
      <c r="M24" s="16">
        <f>_xll.acq_interpolation2d(M$4,$K11,$D$5:$F$5,$C$6:$C$7,$D$6:$F$7,$I$3)</f>
        <v>0.4576507936507937</v>
      </c>
      <c r="N24" s="16">
        <f>_xll.acq_interpolation2d(N$4,$K11,$D$5:$F$5,$C$6:$C$7,$D$6:$F$7,$I$3)</f>
        <v>0.51530158730158726</v>
      </c>
      <c r="O24" s="16">
        <f>_xll.acq_interpolation2d(O$4,$K11,$D$5:$F$5,$C$6:$C$7,$D$6:$F$7,$I$3)</f>
        <v>0.56000000000000005</v>
      </c>
      <c r="P24" s="16">
        <f>_xll.acq_interpolation2d(P$4,$K11,$D$5:$F$5,$C$6:$C$7,$D$6:$F$7,$I$3)</f>
        <v>0.58187755102040806</v>
      </c>
      <c r="Q24" s="16">
        <f>_xll.acq_interpolation2d(Q$4,$K11,$D$5:$F$5,$C$6:$C$7,$D$6:$F$7,$I$3)</f>
        <v>0.58340136054421776</v>
      </c>
      <c r="R24" s="16">
        <f>_xll.acq_interpolation2d(R$4,$K11,$D$5:$F$5,$C$6:$C$7,$D$6:$F$7,$I$3)</f>
        <v>0.57012244897959174</v>
      </c>
      <c r="S24" s="16">
        <f>_xll.acq_interpolation2d(S$4,$K11,$D$5:$F$5,$C$6:$C$7,$D$6:$F$7,$I$3)</f>
        <v>0.54759183673469403</v>
      </c>
      <c r="T24" s="16">
        <f>_xll.acq_interpolation2d(T$4,$K11,$D$5:$F$5,$C$6:$C$7,$D$6:$F$7,$I$3)</f>
        <v>0.52136054421768707</v>
      </c>
      <c r="U24" s="16">
        <f>_xll.acq_interpolation2d(U$4,$K11,$D$5:$F$5,$C$6:$C$7,$D$6:$F$7,$I$3)</f>
        <v>0.49697959183673474</v>
      </c>
      <c r="V24" s="16">
        <f>_xll.acq_interpolation2d(V$4,$K11,$D$5:$F$5,$C$6:$C$7,$D$6:$F$7,$I$3)</f>
        <v>0.48</v>
      </c>
    </row>
    <row r="25" spans="11:22" x14ac:dyDescent="0.4">
      <c r="L25" s="16">
        <f>_xll.acq_interpolation2d(L$4,$K12,$D$5:$F$5,$C$6:$C$7,$D$6:$F$7,$I$3)</f>
        <v>0.30000000000000004</v>
      </c>
      <c r="M25" s="16">
        <f>_xll.acq_interpolation2d(M$4,$K12,$D$5:$F$5,$C$6:$C$7,$D$6:$F$7,$I$3)</f>
        <v>0.37831746031746039</v>
      </c>
      <c r="N25" s="16">
        <f>_xll.acq_interpolation2d(N$4,$K12,$D$5:$F$5,$C$6:$C$7,$D$6:$F$7,$I$3)</f>
        <v>0.45663492063492078</v>
      </c>
      <c r="O25" s="16">
        <f>_xll.acq_interpolation2d(O$4,$K12,$D$5:$F$5,$C$6:$C$7,$D$6:$F$7,$I$3)</f>
        <v>0.52</v>
      </c>
      <c r="P25" s="16">
        <f>_xll.acq_interpolation2d(P$4,$K12,$D$5:$F$5,$C$6:$C$7,$D$6:$F$7,$I$3)</f>
        <v>0.55702040816326537</v>
      </c>
      <c r="Q25" s="16">
        <f>_xll.acq_interpolation2d(Q$4,$K12,$D$5:$F$5,$C$6:$C$7,$D$6:$F$7,$I$3)</f>
        <v>0.57054421768707486</v>
      </c>
      <c r="R25" s="16">
        <f>_xll.acq_interpolation2d(R$4,$K12,$D$5:$F$5,$C$6:$C$7,$D$6:$F$7,$I$3)</f>
        <v>0.56697959183673474</v>
      </c>
      <c r="S25" s="16">
        <f>_xll.acq_interpolation2d(S$4,$K12,$D$5:$F$5,$C$6:$C$7,$D$6:$F$7,$I$3)</f>
        <v>0.55273469387755103</v>
      </c>
      <c r="T25" s="16">
        <f>_xll.acq_interpolation2d(T$4,$K12,$D$5:$F$5,$C$6:$C$7,$D$6:$F$7,$I$3)</f>
        <v>0.53421768707482997</v>
      </c>
      <c r="U25" s="16">
        <f>_xll.acq_interpolation2d(U$4,$K12,$D$5:$F$5,$C$6:$C$7,$D$6:$F$7,$I$3)</f>
        <v>0.51783673469387759</v>
      </c>
      <c r="V25" s="16">
        <f>_xll.acq_interpolation2d(V$4,$K12,$D$5:$F$5,$C$6:$C$7,$D$6:$F$7,$I$3)</f>
        <v>0.5099999999999999</v>
      </c>
    </row>
    <row r="26" spans="11:22" x14ac:dyDescent="0.4">
      <c r="L26" s="16">
        <f>_xll.acq_interpolation2d(L$4,$K13,$D$5:$F$5,$C$6:$C$7,$D$6:$F$7,$I$3)</f>
        <v>0.19999999999999996</v>
      </c>
      <c r="M26" s="16">
        <f>_xll.acq_interpolation2d(M$4,$K13,$D$5:$F$5,$C$6:$C$7,$D$6:$F$7,$I$3)</f>
        <v>0.29898412698412696</v>
      </c>
      <c r="N26" s="16">
        <f>_xll.acq_interpolation2d(N$4,$K13,$D$5:$F$5,$C$6:$C$7,$D$6:$F$7,$I$3)</f>
        <v>0.39796825396825397</v>
      </c>
      <c r="O26" s="16">
        <f>_xll.acq_interpolation2d(O$4,$K13,$D$5:$F$5,$C$6:$C$7,$D$6:$F$7,$I$3)</f>
        <v>0.48000000000000004</v>
      </c>
      <c r="P26" s="16">
        <f>_xll.acq_interpolation2d(P$4,$K13,$D$5:$F$5,$C$6:$C$7,$D$6:$F$7,$I$3)</f>
        <v>0.53216326530612257</v>
      </c>
      <c r="Q26" s="16">
        <f>_xll.acq_interpolation2d(Q$4,$K13,$D$5:$F$5,$C$6:$C$7,$D$6:$F$7,$I$3)</f>
        <v>0.55768707482993207</v>
      </c>
      <c r="R26" s="16">
        <f>_xll.acq_interpolation2d(R$4,$K13,$D$5:$F$5,$C$6:$C$7,$D$6:$F$7,$I$3)</f>
        <v>0.56383673469387752</v>
      </c>
      <c r="S26" s="16">
        <f>_xll.acq_interpolation2d(S$4,$K13,$D$5:$F$5,$C$6:$C$7,$D$6:$F$7,$I$3)</f>
        <v>0.55787755102040804</v>
      </c>
      <c r="T26" s="16">
        <f>_xll.acq_interpolation2d(T$4,$K13,$D$5:$F$5,$C$6:$C$7,$D$6:$F$7,$I$3)</f>
        <v>0.54707482993197276</v>
      </c>
      <c r="U26" s="16">
        <f>_xll.acq_interpolation2d(U$4,$K13,$D$5:$F$5,$C$6:$C$7,$D$6:$F$7,$I$3)</f>
        <v>0.53869387755102027</v>
      </c>
      <c r="V26" s="16">
        <f>_xll.acq_interpolation2d(V$4,$K13,$D$5:$F$5,$C$6:$C$7,$D$6:$F$7,$I$3)</f>
        <v>0.54</v>
      </c>
    </row>
    <row r="27" spans="11:22" x14ac:dyDescent="0.4">
      <c r="L27" s="16">
        <f>_xll.acq_interpolation2d(L$4,$K14,$D$5:$F$5,$C$6:$C$7,$D$6:$F$7,$I$3)</f>
        <v>9.9999999999999978E-2</v>
      </c>
      <c r="M27" s="16">
        <f>_xll.acq_interpolation2d(M$4,$K14,$D$5:$F$5,$C$6:$C$7,$D$6:$F$7,$I$3)</f>
        <v>0.21965079365079365</v>
      </c>
      <c r="N27" s="16">
        <f>_xll.acq_interpolation2d(N$4,$K14,$D$5:$F$5,$C$6:$C$7,$D$6:$F$7,$I$3)</f>
        <v>0.33930158730158733</v>
      </c>
      <c r="O27" s="16">
        <f>_xll.acq_interpolation2d(O$4,$K14,$D$5:$F$5,$C$6:$C$7,$D$6:$F$7,$I$3)</f>
        <v>0.44</v>
      </c>
      <c r="P27" s="16">
        <f>_xll.acq_interpolation2d(P$4,$K14,$D$5:$F$5,$C$6:$C$7,$D$6:$F$7,$I$3)</f>
        <v>0.50730612244897966</v>
      </c>
      <c r="Q27" s="16">
        <f>_xll.acq_interpolation2d(Q$4,$K14,$D$5:$F$5,$C$6:$C$7,$D$6:$F$7,$I$3)</f>
        <v>0.54482993197278917</v>
      </c>
      <c r="R27" s="16">
        <f>_xll.acq_interpolation2d(R$4,$K14,$D$5:$F$5,$C$6:$C$7,$D$6:$F$7,$I$3)</f>
        <v>0.5606938775510204</v>
      </c>
      <c r="S27" s="16">
        <f>_xll.acq_interpolation2d(S$4,$K14,$D$5:$F$5,$C$6:$C$7,$D$6:$F$7,$I$3)</f>
        <v>0.56302040816326537</v>
      </c>
      <c r="T27" s="16">
        <f>_xll.acq_interpolation2d(T$4,$K14,$D$5:$F$5,$C$6:$C$7,$D$6:$F$7,$I$3)</f>
        <v>0.55993197278911555</v>
      </c>
      <c r="U27" s="16">
        <f>_xll.acq_interpolation2d(U$4,$K14,$D$5:$F$5,$C$6:$C$7,$D$6:$F$7,$I$3)</f>
        <v>0.55955102040816329</v>
      </c>
      <c r="V27" s="16">
        <f>_xll.acq_interpolation2d(V$4,$K14,$D$5:$F$5,$C$6:$C$7,$D$6:$F$7,$I$3)</f>
        <v>0.56999999999999995</v>
      </c>
    </row>
    <row r="28" spans="11:22" x14ac:dyDescent="0.4">
      <c r="L28" s="16">
        <f>_xll.acq_interpolation2d(L$4,$K15,$D$5:$F$5,$C$6:$C$7,$D$6:$F$7,$I$3)</f>
        <v>0</v>
      </c>
      <c r="M28" s="16">
        <f>_xll.acq_interpolation2d(M$4,$K15,$D$5:$F$5,$C$6:$C$7,$D$6:$F$7,$I$3)</f>
        <v>0.14031746031746034</v>
      </c>
      <c r="N28" s="16">
        <f>_xll.acq_interpolation2d(N$4,$K15,$D$5:$F$5,$C$6:$C$7,$D$6:$F$7,$I$3)</f>
        <v>0.28063492063492068</v>
      </c>
      <c r="O28" s="16">
        <f>_xll.acq_interpolation2d(O$4,$K15,$D$5:$F$5,$C$6:$C$7,$D$6:$F$7,$I$3)</f>
        <v>0.4</v>
      </c>
      <c r="P28" s="16">
        <f>_xll.acq_interpolation2d(P$4,$K15,$D$5:$F$5,$C$6:$C$7,$D$6:$F$7,$I$3)</f>
        <v>0.48244897959183675</v>
      </c>
      <c r="Q28" s="16">
        <f>_xll.acq_interpolation2d(Q$4,$K15,$D$5:$F$5,$C$6:$C$7,$D$6:$F$7,$I$3)</f>
        <v>0.53197278911564627</v>
      </c>
      <c r="R28" s="16">
        <f>_xll.acq_interpolation2d(R$4,$K15,$D$5:$F$5,$C$6:$C$7,$D$6:$F$7,$I$3)</f>
        <v>0.55755102040816329</v>
      </c>
      <c r="S28" s="16">
        <f>_xll.acq_interpolation2d(S$4,$K15,$D$5:$F$5,$C$6:$C$7,$D$6:$F$7,$I$3)</f>
        <v>0.56816326530612249</v>
      </c>
      <c r="T28" s="16">
        <f>_xll.acq_interpolation2d(T$4,$K15,$D$5:$F$5,$C$6:$C$7,$D$6:$F$7,$I$3)</f>
        <v>0.57278911564625845</v>
      </c>
      <c r="U28" s="16">
        <f>_xll.acq_interpolation2d(U$4,$K15,$D$5:$F$5,$C$6:$C$7,$D$6:$F$7,$I$3)</f>
        <v>0.58040816326530609</v>
      </c>
      <c r="V28" s="16">
        <f>_xll.acq_interpolation2d(V$4,$K15,$D$5:$F$5,$C$6:$C$7,$D$6:$F$7,$I$3)</f>
        <v>0.6</v>
      </c>
    </row>
    <row r="30" spans="11:22" x14ac:dyDescent="0.4">
      <c r="K30" s="16">
        <f>MAX(L30:V40)</f>
        <v>0</v>
      </c>
      <c r="L30">
        <f>ABS(L5-L18)</f>
        <v>0</v>
      </c>
      <c r="M30">
        <f t="shared" ref="M30:V30" si="0">ABS(M5-M18)</f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</row>
    <row r="31" spans="11:22" x14ac:dyDescent="0.4">
      <c r="L31">
        <f t="shared" ref="L31:V40" si="1">ABS(L6-L19)</f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  <c r="T31">
        <f t="shared" si="1"/>
        <v>0</v>
      </c>
      <c r="U31">
        <f t="shared" si="1"/>
        <v>0</v>
      </c>
      <c r="V31">
        <f t="shared" si="1"/>
        <v>0</v>
      </c>
    </row>
    <row r="32" spans="11:22" x14ac:dyDescent="0.4"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1"/>
        <v>0</v>
      </c>
      <c r="U32">
        <f t="shared" si="1"/>
        <v>0</v>
      </c>
      <c r="V32">
        <f t="shared" si="1"/>
        <v>0</v>
      </c>
    </row>
    <row r="33" spans="12:22" x14ac:dyDescent="0.4"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1"/>
        <v>0</v>
      </c>
      <c r="U33">
        <f t="shared" si="1"/>
        <v>0</v>
      </c>
      <c r="V33">
        <f t="shared" si="1"/>
        <v>0</v>
      </c>
    </row>
    <row r="34" spans="12:22" x14ac:dyDescent="0.4"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  <c r="V34">
        <f t="shared" si="1"/>
        <v>0</v>
      </c>
    </row>
    <row r="35" spans="12:22" x14ac:dyDescent="0.4"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1"/>
        <v>0</v>
      </c>
      <c r="V35">
        <f t="shared" si="1"/>
        <v>0</v>
      </c>
    </row>
    <row r="36" spans="12:22" x14ac:dyDescent="0.4"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>
        <f t="shared" si="1"/>
        <v>0</v>
      </c>
      <c r="S36">
        <f t="shared" si="1"/>
        <v>0</v>
      </c>
      <c r="T36">
        <f t="shared" si="1"/>
        <v>0</v>
      </c>
      <c r="U36">
        <f t="shared" si="1"/>
        <v>0</v>
      </c>
      <c r="V36">
        <f t="shared" si="1"/>
        <v>0</v>
      </c>
    </row>
    <row r="37" spans="12:22" x14ac:dyDescent="0.4"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  <c r="Q37">
        <f t="shared" si="1"/>
        <v>0</v>
      </c>
      <c r="R37">
        <f t="shared" si="1"/>
        <v>0</v>
      </c>
      <c r="S37">
        <f t="shared" si="1"/>
        <v>0</v>
      </c>
      <c r="T37">
        <f t="shared" si="1"/>
        <v>0</v>
      </c>
      <c r="U37">
        <f t="shared" si="1"/>
        <v>0</v>
      </c>
      <c r="V37">
        <f t="shared" si="1"/>
        <v>0</v>
      </c>
    </row>
    <row r="38" spans="12:22" x14ac:dyDescent="0.4"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</row>
    <row r="39" spans="12:22" x14ac:dyDescent="0.4"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1"/>
        <v>0</v>
      </c>
      <c r="V39">
        <f t="shared" si="1"/>
        <v>0</v>
      </c>
    </row>
    <row r="40" spans="12:22" x14ac:dyDescent="0.4"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0</v>
      </c>
      <c r="V40">
        <f t="shared" si="1"/>
        <v>0</v>
      </c>
    </row>
  </sheetData>
  <mergeCells count="2">
    <mergeCell ref="B6:B7"/>
    <mergeCell ref="D4:F4"/>
  </mergeCells>
  <dataValidations count="1">
    <dataValidation type="list" allowBlank="1" showInputMessage="1" showErrorMessage="1" sqref="I3">
      <formula1>$H$7:$H$11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Q34"/>
  <sheetViews>
    <sheetView tabSelected="1" workbookViewId="0">
      <selection activeCell="I4" sqref="I4"/>
    </sheetView>
  </sheetViews>
  <sheetFormatPr defaultRowHeight="14.6" x14ac:dyDescent="0.4"/>
  <cols>
    <col min="9" max="9" width="10.765625" bestFit="1" customWidth="1"/>
    <col min="10" max="10" width="25.3828125" bestFit="1" customWidth="1"/>
    <col min="11" max="11" width="6.53515625" customWidth="1"/>
  </cols>
  <sheetData>
    <row r="3" spans="3:43" x14ac:dyDescent="0.4">
      <c r="C3" t="s">
        <v>96</v>
      </c>
      <c r="D3" t="s">
        <v>28</v>
      </c>
      <c r="E3" t="s">
        <v>29</v>
      </c>
      <c r="F3" t="s">
        <v>24</v>
      </c>
      <c r="I3" t="s">
        <v>35</v>
      </c>
      <c r="J3" s="15">
        <v>1234</v>
      </c>
      <c r="M3">
        <v>-3</v>
      </c>
      <c r="N3">
        <v>-2.8</v>
      </c>
      <c r="O3">
        <v>-2.6</v>
      </c>
      <c r="P3">
        <v>-2.4</v>
      </c>
      <c r="Q3">
        <v>-2.2000000000000002</v>
      </c>
      <c r="R3">
        <v>-2</v>
      </c>
      <c r="S3">
        <v>-1.8</v>
      </c>
      <c r="T3">
        <v>-1.6</v>
      </c>
      <c r="U3">
        <v>-1.4</v>
      </c>
      <c r="V3">
        <v>-1.2</v>
      </c>
      <c r="W3">
        <v>-1</v>
      </c>
      <c r="X3">
        <v>-0.8</v>
      </c>
      <c r="Y3">
        <v>-0.6</v>
      </c>
      <c r="Z3">
        <v>-0.4</v>
      </c>
      <c r="AA3">
        <v>-0.2</v>
      </c>
      <c r="AB3">
        <v>0</v>
      </c>
      <c r="AC3">
        <v>0.2</v>
      </c>
      <c r="AD3">
        <v>0.4</v>
      </c>
      <c r="AE3">
        <v>0.6</v>
      </c>
      <c r="AF3">
        <v>0.8</v>
      </c>
      <c r="AG3">
        <v>1</v>
      </c>
      <c r="AH3">
        <v>1.2</v>
      </c>
      <c r="AI3">
        <v>1.4</v>
      </c>
      <c r="AJ3">
        <v>1.6</v>
      </c>
      <c r="AK3">
        <v>1.8</v>
      </c>
      <c r="AL3">
        <v>2</v>
      </c>
      <c r="AM3">
        <v>2.2000000000000002</v>
      </c>
      <c r="AN3">
        <v>2.4</v>
      </c>
      <c r="AO3">
        <v>2.6</v>
      </c>
      <c r="AP3">
        <v>2.80000000000001</v>
      </c>
      <c r="AQ3">
        <v>3.0000000000000102</v>
      </c>
    </row>
    <row r="4" spans="3:43" x14ac:dyDescent="0.4">
      <c r="C4">
        <v>0</v>
      </c>
      <c r="D4" s="15">
        <f>-3+6*_xll.acq_vector_element($J$7,$C4)</f>
        <v>-1.8508832990191877</v>
      </c>
      <c r="E4" s="15">
        <f>-3+6*_xll.acq_vector_element($J$7,$C4+20)</f>
        <v>-0.85309634450823069</v>
      </c>
      <c r="F4" s="15">
        <f>EXP(-D4*D4-E4*E4)</f>
        <v>1.5708672044476325E-2</v>
      </c>
      <c r="G4" s="16">
        <f>_xll.acq_interpolator_scattered_eval($J$6,D4:E4)</f>
        <v>1.570867204447569E-2</v>
      </c>
      <c r="I4" t="s">
        <v>34</v>
      </c>
      <c r="J4" s="15">
        <v>40</v>
      </c>
      <c r="L4">
        <v>-3</v>
      </c>
      <c r="M4" s="16">
        <f>_xll.acq_interpolator_scattered_eval_xn($J$6,M$3,$L4)</f>
        <v>-3.2068924854982132E-2</v>
      </c>
      <c r="N4" s="16">
        <f>_xll.acq_interpolator_scattered_eval_xn($J$6,N$3,$L4)</f>
        <v>-2.5892112721087254E-2</v>
      </c>
      <c r="O4" s="16">
        <f>_xll.acq_interpolator_scattered_eval_xn($J$6,O$3,$L4)</f>
        <v>-2.0515504701772817E-2</v>
      </c>
      <c r="P4" s="16">
        <f>_xll.acq_interpolator_scattered_eval_xn($J$6,P$3,$L4)</f>
        <v>-1.5943484160119419E-2</v>
      </c>
      <c r="Q4" s="16">
        <f>_xll.acq_interpolator_scattered_eval_xn($J$6,Q$3,$L4)</f>
        <v>-1.2101129027807245E-2</v>
      </c>
      <c r="R4" s="16">
        <f>_xll.acq_interpolator_scattered_eval_xn($J$6,R$3,$L4)</f>
        <v>-8.8705498077605235E-3</v>
      </c>
      <c r="S4" s="16">
        <f>_xll.acq_interpolator_scattered_eval_xn($J$6,S$3,$L4)</f>
        <v>-6.1465039929408036E-3</v>
      </c>
      <c r="T4" s="16">
        <f>_xll.acq_interpolator_scattered_eval_xn($J$6,T$3,$L4)</f>
        <v>-3.8738934294159574E-3</v>
      </c>
      <c r="U4" s="16">
        <f>_xll.acq_interpolator_scattered_eval_xn($J$6,U$3,$L4)</f>
        <v>-2.0499891870431781E-3</v>
      </c>
      <c r="V4" s="16">
        <f>_xll.acq_interpolator_scattered_eval_xn($J$6,V$3,$L4)</f>
        <v>-7.0484471835412926E-4</v>
      </c>
      <c r="W4" s="16">
        <f>_xll.acq_interpolator_scattered_eval_xn($J$6,W$3,$L4)</f>
        <v>1.2459980303564794E-4</v>
      </c>
      <c r="X4" s="16">
        <f>_xll.acq_interpolator_scattered_eval_xn($J$6,X$3,$L4)</f>
        <v>4.2297299381117287E-4</v>
      </c>
      <c r="Y4" s="16">
        <f>_xll.acq_interpolator_scattered_eval_xn($J$6,Y$3,$L4)</f>
        <v>2.2595582180435364E-4</v>
      </c>
      <c r="Z4" s="16">
        <f>_xll.acq_interpolator_scattered_eval_xn($J$6,Z$3,$L4)</f>
        <v>-3.5696191070205135E-4</v>
      </c>
      <c r="AA4" s="16">
        <f>_xll.acq_interpolator_scattered_eval_xn($J$6,AA$3,$L4)</f>
        <v>-1.1402207633797665E-3</v>
      </c>
      <c r="AB4" s="16">
        <f>_xll.acq_interpolator_scattered_eval_xn($J$6,AB$3,$L4)</f>
        <v>-1.8919311209676867E-3</v>
      </c>
      <c r="AC4" s="16">
        <f>_xll.acq_interpolator_scattered_eval_xn($J$6,AC$3,$L4)</f>
        <v>-2.3894088436723845E-3</v>
      </c>
      <c r="AD4" s="16">
        <f>_xll.acq_interpolator_scattered_eval_xn($J$6,AD$3,$L4)</f>
        <v>-2.4734875888098792E-3</v>
      </c>
      <c r="AE4" s="16">
        <f>_xll.acq_interpolator_scattered_eval_xn($J$6,AE$3,$L4)</f>
        <v>-2.0828441607018619E-3</v>
      </c>
      <c r="AF4" s="16">
        <f>_xll.acq_interpolator_scattered_eval_xn($J$6,AF$3,$L4)</f>
        <v>-1.2777718406867186E-3</v>
      </c>
      <c r="AG4" s="16">
        <f>_xll.acq_interpolator_scattered_eval_xn($J$6,AG$3,$L4)</f>
        <v>-2.6201525784035756E-4</v>
      </c>
      <c r="AH4" s="16">
        <f>_xll.acq_interpolator_scattered_eval_xn($J$6,AH$3,$L4)</f>
        <v>6.2281809925607973E-4</v>
      </c>
      <c r="AI4" s="16">
        <f>_xll.acq_interpolator_scattered_eval_xn($J$6,AI$3,$L4)</f>
        <v>9.8995467752699753E-4</v>
      </c>
      <c r="AJ4" s="16">
        <f>_xll.acq_interpolator_scattered_eval_xn($J$6,AJ$3,$L4)</f>
        <v>6.3354229000351509E-4</v>
      </c>
      <c r="AK4" s="16">
        <f>_xll.acq_interpolator_scattered_eval_xn($J$6,AK$3,$L4)</f>
        <v>-2.1981123793651108E-4</v>
      </c>
      <c r="AL4" s="16">
        <f>_xll.acq_interpolator_scattered_eval_xn($J$6,AL$3,$L4)</f>
        <v>-9.8227309359038423E-4</v>
      </c>
      <c r="AM4" s="16">
        <f>_xll.acq_interpolator_scattered_eval_xn($J$6,AM$3,$L4)</f>
        <v>-1.2384340519141918E-3</v>
      </c>
      <c r="AN4" s="16">
        <f>_xll.acq_interpolator_scattered_eval_xn($J$6,AN$3,$L4)</f>
        <v>-1.146459747535182E-3</v>
      </c>
      <c r="AO4" s="16">
        <f>_xll.acq_interpolator_scattered_eval_xn($J$6,AO$3,$L4)</f>
        <v>-1.19253022789894E-3</v>
      </c>
      <c r="AP4" s="16">
        <f>_xll.acq_interpolator_scattered_eval_xn($J$6,AP$3,$L4)</f>
        <v>-1.7133119652607692E-3</v>
      </c>
      <c r="AQ4" s="16">
        <f>_xll.acq_interpolator_scattered_eval_xn($J$6,AQ$3,$L4)</f>
        <v>-2.7184201966736279E-3</v>
      </c>
    </row>
    <row r="5" spans="3:43" x14ac:dyDescent="0.4">
      <c r="C5">
        <v>1</v>
      </c>
      <c r="D5" s="15">
        <f>-3+6*_xll.acq_vector_element($J$7,$C5)</f>
        <v>-1.4018002431839705E-2</v>
      </c>
      <c r="E5" s="15">
        <f>-3+6*_xll.acq_vector_element($J$7,$C5+20)</f>
        <v>-2.9225548021495342</v>
      </c>
      <c r="F5" s="15">
        <f t="shared" ref="F5:F23" si="0">EXP(-D5*D5-E5*E5)</f>
        <v>1.95192740261639E-4</v>
      </c>
      <c r="G5" s="16">
        <f>_xll.acq_interpolator_scattered_eval($J$6,D5:E5)</f>
        <v>1.9519274026149128E-4</v>
      </c>
      <c r="I5" t="s">
        <v>98</v>
      </c>
      <c r="J5" s="55" t="s">
        <v>59</v>
      </c>
      <c r="L5">
        <v>-2.8</v>
      </c>
      <c r="M5" s="16">
        <f>_xll.acq_interpolator_scattered_eval_xn($J$6,M$3,$L5)</f>
        <v>-2.8488837693710356E-2</v>
      </c>
      <c r="N5" s="16">
        <f>_xll.acq_interpolator_scattered_eval_xn($J$6,N$3,$L5)</f>
        <v>-2.1572390616687247E-2</v>
      </c>
      <c r="O5" s="16">
        <f>_xll.acq_interpolator_scattered_eval_xn($J$6,O$3,$L5)</f>
        <v>-1.555177375339617E-2</v>
      </c>
      <c r="P5" s="16">
        <f>_xll.acq_interpolator_scattered_eval_xn($J$6,P$3,$L5)</f>
        <v>-1.0461772129541247E-2</v>
      </c>
      <c r="Q5" s="16">
        <f>_xll.acq_interpolator_scattered_eval_xn($J$6,Q$3,$L5)</f>
        <v>-6.2235976895250247E-3</v>
      </c>
      <c r="R5" s="16">
        <f>_xll.acq_interpolator_scattered_eval_xn($J$6,R$3,$L5)</f>
        <v>-2.6820207874883595E-3</v>
      </c>
      <c r="S5" s="16">
        <f>_xll.acq_interpolator_scattered_eval_xn($J$6,S$3,$L5)</f>
        <v>3.1967345387473589E-4</v>
      </c>
      <c r="T5" s="16">
        <f>_xll.acq_interpolator_scattered_eval_xn($J$6,T$3,$L5)</f>
        <v>2.8769641149090641E-3</v>
      </c>
      <c r="U5" s="16">
        <f>_xll.acq_interpolator_scattered_eval_xn($J$6,U$3,$L5)</f>
        <v>5.0041846666836788E-3</v>
      </c>
      <c r="V5" s="16">
        <f>_xll.acq_interpolator_scattered_eval_xn($J$6,V$3,$L5)</f>
        <v>6.6478062590537568E-3</v>
      </c>
      <c r="W5" s="16">
        <f>_xll.acq_interpolator_scattered_eval_xn($J$6,W$3,$L5)</f>
        <v>7.7168203542395397E-3</v>
      </c>
      <c r="X5" s="16">
        <f>_xll.acq_interpolator_scattered_eval_xn($J$6,X$3,$L5)</f>
        <v>8.1244030843470871E-3</v>
      </c>
      <c r="Y5" s="16">
        <f>_xll.acq_interpolator_scattered_eval_xn($J$6,Y$3,$L5)</f>
        <v>7.8351722629069198E-3</v>
      </c>
      <c r="Z5" s="16">
        <f>_xll.acq_interpolator_scattered_eval_xn($J$6,Z$3,$L5)</f>
        <v>6.9055739455951559E-3</v>
      </c>
      <c r="AA5" s="16">
        <f>_xll.acq_interpolator_scattered_eval_xn($J$6,AA$3,$L5)</f>
        <v>5.5000993631962314E-3</v>
      </c>
      <c r="AB5" s="16">
        <f>_xll.acq_interpolator_scattered_eval_xn($J$6,AB$3,$L5)</f>
        <v>3.8696188647716068E-3</v>
      </c>
      <c r="AC5" s="16">
        <f>_xll.acq_interpolator_scattered_eval_xn($J$6,AC$3,$L5)</f>
        <v>2.2965058614312084E-3</v>
      </c>
      <c r="AD5" s="16">
        <f>_xll.acq_interpolator_scattered_eval_xn($J$6,AD$3,$L5)</f>
        <v>1.0327873266971488E-3</v>
      </c>
      <c r="AE5" s="16">
        <f>_xll.acq_interpolator_scattered_eval_xn($J$6,AE$3,$L5)</f>
        <v>2.5161565224601778E-4</v>
      </c>
      <c r="AF5" s="16">
        <f>_xll.acq_interpolator_scattered_eval_xn($J$6,AF$3,$L5)</f>
        <v>7.2833829087293189E-6</v>
      </c>
      <c r="AG5" s="16">
        <f>_xll.acq_interpolator_scattered_eval_xn($J$6,AG$3,$L5)</f>
        <v>2.0054786797246704E-4</v>
      </c>
      <c r="AH5" s="16">
        <f>_xll.acq_interpolator_scattered_eval_xn($J$6,AH$3,$L5)</f>
        <v>5.7682670508446554E-4</v>
      </c>
      <c r="AI5" s="16">
        <f>_xll.acq_interpolator_scattered_eval_xn($J$6,AI$3,$L5)</f>
        <v>8.1173328615119153E-4</v>
      </c>
      <c r="AJ5" s="16">
        <f>_xll.acq_interpolator_scattered_eval_xn($J$6,AJ$3,$L5)</f>
        <v>7.1485856375325119E-4</v>
      </c>
      <c r="AK5" s="16">
        <f>_xll.acq_interpolator_scattered_eval_xn($J$6,AK$3,$L5)</f>
        <v>4.2817794728094993E-4</v>
      </c>
      <c r="AL5" s="16">
        <f>_xll.acq_interpolator_scattered_eval_xn($J$6,AL$3,$L5)</f>
        <v>3.008639397758528E-4</v>
      </c>
      <c r="AM5" s="16">
        <f>_xll.acq_interpolator_scattered_eval_xn($J$6,AM$3,$L5)</f>
        <v>4.0690095038282276E-4</v>
      </c>
      <c r="AN5" s="16">
        <f>_xll.acq_interpolator_scattered_eval_xn($J$6,AN$3,$L5)</f>
        <v>3.3914090204184566E-4</v>
      </c>
      <c r="AO5" s="16">
        <f>_xll.acq_interpolator_scattered_eval_xn($J$6,AO$3,$L5)</f>
        <v>-3.8770673909876985E-4</v>
      </c>
      <c r="AP5" s="16">
        <f>_xll.acq_interpolator_scattered_eval_xn($J$6,AP$3,$L5)</f>
        <v>-1.9070243619017865E-3</v>
      </c>
      <c r="AQ5" s="16">
        <f>_xll.acq_interpolator_scattered_eval_xn($J$6,AQ$3,$L5)</f>
        <v>-3.9831130140562526E-3</v>
      </c>
    </row>
    <row r="6" spans="3:43" x14ac:dyDescent="0.4">
      <c r="C6">
        <v>2</v>
      </c>
      <c r="D6" s="15">
        <f>-3+6*_xll.acq_vector_element($J$7,$C6)</f>
        <v>0.73265259806066751</v>
      </c>
      <c r="E6" s="15">
        <f>-3+6*_xll.acq_vector_element($J$7,$C6+20)</f>
        <v>5.9707537293434143E-3</v>
      </c>
      <c r="F6" s="15">
        <f t="shared" si="0"/>
        <v>0.58460698423444779</v>
      </c>
      <c r="G6" s="16">
        <f>_xll.acq_interpolator_scattered_eval($J$6,D6:E6)</f>
        <v>0.58460698423444779</v>
      </c>
      <c r="I6" t="s">
        <v>97</v>
      </c>
      <c r="J6" s="16" t="str">
        <f>_xll.acq_interpolator_scattered_create(D4:E23,F4:F23,,J5)</f>
        <v>#acqScatteredInterpolator:40</v>
      </c>
      <c r="L6">
        <v>-2.6</v>
      </c>
      <c r="M6" s="16">
        <f>_xll.acq_interpolator_scattered_eval_xn($J$6,M$3,$L6)</f>
        <v>-2.5230233431428495E-2</v>
      </c>
      <c r="N6" s="16">
        <f>_xll.acq_interpolator_scattered_eval_xn($J$6,N$3,$L6)</f>
        <v>-1.7420949949490665E-2</v>
      </c>
      <c r="O6" s="16">
        <f>_xll.acq_interpolator_scattered_eval_xn($J$6,O$3,$L6)</f>
        <v>-1.059440943790968E-2</v>
      </c>
      <c r="P6" s="16">
        <f>_xll.acq_interpolator_scattered_eval_xn($J$6,P$3,$L6)</f>
        <v>-4.8374138675656431E-3</v>
      </c>
      <c r="Q6" s="16">
        <f>_xll.acq_interpolator_scattered_eval_xn($J$6,Q$3,$L6)</f>
        <v>-7.9526874189723984E-5</v>
      </c>
      <c r="R6" s="16">
        <f>_xll.acq_interpolator_scattered_eval_xn($J$6,R$3,$L6)</f>
        <v>3.880541548194838E-3</v>
      </c>
      <c r="S6" s="16">
        <f>_xll.acq_interpolator_scattered_eval_xn($J$6,S$3,$L6)</f>
        <v>7.2805540998868712E-3</v>
      </c>
      <c r="T6" s="16">
        <f>_xll.acq_interpolator_scattered_eval_xn($J$6,T$3,$L6)</f>
        <v>1.0290944668654323E-2</v>
      </c>
      <c r="U6" s="16">
        <f>_xll.acq_interpolator_scattered_eval_xn($J$6,U$3,$L6)</f>
        <v>1.295654862895174E-2</v>
      </c>
      <c r="V6" s="16">
        <f>_xll.acq_interpolator_scattered_eval_xn($J$6,V$3,$L6)</f>
        <v>1.5193314198054253E-2</v>
      </c>
      <c r="W6" s="16">
        <f>_xll.acq_interpolator_scattered_eval_xn($J$6,W$3,$L6)</f>
        <v>1.6826559299194355E-2</v>
      </c>
      <c r="X6" s="16">
        <f>_xll.acq_interpolator_scattered_eval_xn($J$6,X$3,$L6)</f>
        <v>1.7655812395124315E-2</v>
      </c>
      <c r="Y6" s="16">
        <f>_xll.acq_interpolator_scattered_eval_xn($J$6,Y$3,$L6)</f>
        <v>1.7529418016622722E-2</v>
      </c>
      <c r="Z6" s="16">
        <f>_xll.acq_interpolator_scattered_eval_xn($J$6,Z$3,$L6)</f>
        <v>1.6409394711536518E-2</v>
      </c>
      <c r="AA6" s="16">
        <f>_xll.acq_interpolator_scattered_eval_xn($J$6,AA$3,$L6)</f>
        <v>1.4407035733803919E-2</v>
      </c>
      <c r="AB6" s="16">
        <f>_xll.acq_interpolator_scattered_eval_xn($J$6,AB$3,$L6)</f>
        <v>1.1775518600731838E-2</v>
      </c>
      <c r="AC6" s="16">
        <f>_xll.acq_interpolator_scattered_eval_xn($J$6,AC$3,$L6)</f>
        <v>8.8617994449554094E-3</v>
      </c>
      <c r="AD6" s="16">
        <f>_xll.acq_interpolator_scattered_eval_xn($J$6,AD$3,$L6)</f>
        <v>6.0380772188777798E-3</v>
      </c>
      <c r="AE6" s="16">
        <f>_xll.acq_interpolator_scattered_eval_xn($J$6,AE$3,$L6)</f>
        <v>3.6322471635373277E-3</v>
      </c>
      <c r="AF6" s="16">
        <f>_xll.acq_interpolator_scattered_eval_xn($J$6,AF$3,$L6)</f>
        <v>1.8632326118150355E-3</v>
      </c>
      <c r="AG6" s="16">
        <f>_xll.acq_interpolator_scattered_eval_xn($J$6,AG$3,$L6)</f>
        <v>7.9060556696292084E-4</v>
      </c>
      <c r="AH6" s="16">
        <f>_xll.acq_interpolator_scattered_eval_xn($J$6,AH$3,$L6)</f>
        <v>3.0678951503898544E-4</v>
      </c>
      <c r="AI6" s="16">
        <f>_xll.acq_interpolator_scattered_eval_xn($J$6,AI$3,$L6)</f>
        <v>2.0696408710968103E-4</v>
      </c>
      <c r="AJ6" s="16">
        <f>_xll.acq_interpolator_scattered_eval_xn($J$6,AJ$3,$L6)</f>
        <v>3.3195090760701484E-4</v>
      </c>
      <c r="AK6" s="16">
        <f>_xll.acq_interpolator_scattered_eval_xn($J$6,AK$3,$L6)</f>
        <v>6.5782770204575458E-4</v>
      </c>
      <c r="AL6" s="16">
        <f>_xll.acq_interpolator_scattered_eval_xn($J$6,AL$3,$L6)</f>
        <v>1.1336257624413038E-3</v>
      </c>
      <c r="AM6" s="16">
        <f>_xll.acq_interpolator_scattered_eval_xn($J$6,AM$3,$L6)</f>
        <v>1.3897745663418795E-3</v>
      </c>
      <c r="AN6" s="16">
        <f>_xll.acq_interpolator_scattered_eval_xn($J$6,AN$3,$L6)</f>
        <v>8.2876264962955526E-4</v>
      </c>
      <c r="AO6" s="16">
        <f>_xll.acq_interpolator_scattered_eval_xn($J$6,AO$3,$L6)</f>
        <v>-8.9035947872012633E-4</v>
      </c>
      <c r="AP6" s="16">
        <f>_xll.acq_interpolator_scattered_eval_xn($J$6,AP$3,$L6)</f>
        <v>-3.5970444193886494E-3</v>
      </c>
      <c r="AQ6" s="16">
        <f>_xll.acq_interpolator_scattered_eval_xn($J$6,AQ$3,$L6)</f>
        <v>-6.7909478804927953E-3</v>
      </c>
    </row>
    <row r="7" spans="3:43" x14ac:dyDescent="0.4">
      <c r="C7">
        <v>3</v>
      </c>
      <c r="D7" s="15">
        <f>-3+6*_xll.acq_vector_element($J$7,$C7)</f>
        <v>1.9070306564681232</v>
      </c>
      <c r="E7" s="15">
        <f>-3+6*_xll.acq_vector_element($J$7,$C7+20)</f>
        <v>-7.8999331220984459E-2</v>
      </c>
      <c r="F7" s="15">
        <f t="shared" si="0"/>
        <v>2.6173526472291115E-2</v>
      </c>
      <c r="G7" s="16">
        <f>_xll.acq_interpolator_scattered_eval($J$6,D7:E7)</f>
        <v>2.6173526472292614E-2</v>
      </c>
      <c r="I7" t="s">
        <v>95</v>
      </c>
      <c r="J7" s="16" t="str">
        <f>_xll.acq_random_vector(J3,J4)</f>
        <v>#acqVector:11</v>
      </c>
      <c r="L7">
        <v>-2.4</v>
      </c>
      <c r="M7" s="16">
        <f>_xll.acq_interpolator_scattered_eval_xn($J$6,M$3,$L7)</f>
        <v>-2.2733033561448297E-2</v>
      </c>
      <c r="N7" s="16">
        <f>_xll.acq_interpolator_scattered_eval_xn($J$6,N$3,$L7)</f>
        <v>-1.3916656567224406E-2</v>
      </c>
      <c r="O7" s="16">
        <f>_xll.acq_interpolator_scattered_eval_xn($J$6,O$3,$L7)</f>
        <v>-6.1477123340335019E-3</v>
      </c>
      <c r="P7" s="16">
        <f>_xll.acq_interpolator_scattered_eval_xn($J$6,P$3,$L7)</f>
        <v>4.1324509051748198E-4</v>
      </c>
      <c r="Q7" s="16">
        <f>_xll.acq_interpolator_scattered_eval_xn($J$6,Q$3,$L7)</f>
        <v>5.8180688674093067E-3</v>
      </c>
      <c r="R7" s="16">
        <f>_xll.acq_interpolator_scattered_eval_xn($J$6,R$3,$L7)</f>
        <v>1.0330986612002373E-2</v>
      </c>
      <c r="S7" s="16">
        <f>_xll.acq_interpolator_scattered_eval_xn($J$6,S$3,$L7)</f>
        <v>1.4311937918492494E-2</v>
      </c>
      <c r="T7" s="16">
        <f>_xll.acq_interpolator_scattered_eval_xn($J$6,T$3,$L7)</f>
        <v>1.8047285380698878E-2</v>
      </c>
      <c r="U7" s="16">
        <f>_xll.acq_interpolator_scattered_eval_xn($J$6,U$3,$L7)</f>
        <v>2.1626781121732271E-2</v>
      </c>
      <c r="V7" s="16">
        <f>_xll.acq_interpolator_scattered_eval_xn($J$6,V$3,$L7)</f>
        <v>2.4915333025537272E-2</v>
      </c>
      <c r="W7" s="16">
        <f>_xll.acq_interpolator_scattered_eval_xn($J$6,W$3,$L7)</f>
        <v>2.7608517777489121E-2</v>
      </c>
      <c r="X7" s="16">
        <f>_xll.acq_interpolator_scattered_eval_xn($J$6,X$3,$L7)</f>
        <v>2.9335353154265657E-2</v>
      </c>
      <c r="Y7" s="16">
        <f>_xll.acq_interpolator_scattered_eval_xn($J$6,Y$3,$L7)</f>
        <v>2.9771634581668253E-2</v>
      </c>
      <c r="Z7" s="16">
        <f>_xll.acq_interpolator_scattered_eval_xn($J$6,Z$3,$L7)</f>
        <v>2.8736150550650201E-2</v>
      </c>
      <c r="AA7" s="16">
        <f>_xll.acq_interpolator_scattered_eval_xn($J$6,AA$3,$L7)</f>
        <v>2.6250829415655867E-2</v>
      </c>
      <c r="AB7" s="16">
        <f>_xll.acq_interpolator_scattered_eval_xn($J$6,AB$3,$L7)</f>
        <v>2.2553151983367541E-2</v>
      </c>
      <c r="AC7" s="16">
        <f>_xll.acq_interpolator_scattered_eval_xn($J$6,AC$3,$L7)</f>
        <v>1.8059311939219551E-2</v>
      </c>
      <c r="AD7" s="16">
        <f>_xll.acq_interpolator_scattered_eval_xn($J$6,AD$3,$L7)</f>
        <v>1.3288447879074954E-2</v>
      </c>
      <c r="AE7" s="16">
        <f>_xll.acq_interpolator_scattered_eval_xn($J$6,AE$3,$L7)</f>
        <v>8.7643620820825816E-3</v>
      </c>
      <c r="AF7" s="16">
        <f>_xll.acq_interpolator_scattered_eval_xn($J$6,AF$3,$L7)</f>
        <v>4.9147938861196436E-3</v>
      </c>
      <c r="AG7" s="16">
        <f>_xll.acq_interpolator_scattered_eval_xn($J$6,AG$3,$L7)</f>
        <v>1.9971068535125577E-3</v>
      </c>
      <c r="AH7" s="16">
        <f>_xll.acq_interpolator_scattered_eval_xn($J$6,AH$3,$L7)</f>
        <v>8.1240638339079296E-5</v>
      </c>
      <c r="AI7" s="16">
        <f>_xll.acq_interpolator_scattered_eval_xn($J$6,AI$3,$L7)</f>
        <v>-9.0163499603585981E-4</v>
      </c>
      <c r="AJ7" s="16">
        <f>_xll.acq_interpolator_scattered_eval_xn($J$6,AJ$3,$L7)</f>
        <v>-1.0885141813151214E-3</v>
      </c>
      <c r="AK7" s="16">
        <f>_xll.acq_interpolator_scattered_eval_xn($J$6,AK$3,$L7)</f>
        <v>-6.9681723249265942E-4</v>
      </c>
      <c r="AL7" s="16">
        <f>_xll.acq_interpolator_scattered_eval_xn($J$6,AL$3,$L7)</f>
        <v>-1.7085244238030511E-4</v>
      </c>
      <c r="AM7" s="16">
        <f>_xll.acq_interpolator_scattered_eval_xn($J$6,AM$3,$L7)</f>
        <v>-2.3698672465616299E-4</v>
      </c>
      <c r="AN7" s="16">
        <f>_xll.acq_interpolator_scattered_eval_xn($J$6,AN$3,$L7)</f>
        <v>-1.5674070661267428E-3</v>
      </c>
      <c r="AO7" s="16">
        <f>_xll.acq_interpolator_scattered_eval_xn($J$6,AO$3,$L7)</f>
        <v>-4.3109220959086161E-3</v>
      </c>
      <c r="AP7" s="16">
        <f>_xll.acq_interpolator_scattered_eval_xn($J$6,AP$3,$L7)</f>
        <v>-8.0347780533592539E-3</v>
      </c>
      <c r="AQ7" s="16">
        <f>_xll.acq_interpolator_scattered_eval_xn($J$6,AQ$3,$L7)</f>
        <v>-1.2054589565108596E-2</v>
      </c>
    </row>
    <row r="8" spans="3:43" x14ac:dyDescent="0.4">
      <c r="C8">
        <v>4</v>
      </c>
      <c r="D8" s="15">
        <f>-3+6*_xll.acq_vector_element($J$7,$C8)</f>
        <v>-0.37363357655704021</v>
      </c>
      <c r="E8" s="15">
        <f>-3+6*_xll.acq_vector_element($J$7,$C8+20)</f>
        <v>1.1007776032201946</v>
      </c>
      <c r="F8" s="15">
        <f t="shared" si="0"/>
        <v>0.25890000283305037</v>
      </c>
      <c r="G8" s="16">
        <f>_xll.acq_interpolator_scattered_eval($J$6,D8:E8)</f>
        <v>0.25890000283305098</v>
      </c>
      <c r="L8">
        <v>-2.2000000000000002</v>
      </c>
      <c r="M8" s="16">
        <f>_xll.acq_interpolator_scattered_eval_xn($J$6,M$3,$L8)</f>
        <v>-2.1585777670965707E-2</v>
      </c>
      <c r="N8" s="16">
        <f>_xll.acq_interpolator_scattered_eval_xn($J$6,N$3,$L8)</f>
        <v>-1.174220862262354E-2</v>
      </c>
      <c r="O8" s="16">
        <f>_xll.acq_interpolator_scattered_eval_xn($J$6,O$3,$L8)</f>
        <v>-2.9718355032380475E-3</v>
      </c>
      <c r="P8" s="16">
        <f>_xll.acq_interpolator_scattered_eval_xn($J$6,P$3,$L8)</f>
        <v>4.4796189452891363E-3</v>
      </c>
      <c r="Q8" s="16">
        <f>_xll.acq_interpolator_scattered_eval_xn($J$6,Q$3,$L8)</f>
        <v>1.0647985584981742E-2</v>
      </c>
      <c r="R8" s="16">
        <f>_xll.acq_interpolator_scattered_eval_xn($J$6,R$3,$L8)</f>
        <v>1.5892952616118443E-2</v>
      </c>
      <c r="S8" s="16">
        <f>_xll.acq_interpolator_scattered_eval_xn($J$6,S$3,$L8)</f>
        <v>2.0747676690169352E-2</v>
      </c>
      <c r="T8" s="16">
        <f>_xll.acq_interpolator_scattered_eval_xn($J$6,T$3,$L8)</f>
        <v>2.5649929088150107E-2</v>
      </c>
      <c r="U8" s="16">
        <f>_xll.acq_interpolator_scattered_eval_xn($J$6,U$3,$L8)</f>
        <v>3.0729125108271246E-2</v>
      </c>
      <c r="V8" s="16">
        <f>_xll.acq_interpolator_scattered_eval_xn($J$6,V$3,$L8)</f>
        <v>3.5754630242242617E-2</v>
      </c>
      <c r="W8" s="16">
        <f>_xll.acq_interpolator_scattered_eval_xn($J$6,W$3,$L8)</f>
        <v>4.0226797776126803E-2</v>
      </c>
      <c r="X8" s="16">
        <f>_xll.acq_interpolator_scattered_eval_xn($J$6,X$3,$L8)</f>
        <v>4.3535541494228162E-2</v>
      </c>
      <c r="Y8" s="16">
        <f>_xll.acq_interpolator_scattered_eval_xn($J$6,Y$3,$L8)</f>
        <v>4.5122114482238955E-2</v>
      </c>
      <c r="Z8" s="16">
        <f>_xll.acq_interpolator_scattered_eval_xn($J$6,Z$3,$L8)</f>
        <v>4.4610251527067039E-2</v>
      </c>
      <c r="AA8" s="16">
        <f>_xll.acq_interpolator_scattered_eval_xn($J$6,AA$3,$L8)</f>
        <v>4.1893483943197633E-2</v>
      </c>
      <c r="AB8" s="16">
        <f>_xll.acq_interpolator_scattered_eval_xn($J$6,AB$3,$L8)</f>
        <v>3.7171768631905237E-2</v>
      </c>
      <c r="AC8" s="16">
        <f>_xll.acq_interpolator_scattered_eval_xn($J$6,AC$3,$L8)</f>
        <v>3.0930457203865495E-2</v>
      </c>
      <c r="AD8" s="16">
        <f>_xll.acq_interpolator_scattered_eval_xn($J$6,AD$3,$L8)</f>
        <v>2.3857433699247026E-2</v>
      </c>
      <c r="AE8" s="16">
        <f>_xll.acq_interpolator_scattered_eval_xn($J$6,AE$3,$L8)</f>
        <v>1.6707476771348255E-2</v>
      </c>
      <c r="AF8" s="16">
        <f>_xll.acq_interpolator_scattered_eval_xn($J$6,AF$3,$L8)</f>
        <v>1.01491868056705E-2</v>
      </c>
      <c r="AG8" s="16">
        <f>_xll.acq_interpolator_scattered_eval_xn($J$6,AG$3,$L8)</f>
        <v>4.6523944014405447E-3</v>
      </c>
      <c r="AH8" s="16">
        <f>_xll.acq_interpolator_scattered_eval_xn($J$6,AH$3,$L8)</f>
        <v>4.590631394945574E-4</v>
      </c>
      <c r="AI8" s="16">
        <f>_xll.acq_interpolator_scattered_eval_xn($J$6,AI$3,$L8)</f>
        <v>-2.3788235849721666E-3</v>
      </c>
      <c r="AJ8" s="16">
        <f>_xll.acq_interpolator_scattered_eval_xn($J$6,AJ$3,$L8)</f>
        <v>-3.9723748273971585E-3</v>
      </c>
      <c r="AK8" s="16">
        <f>_xll.acq_interpolator_scattered_eval_xn($J$6,AK$3,$L8)</f>
        <v>-4.6555164328218671E-3</v>
      </c>
      <c r="AL8" s="16">
        <f>_xll.acq_interpolator_scattered_eval_xn($J$6,AL$3,$L8)</f>
        <v>-5.0783798055633114E-3</v>
      </c>
      <c r="AM8" s="16">
        <f>_xll.acq_interpolator_scattered_eval_xn($J$6,AM$3,$L8)</f>
        <v>-6.0984084679899797E-3</v>
      </c>
      <c r="AN8" s="16">
        <f>_xll.acq_interpolator_scattered_eval_xn($J$6,AN$3,$L8)</f>
        <v>-8.3529741942566862E-3</v>
      </c>
      <c r="AO8" s="16">
        <f>_xll.acq_interpolator_scattered_eval_xn($J$6,AO$3,$L8)</f>
        <v>-1.186973597824776E-2</v>
      </c>
      <c r="AP8" s="16">
        <f>_xll.acq_interpolator_scattered_eval_xn($J$6,AP$3,$L8)</f>
        <v>-1.6121531961457575E-2</v>
      </c>
      <c r="AQ8" s="16">
        <f>_xll.acq_interpolator_scattered_eval_xn($J$6,AQ$3,$L8)</f>
        <v>-2.0394077618716554E-2</v>
      </c>
    </row>
    <row r="9" spans="3:43" x14ac:dyDescent="0.4">
      <c r="C9">
        <v>5</v>
      </c>
      <c r="D9" s="15">
        <f>-3+6*_xll.acq_vector_element($J$7,$C9)</f>
        <v>0.67267136089503765</v>
      </c>
      <c r="E9" s="15">
        <f>-3+6*_xll.acq_vector_element($J$7,$C9+20)</f>
        <v>-1.0139074400067329</v>
      </c>
      <c r="F9" s="15">
        <f t="shared" si="0"/>
        <v>0.22752502271821973</v>
      </c>
      <c r="G9" s="16">
        <f>_xll.acq_interpolator_scattered_eval($J$6,D9:E9)</f>
        <v>0.22752502271821967</v>
      </c>
      <c r="L9">
        <v>-2</v>
      </c>
      <c r="M9" s="16">
        <f>_xll.acq_interpolator_scattered_eval_xn($J$6,M$3,$L9)</f>
        <v>-2.2469110319043376E-2</v>
      </c>
      <c r="N9" s="16">
        <f>_xll.acq_interpolator_scattered_eval_xn($J$6,N$3,$L9)</f>
        <v>-1.1731452692337503E-2</v>
      </c>
      <c r="O9" s="16">
        <f>_xll.acq_interpolator_scattered_eval_xn($J$6,O$3,$L9)</f>
        <v>-2.03426904264499E-3</v>
      </c>
      <c r="P9" s="16">
        <f>_xll.acq_interpolator_scattered_eval_xn($J$6,P$3,$L9)</f>
        <v>6.3073430168257699E-3</v>
      </c>
      <c r="Q9" s="16">
        <f>_xll.acq_interpolator_scattered_eval_xn($J$6,Q$3,$L9)</f>
        <v>1.3342097973035573E-2</v>
      </c>
      <c r="R9" s="16">
        <f>_xll.acq_interpolator_scattered_eval_xn($J$6,R$3,$L9)</f>
        <v>1.9576168903947519E-2</v>
      </c>
      <c r="S9" s="16">
        <f>_xll.acq_interpolator_scattered_eval_xn($J$6,S$3,$L9)</f>
        <v>2.5766862138207988E-2</v>
      </c>
      <c r="T9" s="16">
        <f>_xll.acq_interpolator_scattered_eval_xn($J$6,T$3,$L9)</f>
        <v>3.2515445036119681E-2</v>
      </c>
      <c r="U9" s="16">
        <f>_xll.acq_interpolator_scattered_eval_xn($J$6,U$3,$L9)</f>
        <v>3.9949828934302975E-2</v>
      </c>
      <c r="V9" s="16">
        <f>_xll.acq_interpolator_scattered_eval_xn($J$6,V$3,$L9)</f>
        <v>4.7668081809517579E-2</v>
      </c>
      <c r="W9" s="16">
        <f>_xll.acq_interpolator_scattered_eval_xn($J$6,W$3,$L9)</f>
        <v>5.4893273711272991E-2</v>
      </c>
      <c r="X9" s="16">
        <f>_xll.acq_interpolator_scattered_eval_xn($J$6,X$3,$L9)</f>
        <v>6.0705245888817247E-2</v>
      </c>
      <c r="Y9" s="16">
        <f>_xll.acq_interpolator_scattered_eval_xn($J$6,Y$3,$L9)</f>
        <v>6.4253667344316298E-2</v>
      </c>
      <c r="Z9" s="16">
        <f>_xll.acq_interpolator_scattered_eval_xn($J$6,Z$3,$L9)</f>
        <v>6.491949970106918E-2</v>
      </c>
      <c r="AA9" s="16">
        <f>_xll.acq_interpolator_scattered_eval_xn($J$6,AA$3,$L9)</f>
        <v>6.2426269706888735E-2</v>
      </c>
      <c r="AB9" s="16">
        <f>_xll.acq_interpolator_scattered_eval_xn($J$6,AB$3,$L9)</f>
        <v>5.6904027992800407E-2</v>
      </c>
      <c r="AC9" s="16">
        <f>_xll.acq_interpolator_scattered_eval_xn($J$6,AC$3,$L9)</f>
        <v>4.8892385479915298E-2</v>
      </c>
      <c r="AD9" s="16">
        <f>_xll.acq_interpolator_scattered_eval_xn($J$6,AD$3,$L9)</f>
        <v>3.9256370746060407E-2</v>
      </c>
      <c r="AE9" s="16">
        <f>_xll.acq_interpolator_scattered_eval_xn($J$6,AE$3,$L9)</f>
        <v>2.9006213343225437E-2</v>
      </c>
      <c r="AF9" s="16">
        <f>_xll.acq_interpolator_scattered_eval_xn($J$6,AF$3,$L9)</f>
        <v>1.907026893114587E-2</v>
      </c>
      <c r="AG9" s="16">
        <f>_xll.acq_interpolator_scattered_eval_xn($J$6,AG$3,$L9)</f>
        <v>1.0125693604014094E-2</v>
      </c>
      <c r="AH9" s="16">
        <f>_xll.acq_interpolator_scattered_eval_xn($J$6,AH$3,$L9)</f>
        <v>2.563727752067077E-3</v>
      </c>
      <c r="AI9" s="16">
        <f>_xll.acq_interpolator_scattered_eval_xn($J$6,AI$3,$L9)</f>
        <v>-3.4489732147654113E-3</v>
      </c>
      <c r="AJ9" s="16">
        <f>_xll.acq_interpolator_scattered_eval_xn($J$6,AJ$3,$L9)</f>
        <v>-7.9365888179781657E-3</v>
      </c>
      <c r="AK9" s="16">
        <f>_xll.acq_interpolator_scattered_eval_xn($J$6,AK$3,$L9)</f>
        <v>-1.1176941744609994E-2</v>
      </c>
      <c r="AL9" s="16">
        <f>_xll.acq_interpolator_scattered_eval_xn($J$6,AL$3,$L9)</f>
        <v>-1.3760934857338272E-2</v>
      </c>
      <c r="AM9" s="16">
        <f>_xll.acq_interpolator_scattered_eval_xn($J$6,AM$3,$L9)</f>
        <v>-1.6443666636610406E-2</v>
      </c>
      <c r="AN9" s="16">
        <f>_xll.acq_interpolator_scattered_eval_xn($J$6,AN$3,$L9)</f>
        <v>-1.9764367786594253E-2</v>
      </c>
      <c r="AO9" s="16">
        <f>_xll.acq_interpolator_scattered_eval_xn($J$6,AO$3,$L9)</f>
        <v>-2.374859513161505E-2</v>
      </c>
      <c r="AP9" s="16">
        <f>_xll.acq_interpolator_scattered_eval_xn($J$6,AP$3,$L9)</f>
        <v>-2.7970687854757516E-2</v>
      </c>
      <c r="AQ9" s="16">
        <f>_xll.acq_interpolator_scattered_eval_xn($J$6,AQ$3,$L9)</f>
        <v>-3.1855293575167781E-2</v>
      </c>
    </row>
    <row r="10" spans="3:43" ht="15" thickBot="1" x14ac:dyDescent="0.45">
      <c r="C10">
        <v>6</v>
      </c>
      <c r="D10" s="15">
        <f>-3+6*_xll.acq_vector_element($J$7,$C10)</f>
        <v>1.7121515013277531</v>
      </c>
      <c r="E10" s="15">
        <f>-3+6*_xll.acq_vector_element($J$7,$C10+20)</f>
        <v>1.2762121385894716</v>
      </c>
      <c r="F10" s="15">
        <f t="shared" si="0"/>
        <v>1.0460173994795962E-2</v>
      </c>
      <c r="G10" s="16">
        <f>_xll.acq_interpolator_scattered_eval($J$6,D10:E10)</f>
        <v>1.0460173994795961E-2</v>
      </c>
      <c r="J10" s="11" t="s">
        <v>3</v>
      </c>
      <c r="L10">
        <v>-1.8</v>
      </c>
      <c r="M10" s="16">
        <f>_xll.acq_interpolator_scattered_eval_xn($J$6,M$3,$L10)</f>
        <v>-2.6018268634154202E-2</v>
      </c>
      <c r="N10" s="16">
        <f>_xll.acq_interpolator_scattered_eval_xn($J$6,N$3,$L10)</f>
        <v>-1.4709168502150826E-2</v>
      </c>
      <c r="O10" s="16">
        <f>_xll.acq_interpolator_scattered_eval_xn($J$6,O$3,$L10)</f>
        <v>-4.3314483067738614E-3</v>
      </c>
      <c r="P10" s="16">
        <f>_xll.acq_interpolator_scattered_eval_xn($J$6,P$3,$L10)</f>
        <v>4.7935837679421271E-3</v>
      </c>
      <c r="Q10" s="16">
        <f>_xll.acq_interpolator_scattered_eval_xn($J$6,Q$3,$L10)</f>
        <v>1.2797961199372852E-2</v>
      </c>
      <c r="R10" s="16">
        <f>_xll.acq_interpolator_scattered_eval_xn($J$6,R$3,$L10)</f>
        <v>2.0399717314337078E-2</v>
      </c>
      <c r="S10" s="16">
        <f>_xll.acq_interpolator_scattered_eval_xn($J$6,S$3,$L10)</f>
        <v>2.8609917863705907E-2</v>
      </c>
      <c r="T10" s="16">
        <f>_xll.acq_interpolator_scattered_eval_xn($J$6,T$3,$L10)</f>
        <v>3.8159707027334441E-2</v>
      </c>
      <c r="U10" s="16">
        <f>_xll.acq_interpolator_scattered_eval_xn($J$6,U$3,$L10)</f>
        <v>4.9087361092950962E-2</v>
      </c>
      <c r="V10" s="16">
        <f>_xll.acq_interpolator_scattered_eval_xn($J$6,V$3,$L10)</f>
        <v>6.0715049493974868E-2</v>
      </c>
      <c r="W10" s="16">
        <f>_xll.acq_interpolator_scattered_eval_xn($J$6,W$3,$L10)</f>
        <v>7.1902162997243821E-2</v>
      </c>
      <c r="X10" s="16">
        <f>_xll.acq_interpolator_scattered_eval_xn($J$6,X$3,$L10)</f>
        <v>8.1361917342169507E-2</v>
      </c>
      <c r="Y10" s="16">
        <f>_xll.acq_interpolator_scattered_eval_xn($J$6,Y$3,$L10)</f>
        <v>8.7916384613403717E-2</v>
      </c>
      <c r="Z10" s="16">
        <f>_xll.acq_interpolator_scattered_eval_xn($J$6,Z$3,$L10)</f>
        <v>9.0670878781439576E-2</v>
      </c>
      <c r="AA10" s="16">
        <f>_xll.acq_interpolator_scattered_eval_xn($J$6,AA$3,$L10)</f>
        <v>8.9136589104457362E-2</v>
      </c>
      <c r="AB10" s="16">
        <f>_xll.acq_interpolator_scattered_eval_xn($J$6,AB$3,$L10)</f>
        <v>8.3322258313982253E-2</v>
      </c>
      <c r="AC10" s="16">
        <f>_xll.acq_interpolator_scattered_eval_xn($J$6,AC$3,$L10)</f>
        <v>7.3775553835902549E-2</v>
      </c>
      <c r="AD10" s="16">
        <f>_xll.acq_interpolator_scattered_eval_xn($J$6,AD$3,$L10)</f>
        <v>6.151542525530411E-2</v>
      </c>
      <c r="AE10" s="16">
        <f>_xll.acq_interpolator_scattered_eval_xn($J$6,AE$3,$L10)</f>
        <v>4.780877529994014E-2</v>
      </c>
      <c r="AF10" s="16">
        <f>_xll.acq_interpolator_scattered_eval_xn($J$6,AF$3,$L10)</f>
        <v>3.3846758545536468E-2</v>
      </c>
      <c r="AG10" s="16">
        <f>_xll.acq_interpolator_scattered_eval_xn($J$6,AG$3,$L10)</f>
        <v>2.0499117246574976E-2</v>
      </c>
      <c r="AH10" s="16">
        <f>_xll.acq_interpolator_scattered_eval_xn($J$6,AH$3,$L10)</f>
        <v>8.2934890042674451E-3</v>
      </c>
      <c r="AI10" s="16">
        <f>_xll.acq_interpolator_scattered_eval_xn($J$6,AI$3,$L10)</f>
        <v>-2.4472839328546145E-3</v>
      </c>
      <c r="AJ10" s="16">
        <f>_xll.acq_interpolator_scattered_eval_xn($J$6,AJ$3,$L10)</f>
        <v>-1.1522139803949078E-2</v>
      </c>
      <c r="AK10" s="16">
        <f>_xll.acq_interpolator_scattered_eval_xn($J$6,AK$3,$L10)</f>
        <v>-1.8923860239204743E-2</v>
      </c>
      <c r="AL10" s="16">
        <f>_xll.acq_interpolator_scattered_eval_xn($J$6,AL$3,$L10)</f>
        <v>-2.4937195478988056E-2</v>
      </c>
      <c r="AM10" s="16">
        <f>_xll.acq_interpolator_scattered_eval_xn($J$6,AM$3,$L10)</f>
        <v>-3.0057837882196025E-2</v>
      </c>
      <c r="AN10" s="16">
        <f>_xll.acq_interpolator_scattered_eval_xn($J$6,AN$3,$L10)</f>
        <v>-3.4716947675140511E-2</v>
      </c>
      <c r="AO10" s="16">
        <f>_xll.acq_interpolator_scattered_eval_xn($J$6,AO$3,$L10)</f>
        <v>-3.9042633926754625E-2</v>
      </c>
      <c r="AP10" s="16">
        <f>_xll.acq_interpolator_scattered_eval_xn($J$6,AP$3,$L10)</f>
        <v>-4.2858880715594946E-2</v>
      </c>
      <c r="AQ10" s="16">
        <f>_xll.acq_interpolator_scattered_eval_xn($J$6,AQ$3,$L10)</f>
        <v>-4.5864704300822651E-2</v>
      </c>
    </row>
    <row r="11" spans="3:43" x14ac:dyDescent="0.4">
      <c r="C11">
        <v>7</v>
      </c>
      <c r="D11" s="15">
        <f>-3+6*_xll.acq_vector_element($J$7,$C11)</f>
        <v>1.6281595132313669</v>
      </c>
      <c r="E11" s="15">
        <f>-3+6*_xll.acq_vector_element($J$7,$C11+20)</f>
        <v>1.8158374414779246</v>
      </c>
      <c r="F11" s="15">
        <f t="shared" si="0"/>
        <v>2.6106161455945898E-3</v>
      </c>
      <c r="G11" s="16">
        <f>_xll.acq_interpolator_scattered_eval($J$6,D11:E11)</f>
        <v>2.6106161455922375E-3</v>
      </c>
      <c r="J11" t="s">
        <v>2</v>
      </c>
      <c r="L11">
        <v>-1.6</v>
      </c>
      <c r="M11" s="16">
        <f>_xll.acq_interpolator_scattered_eval_xn($J$6,M$3,$L11)</f>
        <v>-3.2604661463013128E-2</v>
      </c>
      <c r="N11" s="16">
        <f>_xll.acq_interpolator_scattered_eval_xn($J$6,N$3,$L11)</f>
        <v>-2.1203476675612135E-2</v>
      </c>
      <c r="O11" s="16">
        <f>_xll.acq_interpolator_scattered_eval_xn($J$6,O$3,$L11)</f>
        <v>-1.0536790404082584E-2</v>
      </c>
      <c r="P11" s="16">
        <f>_xll.acq_interpolator_scattered_eval_xn($J$6,P$3,$L11)</f>
        <v>-8.1403370884205323E-4</v>
      </c>
      <c r="Q11" s="16">
        <f>_xll.acq_interpolator_scattered_eval_xn($J$6,Q$3,$L11)</f>
        <v>8.2969498209717607E-3</v>
      </c>
      <c r="R11" s="16">
        <f>_xll.acq_interpolator_scattered_eval_xn($J$6,R$3,$L11)</f>
        <v>1.7793709362413514E-2</v>
      </c>
      <c r="S11" s="16">
        <f>_xll.acq_interpolator_scattered_eval_xn($J$6,S$3,$L11)</f>
        <v>2.8926664640154677E-2</v>
      </c>
      <c r="T11" s="16">
        <f>_xll.acq_interpolator_scattered_eval_xn($J$6,T$3,$L11)</f>
        <v>4.2464503291619472E-2</v>
      </c>
      <c r="U11" s="16">
        <f>_xll.acq_interpolator_scattered_eval_xn($J$6,U$3,$L11)</f>
        <v>5.8225104637647164E-2</v>
      </c>
      <c r="V11" s="16">
        <f>_xll.acq_interpolator_scattered_eval_xn($J$6,V$3,$L11)</f>
        <v>7.5137336746788214E-2</v>
      </c>
      <c r="W11" s="16">
        <f>_xll.acq_interpolator_scattered_eval_xn($J$6,W$3,$L11)</f>
        <v>9.1627189069679843E-2</v>
      </c>
      <c r="X11" s="16">
        <f>_xll.acq_interpolator_scattered_eval_xn($J$6,X$3,$L11)</f>
        <v>0.1060206950535372</v>
      </c>
      <c r="Y11" s="16">
        <f>_xll.acq_interpolator_scattered_eval_xn($J$6,Y$3,$L11)</f>
        <v>0.1168164874911877</v>
      </c>
      <c r="Z11" s="16">
        <f>_xll.acq_interpolator_scattered_eval_xn($J$6,Z$3,$L11)</f>
        <v>0.12284041359625622</v>
      </c>
      <c r="AA11" s="16">
        <f>_xll.acq_interpolator_scattered_eval_xn($J$6,AA$3,$L11)</f>
        <v>0.12335449961365433</v>
      </c>
      <c r="AB11" s="16">
        <f>_xll.acq_interpolator_scattered_eval_xn($J$6,AB$3,$L11)</f>
        <v>0.11816984493229257</v>
      </c>
      <c r="AC11" s="16">
        <f>_xll.acq_interpolator_scattered_eval_xn($J$6,AC$3,$L11)</f>
        <v>0.1077434901674891</v>
      </c>
      <c r="AD11" s="16">
        <f>_xll.acq_interpolator_scattered_eval_xn($J$6,AD$3,$L11)</f>
        <v>9.316033283936645E-2</v>
      </c>
      <c r="AE11" s="16">
        <f>_xll.acq_interpolator_scattered_eval_xn($J$6,AE$3,$L11)</f>
        <v>7.5889149796346672E-2</v>
      </c>
      <c r="AF11" s="16">
        <f>_xll.acq_interpolator_scattered_eval_xn($J$6,AF$3,$L11)</f>
        <v>5.7353319417171401E-2</v>
      </c>
      <c r="AG11" s="16">
        <f>_xll.acq_interpolator_scattered_eval_xn($J$6,AG$3,$L11)</f>
        <v>3.8595957930698845E-2</v>
      </c>
      <c r="AH11" s="16">
        <f>_xll.acq_interpolator_scattered_eval_xn($J$6,AH$3,$L11)</f>
        <v>2.0303239850587497E-2</v>
      </c>
      <c r="AI11" s="16">
        <f>_xll.acq_interpolator_scattered_eval_xn($J$6,AI$3,$L11)</f>
        <v>3.07154793577483E-3</v>
      </c>
      <c r="AJ11" s="16">
        <f>_xll.acq_interpolator_scattered_eval_xn($J$6,AJ$3,$L11)</f>
        <v>-1.2450796905448223E-2</v>
      </c>
      <c r="AK11" s="16">
        <f>_xll.acq_interpolator_scattered_eval_xn($J$6,AK$3,$L11)</f>
        <v>-2.570855974311289E-2</v>
      </c>
      <c r="AL11" s="16">
        <f>_xll.acq_interpolator_scattered_eval_xn($J$6,AL$3,$L11)</f>
        <v>-3.6477466278029468E-2</v>
      </c>
      <c r="AM11" s="16">
        <f>_xll.acq_interpolator_scattered_eval_xn($J$6,AM$3,$L11)</f>
        <v>-4.4917040249409082E-2</v>
      </c>
      <c r="AN11" s="16">
        <f>_xll.acq_interpolator_scattered_eval_xn($J$6,AN$3,$L11)</f>
        <v>-5.1383823515853765E-2</v>
      </c>
      <c r="AO11" s="16">
        <f>_xll.acq_interpolator_scattered_eval_xn($J$6,AO$3,$L11)</f>
        <v>-5.6192110307348241E-2</v>
      </c>
      <c r="AP11" s="16">
        <f>_xll.acq_interpolator_scattered_eval_xn($J$6,AP$3,$L11)</f>
        <v>-5.9509751869329601E-2</v>
      </c>
      <c r="AQ11" s="16">
        <f>_xll.acq_interpolator_scattered_eval_xn($J$6,AQ$3,$L11)</f>
        <v>-6.1400863237994187E-2</v>
      </c>
    </row>
    <row r="12" spans="3:43" x14ac:dyDescent="0.4">
      <c r="C12">
        <v>8</v>
      </c>
      <c r="D12" s="15">
        <f>-3+6*_xll.acq_vector_element($J$7,$C12)</f>
        <v>1.6798548311926425</v>
      </c>
      <c r="E12" s="15">
        <f>-3+6*_xll.acq_vector_element($J$7,$C12+20)</f>
        <v>-0.77849544491618872</v>
      </c>
      <c r="F12" s="15">
        <f t="shared" si="0"/>
        <v>3.2452837039155823E-2</v>
      </c>
      <c r="G12" s="16">
        <f>_xll.acq_interpolator_scattered_eval($J$6,D12:E12)</f>
        <v>3.2452837039156322E-2</v>
      </c>
      <c r="J12" t="s">
        <v>4</v>
      </c>
      <c r="L12">
        <v>-1.4</v>
      </c>
      <c r="M12" s="16">
        <f>_xll.acq_interpolator_scattered_eval_xn($J$6,M$3,$L12)</f>
        <v>-4.2105977083646634E-2</v>
      </c>
      <c r="N12" s="16">
        <f>_xll.acq_interpolator_scattered_eval_xn($J$6,N$3,$L12)</f>
        <v>-3.1109562304123171E-2</v>
      </c>
      <c r="O12" s="16">
        <f>_xll.acq_interpolator_scattered_eval_xn($J$6,O$3,$L12)</f>
        <v>-2.055283740121619E-2</v>
      </c>
      <c r="P12" s="16">
        <f>_xll.acq_interpolator_scattered_eval_xn($J$6,P$3,$L12)</f>
        <v>-1.0388193861898459E-2</v>
      </c>
      <c r="Q12" s="16">
        <f>_xll.acq_interpolator_scattered_eval_xn($J$6,Q$3,$L12)</f>
        <v>4.9883975610197362E-5</v>
      </c>
      <c r="R12" s="16">
        <f>_xll.acq_interpolator_scattered_eval_xn($J$6,R$3,$L12)</f>
        <v>1.2087509470368435E-2</v>
      </c>
      <c r="S12" s="16">
        <f>_xll.acq_interpolator_scattered_eval_xn($J$6,S$3,$L12)</f>
        <v>2.7154886509588777E-2</v>
      </c>
      <c r="T12" s="16">
        <f>_xll.acq_interpolator_scattered_eval_xn($J$6,T$3,$L12)</f>
        <v>4.5926083707829662E-2</v>
      </c>
      <c r="U12" s="16">
        <f>_xll.acq_interpolator_scattered_eval_xn($J$6,U$3,$L12)</f>
        <v>6.7853023223359371E-2</v>
      </c>
      <c r="V12" s="16">
        <f>_xll.acq_interpolator_scattered_eval_xn($J$6,V$3,$L12)</f>
        <v>9.1368356303398818E-2</v>
      </c>
      <c r="W12" s="16">
        <f>_xll.acq_interpolator_scattered_eval_xn($J$6,W$3,$L12)</f>
        <v>0.11443522320014407</v>
      </c>
      <c r="X12" s="16">
        <f>_xll.acq_interpolator_scattered_eval_xn($J$6,X$3,$L12)</f>
        <v>0.13502750541326455</v>
      </c>
      <c r="Y12" s="16">
        <f>_xll.acq_interpolator_scattered_eval_xn($J$6,Y$3,$L12)</f>
        <v>0.15138116475254518</v>
      </c>
      <c r="Z12" s="16">
        <f>_xll.acq_interpolator_scattered_eval_xn($J$6,Z$3,$L12)</f>
        <v>0.16208236491710185</v>
      </c>
      <c r="AA12" s="16">
        <f>_xll.acq_interpolator_scattered_eval_xn($J$6,AA$3,$L12)</f>
        <v>0.16612451289884769</v>
      </c>
      <c r="AB12" s="16">
        <f>_xll.acq_interpolator_scattered_eval_xn($J$6,AB$3,$L12)</f>
        <v>0.16302286599510388</v>
      </c>
      <c r="AC12" s="16">
        <f>_xll.acq_interpolator_scattered_eval_xn($J$6,AC$3,$L12)</f>
        <v>0.15297568822241472</v>
      </c>
      <c r="AD12" s="16">
        <f>_xll.acq_interpolator_scattered_eval_xn($J$6,AD$3,$L12)</f>
        <v>0.13693688439338561</v>
      </c>
      <c r="AE12" s="16">
        <f>_xll.acq_interpolator_scattered_eval_xn($J$6,AE$3,$L12)</f>
        <v>0.11640686459107166</v>
      </c>
      <c r="AF12" s="16">
        <f>_xll.acq_interpolator_scattered_eval_xn($J$6,AF$3,$L12)</f>
        <v>9.2934332753905308E-2</v>
      </c>
      <c r="AG12" s="16">
        <f>_xll.acq_interpolator_scattered_eval_xn($J$6,AG$3,$L12)</f>
        <v>6.7711574315979212E-2</v>
      </c>
      <c r="AH12" s="16">
        <f>_xll.acq_interpolator_scattered_eval_xn($J$6,AH$3,$L12)</f>
        <v>4.1673936326007383E-2</v>
      </c>
      <c r="AI12" s="16">
        <f>_xll.acq_interpolator_scattered_eval_xn($J$6,AI$3,$L12)</f>
        <v>1.5917565580759543E-2</v>
      </c>
      <c r="AJ12" s="16">
        <f>_xll.acq_interpolator_scattered_eval_xn($J$6,AJ$3,$L12)</f>
        <v>-8.1465910572837419E-3</v>
      </c>
      <c r="AK12" s="16">
        <f>_xll.acq_interpolator_scattered_eval_xn($J$6,AK$3,$L12)</f>
        <v>-2.9119756235788524E-2</v>
      </c>
      <c r="AL12" s="16">
        <f>_xll.acq_interpolator_scattered_eval_xn($J$6,AL$3,$L12)</f>
        <v>-4.6096442256336551E-2</v>
      </c>
      <c r="AM12" s="16">
        <f>_xll.acq_interpolator_scattered_eval_xn($J$6,AM$3,$L12)</f>
        <v>-5.8876489072116706E-2</v>
      </c>
      <c r="AN12" s="16">
        <f>_xll.acq_interpolator_scattered_eval_xn($J$6,AN$3,$L12)</f>
        <v>-6.7807756528902557E-2</v>
      </c>
      <c r="AO12" s="16">
        <f>_xll.acq_interpolator_scattered_eval_xn($J$6,AO$3,$L12)</f>
        <v>-7.3472921640939964E-2</v>
      </c>
      <c r="AP12" s="16">
        <f>_xll.acq_interpolator_scattered_eval_xn($J$6,AP$3,$L12)</f>
        <v>-7.6453649828521542E-2</v>
      </c>
      <c r="AQ12" s="16">
        <f>_xll.acq_interpolator_scattered_eval_xn($J$6,AQ$3,$L12)</f>
        <v>-7.7241078792279913E-2</v>
      </c>
    </row>
    <row r="13" spans="3:43" x14ac:dyDescent="0.4">
      <c r="C13">
        <v>9</v>
      </c>
      <c r="D13" s="15">
        <f>-3+6*_xll.acq_vector_element($J$7,$C13)</f>
        <v>2.1640186398290098</v>
      </c>
      <c r="E13" s="15">
        <f>-3+6*_xll.acq_vector_element($J$7,$C13+20)</f>
        <v>-2.4104883698746562</v>
      </c>
      <c r="F13" s="15">
        <f t="shared" si="0"/>
        <v>2.7717935735594586E-5</v>
      </c>
      <c r="G13" s="16">
        <f>_xll.acq_interpolator_scattered_eval($J$6,D13:E13)</f>
        <v>2.771793573456971E-5</v>
      </c>
      <c r="J13" t="s">
        <v>59</v>
      </c>
      <c r="L13">
        <v>-1.2</v>
      </c>
      <c r="M13" s="16">
        <f>_xll.acq_interpolator_scattered_eval_xn($J$6,M$3,$L13)</f>
        <v>-5.3810215116612742E-2</v>
      </c>
      <c r="N13" s="16">
        <f>_xll.acq_interpolator_scattered_eval_xn($J$6,N$3,$L13)</f>
        <v>-4.3527615081386611E-2</v>
      </c>
      <c r="O13" s="16">
        <f>_xll.acq_interpolator_scattered_eval_xn($J$6,O$3,$L13)</f>
        <v>-3.3274053465870285E-2</v>
      </c>
      <c r="P13" s="16">
        <f>_xll.acq_interpolator_scattered_eval_xn($J$6,P$3,$L13)</f>
        <v>-2.2631256755541927E-2</v>
      </c>
      <c r="Q13" s="16">
        <f>_xll.acq_interpolator_scattered_eval_xn($J$6,Q$3,$L13)</f>
        <v>-1.0513642364556246E-2</v>
      </c>
      <c r="R13" s="16">
        <f>_xll.acq_interpolator_scattered_eval_xn($J$6,R$3,$L13)</f>
        <v>4.7381063067768701E-3</v>
      </c>
      <c r="S13" s="16">
        <f>_xll.acq_interpolator_scattered_eval_xn($J$6,S$3,$L13)</f>
        <v>2.4652441238472014E-2</v>
      </c>
      <c r="T13" s="16">
        <f>_xll.acq_interpolator_scattered_eval_xn($J$6,T$3,$L13)</f>
        <v>4.9683478958498367E-2</v>
      </c>
      <c r="U13" s="16">
        <f>_xll.acq_interpolator_scattered_eval_xn($J$6,U$3,$L13)</f>
        <v>7.8801433124321002E-2</v>
      </c>
      <c r="V13" s="16">
        <f>_xll.acq_interpolator_scattered_eval_xn($J$6,V$3,$L13)</f>
        <v>0.10988737303617849</v>
      </c>
      <c r="W13" s="16">
        <f>_xll.acq_interpolator_scattered_eval_xn($J$6,W$3,$L13)</f>
        <v>0.14047299738331095</v>
      </c>
      <c r="X13" s="16">
        <f>_xll.acq_interpolator_scattered_eval_xn($J$6,X$3,$L13)</f>
        <v>0.16828146225001364</v>
      </c>
      <c r="Y13" s="16">
        <f>_xll.acq_interpolator_scattered_eval_xn($J$6,Y$3,$L13)</f>
        <v>0.19140963754653353</v>
      </c>
      <c r="Z13" s="16">
        <f>_xll.acq_interpolator_scattered_eval_xn($J$6,Z$3,$L13)</f>
        <v>0.20829513634378841</v>
      </c>
      <c r="AA13" s="16">
        <f>_xll.acq_interpolator_scattered_eval_xn($J$6,AA$3,$L13)</f>
        <v>0.21767408736306285</v>
      </c>
      <c r="AB13" s="16">
        <f>_xll.acq_interpolator_scattered_eval_xn($J$6,AB$3,$L13)</f>
        <v>0.21866160772010393</v>
      </c>
      <c r="AC13" s="16">
        <f>_xll.acq_interpolator_scattered_eval_xn($J$6,AC$3,$L13)</f>
        <v>0.21096219731083735</v>
      </c>
      <c r="AD13" s="16">
        <f>_xll.acq_interpolator_scattered_eval_xn($J$6,AD$3,$L13)</f>
        <v>0.19506129689500021</v>
      </c>
      <c r="AE13" s="16">
        <f>_xll.acq_interpolator_scattered_eval_xn($J$6,AE$3,$L13)</f>
        <v>0.17213960065745695</v>
      </c>
      <c r="AF13" s="16">
        <f>_xll.acq_interpolator_scattered_eval_xn($J$6,AF$3,$L13)</f>
        <v>0.14363111969204237</v>
      </c>
      <c r="AG13" s="16">
        <f>_xll.acq_interpolator_scattered_eval_xn($J$6,AG$3,$L13)</f>
        <v>0.11084832867095987</v>
      </c>
      <c r="AH13" s="16">
        <f>_xll.acq_interpolator_scattered_eval_xn($J$6,AH$3,$L13)</f>
        <v>7.5179535764004962E-2</v>
      </c>
      <c r="AI13" s="16">
        <f>_xll.acq_interpolator_scattered_eval_xn($J$6,AI$3,$L13)</f>
        <v>3.8588370400949222E-2</v>
      </c>
      <c r="AJ13" s="16">
        <f>_xll.acq_interpolator_scattered_eval_xn($J$6,AJ$3,$L13)</f>
        <v>3.6540271207706997E-3</v>
      </c>
      <c r="AK13" s="16">
        <f>_xll.acq_interpolator_scattered_eval_xn($J$6,AK$3,$L13)</f>
        <v>-2.7064936830703521E-2</v>
      </c>
      <c r="AL13" s="16">
        <f>_xll.acq_interpolator_scattered_eval_xn($J$6,AL$3,$L13)</f>
        <v>-5.1831616547903886E-2</v>
      </c>
      <c r="AM13" s="16">
        <f>_xll.acq_interpolator_scattered_eval_xn($J$6,AM$3,$L13)</f>
        <v>-7.009238626185485E-2</v>
      </c>
      <c r="AN13" s="16">
        <f>_xll.acq_interpolator_scattered_eval_xn($J$6,AN$3,$L13)</f>
        <v>-8.2272956736537534E-2</v>
      </c>
      <c r="AO13" s="16">
        <f>_xll.acq_interpolator_scattered_eval_xn($J$6,AO$3,$L13)</f>
        <v>-8.9317324951976168E-2</v>
      </c>
      <c r="AP13" s="16">
        <f>_xll.acq_interpolator_scattered_eval_xn($J$6,AP$3,$L13)</f>
        <v>-9.2291675095064307E-2</v>
      </c>
      <c r="AQ13" s="16">
        <f>_xll.acq_interpolator_scattered_eval_xn($J$6,AQ$3,$L13)</f>
        <v>-9.2167084240552075E-2</v>
      </c>
    </row>
    <row r="14" spans="3:43" x14ac:dyDescent="0.4">
      <c r="C14">
        <v>10</v>
      </c>
      <c r="D14" s="15">
        <f>-3+6*_xll.acq_vector_element($J$7,$C14)</f>
        <v>-1.3644443429075181</v>
      </c>
      <c r="E14" s="15">
        <f>-3+6*_xll.acq_vector_element($J$7,$C14+20)</f>
        <v>0.36717713484540582</v>
      </c>
      <c r="F14" s="15">
        <f t="shared" si="0"/>
        <v>0.13580606368847292</v>
      </c>
      <c r="G14" s="16">
        <f>_xll.acq_interpolator_scattered_eval($J$6,D14:E14)</f>
        <v>0.13580606368847509</v>
      </c>
      <c r="J14" t="s">
        <v>99</v>
      </c>
      <c r="L14">
        <v>-1</v>
      </c>
      <c r="M14" s="16">
        <f>_xll.acq_interpolator_scattered_eval_xn($J$6,M$3,$L14)</f>
        <v>-6.6567256462093299E-2</v>
      </c>
      <c r="N14" s="16">
        <f>_xll.acq_interpolator_scattered_eval_xn($J$6,N$3,$L14)</f>
        <v>-5.6974415954031944E-2</v>
      </c>
      <c r="O14" s="16">
        <f>_xll.acq_interpolator_scattered_eval_xn($J$6,O$3,$L14)</f>
        <v>-4.6867770083792094E-2</v>
      </c>
      <c r="P14" s="16">
        <f>_xll.acq_interpolator_scattered_eval_xn($J$6,P$3,$L14)</f>
        <v>-3.5421521315476524E-2</v>
      </c>
      <c r="Q14" s="16">
        <f>_xll.acq_interpolator_scattered_eval_xn($J$6,Q$3,$L14)</f>
        <v>-2.1135486757392505E-2</v>
      </c>
      <c r="R14" s="16">
        <f>_xll.acq_interpolator_scattered_eval_xn($J$6,R$3,$L14)</f>
        <v>-2.0751323073835773E-3</v>
      </c>
      <c r="S14" s="16">
        <f>_xll.acq_interpolator_scattered_eval_xn($J$6,S$3,$L14)</f>
        <v>2.3297295924816129E-2</v>
      </c>
      <c r="T14" s="16">
        <f>_xll.acq_interpolator_scattered_eval_xn($J$6,T$3,$L14)</f>
        <v>5.513144585173043E-2</v>
      </c>
      <c r="U14" s="16">
        <f>_xll.acq_interpolator_scattered_eval_xn($J$6,U$3,$L14)</f>
        <v>9.1869531262287835E-2</v>
      </c>
      <c r="V14" s="16">
        <f>_xll.acq_interpolator_scattered_eval_xn($J$6,V$3,$L14)</f>
        <v>0.13086419338953811</v>
      </c>
      <c r="W14" s="16">
        <f>_xll.acq_interpolator_scattered_eval_xn($J$6,W$3,$L14)</f>
        <v>0.1693213498074693</v>
      </c>
      <c r="X14" s="16">
        <f>_xll.acq_interpolator_scattered_eval_xn($J$6,X$3,$L14)</f>
        <v>0.20487891141534761</v>
      </c>
      <c r="Y14" s="16">
        <f>_xll.acq_interpolator_scattered_eval_xn($J$6,Y$3,$L14)</f>
        <v>0.23567064317094913</v>
      </c>
      <c r="Z14" s="16">
        <f>_xll.acq_interpolator_scattered_eval_xn($J$6,Z$3,$L14)</f>
        <v>0.26011969534739532</v>
      </c>
      <c r="AA14" s="16">
        <f>_xll.acq_interpolator_scattered_eval_xn($J$6,AA$3,$L14)</f>
        <v>0.27675102876211377</v>
      </c>
      <c r="AB14" s="16">
        <f>_xll.acq_interpolator_scattered_eval_xn($J$6,AB$3,$L14)</f>
        <v>0.28419087350875616</v>
      </c>
      <c r="AC14" s="16">
        <f>_xll.acq_interpolator_scattered_eval_xn($J$6,AC$3,$L14)</f>
        <v>0.28138035455921706</v>
      </c>
      <c r="AD14" s="16">
        <f>_xll.acq_interpolator_scattered_eval_xn($J$6,AD$3,$L14)</f>
        <v>0.26787961587322096</v>
      </c>
      <c r="AE14" s="16">
        <f>_xll.acq_interpolator_scattered_eval_xn($J$6,AE$3,$L14)</f>
        <v>0.24400923120728105</v>
      </c>
      <c r="AF14" s="16">
        <f>_xll.acq_interpolator_scattered_eval_xn($J$6,AF$3,$L14)</f>
        <v>0.21069485019460979</v>
      </c>
      <c r="AG14" s="16">
        <f>_xll.acq_interpolator_scattered_eval_xn($J$6,AG$3,$L14)</f>
        <v>0.16933671164473654</v>
      </c>
      <c r="AH14" s="16">
        <f>_xll.acq_interpolator_scattered_eval_xn($J$6,AH$3,$L14)</f>
        <v>0.12210690129709303</v>
      </c>
      <c r="AI14" s="16">
        <f>_xll.acq_interpolator_scattered_eval_xn($J$6,AI$3,$L14)</f>
        <v>7.2330913095594723E-2</v>
      </c>
      <c r="AJ14" s="16">
        <f>_xll.acq_interpolator_scattered_eval_xn($J$6,AJ$3,$L14)</f>
        <v>2.420338274939151E-2</v>
      </c>
      <c r="AK14" s="16">
        <f>_xll.acq_interpolator_scattered_eval_xn($J$6,AK$3,$L14)</f>
        <v>-1.8264590721217756E-2</v>
      </c>
      <c r="AL14" s="16">
        <f>_xll.acq_interpolator_scattered_eval_xn($J$6,AL$3,$L14)</f>
        <v>-5.2383949524132702E-2</v>
      </c>
      <c r="AM14" s="16">
        <f>_xll.acq_interpolator_scattered_eval_xn($J$6,AM$3,$L14)</f>
        <v>-7.726278058279365E-2</v>
      </c>
      <c r="AN14" s="16">
        <f>_xll.acq_interpolator_scattered_eval_xn($J$6,AN$3,$L14)</f>
        <v>-9.3491790922041379E-2</v>
      </c>
      <c r="AO14" s="16">
        <f>_xll.acq_interpolator_scattered_eval_xn($J$6,AO$3,$L14)</f>
        <v>-0.10247523778457321</v>
      </c>
      <c r="AP14" s="16">
        <f>_xll.acq_interpolator_scattered_eval_xn($J$6,AP$3,$L14)</f>
        <v>-0.10584186662219941</v>
      </c>
      <c r="AQ14" s="16">
        <f>_xll.acq_interpolator_scattered_eval_xn($J$6,AQ$3,$L14)</f>
        <v>-0.10509513755182853</v>
      </c>
    </row>
    <row r="15" spans="3:43" x14ac:dyDescent="0.4">
      <c r="C15">
        <v>11</v>
      </c>
      <c r="D15" s="15">
        <f>-3+6*_xll.acq_vector_element($J$7,$C15)</f>
        <v>-2.0961782061494887</v>
      </c>
      <c r="E15" s="15">
        <f>-3+6*_xll.acq_vector_element($J$7,$C15+20)</f>
        <v>-2.6640393035486341</v>
      </c>
      <c r="F15" s="15">
        <f t="shared" si="0"/>
        <v>1.0220975958492106E-5</v>
      </c>
      <c r="G15" s="16">
        <f>_xll.acq_interpolator_scattered_eval($J$6,D15:E15)</f>
        <v>1.0220975960845147E-5</v>
      </c>
      <c r="J15" t="s">
        <v>100</v>
      </c>
      <c r="L15">
        <v>-0.8</v>
      </c>
      <c r="M15" s="16">
        <f>_xll.acq_interpolator_scattered_eval_xn($J$6,M$3,$L15)</f>
        <v>-7.9135235559084069E-2</v>
      </c>
      <c r="N15" s="16">
        <f>_xll.acq_interpolator_scattered_eval_xn($J$6,N$3,$L15)</f>
        <v>-6.9889932780728456E-2</v>
      </c>
      <c r="O15" s="16">
        <f>_xll.acq_interpolator_scattered_eval_xn($J$6,O$3,$L15)</f>
        <v>-5.9467188376240862E-2</v>
      </c>
      <c r="P15" s="16">
        <f>_xll.acq_interpolator_scattered_eval_xn($J$6,P$3,$L15)</f>
        <v>-4.6675142179504511E-2</v>
      </c>
      <c r="Q15" s="16">
        <f>_xll.acq_interpolator_scattered_eval_xn($J$6,Q$3,$L15)</f>
        <v>-2.9689624579440067E-2</v>
      </c>
      <c r="R15" s="16">
        <f>_xll.acq_interpolator_scattered_eval_xn($J$6,R$3,$L15)</f>
        <v>-6.4166186993211798E-3</v>
      </c>
      <c r="S15" s="16">
        <f>_xll.acq_interpolator_scattered_eval_xn($J$6,S$3,$L15)</f>
        <v>2.459261134298037E-2</v>
      </c>
      <c r="T15" s="16">
        <f>_xll.acq_interpolator_scattered_eval_xn($J$6,T$3,$L15)</f>
        <v>6.3142254246760857E-2</v>
      </c>
      <c r="U15" s="16">
        <f>_xll.acq_interpolator_scattered_eval_xn($J$6,U$3,$L15)</f>
        <v>0.10718203059173</v>
      </c>
      <c r="V15" s="16">
        <f>_xll.acq_interpolator_scattered_eval_xn($J$6,V$3,$L15)</f>
        <v>0.15364738435076672</v>
      </c>
      <c r="W15" s="16">
        <f>_xll.acq_interpolator_scattered_eval_xn($J$6,W$3,$L15)</f>
        <v>0.19959396759467471</v>
      </c>
      <c r="X15" s="16">
        <f>_xll.acq_interpolator_scattered_eval_xn($J$6,X$3,$L15)</f>
        <v>0.24278398144676486</v>
      </c>
      <c r="Y15" s="16">
        <f>_xll.acq_interpolator_scattered_eval_xn($J$6,Y$3,$L15)</f>
        <v>0.28158562553921296</v>
      </c>
      <c r="Z15" s="16">
        <f>_xll.acq_interpolator_scattered_eval_xn($J$6,Z$3,$L15)</f>
        <v>0.31455389289415758</v>
      </c>
      <c r="AA15" s="16">
        <f>_xll.acq_interpolator_scattered_eval_xn($J$6,AA$3,$L15)</f>
        <v>0.34006804663782497</v>
      </c>
      <c r="AB15" s="16">
        <f>_xll.acq_interpolator_scattered_eval_xn($J$6,AB$3,$L15)</f>
        <v>0.35620754729312454</v>
      </c>
      <c r="AC15" s="16">
        <f>_xll.acq_interpolator_scattered_eval_xn($J$6,AC$3,$L15)</f>
        <v>0.36090350395153192</v>
      </c>
      <c r="AD15" s="16">
        <f>_xll.acq_interpolator_scattered_eval_xn($J$6,AD$3,$L15)</f>
        <v>0.35231352353312573</v>
      </c>
      <c r="AE15" s="16">
        <f>_xll.acq_interpolator_scattered_eval_xn($J$6,AE$3,$L15)</f>
        <v>0.32928187102241291</v>
      </c>
      <c r="AF15" s="16">
        <f>_xll.acq_interpolator_scattered_eval_xn($J$6,AF$3,$L15)</f>
        <v>0.29175363909205687</v>
      </c>
      <c r="AG15" s="16">
        <f>_xll.acq_interpolator_scattered_eval_xn($J$6,AG$3,$L15)</f>
        <v>0.24117672783357327</v>
      </c>
      <c r="AH15" s="16">
        <f>_xll.acq_interpolator_scattered_eval_xn($J$6,AH$3,$L15)</f>
        <v>0.18088919192012501</v>
      </c>
      <c r="AI15" s="16">
        <f>_xll.acq_interpolator_scattered_eval_xn($J$6,AI$3,$L15)</f>
        <v>0.11609316152305284</v>
      </c>
      <c r="AJ15" s="16">
        <f>_xll.acq_interpolator_scattered_eval_xn($J$6,AJ$3,$L15)</f>
        <v>5.2987857350071846E-2</v>
      </c>
      <c r="AK15" s="16">
        <f>_xll.acq_interpolator_scattered_eval_xn($J$6,AK$3,$L15)</f>
        <v>-2.7588623793287463E-3</v>
      </c>
      <c r="AL15" s="16">
        <f>_xll.acq_interpolator_scattered_eval_xn($J$6,AL$3,$L15)</f>
        <v>-4.7431328387931612E-2</v>
      </c>
      <c r="AM15" s="16">
        <f>_xll.acq_interpolator_scattered_eval_xn($J$6,AM$3,$L15)</f>
        <v>-7.9807567488459838E-2</v>
      </c>
      <c r="AN15" s="16">
        <f>_xll.acq_interpolator_scattered_eval_xn($J$6,AN$3,$L15)</f>
        <v>-0.10070902932815572</v>
      </c>
      <c r="AO15" s="16">
        <f>_xll.acq_interpolator_scattered_eval_xn($J$6,AO$3,$L15)</f>
        <v>-0.11208755799844027</v>
      </c>
      <c r="AP15" s="16">
        <f>_xll.acq_interpolator_scattered_eval_xn($J$6,AP$3,$L15)</f>
        <v>-0.11620654220449035</v>
      </c>
      <c r="AQ15" s="16">
        <f>_xll.acq_interpolator_scattered_eval_xn($J$6,AQ$3,$L15)</f>
        <v>-0.11514485130197938</v>
      </c>
    </row>
    <row r="16" spans="3:43" x14ac:dyDescent="0.4">
      <c r="C16">
        <v>12</v>
      </c>
      <c r="D16" s="15">
        <f>-3+6*_xll.acq_vector_element($J$7,$C16)</f>
        <v>-1.3412144416943192</v>
      </c>
      <c r="E16" s="15">
        <f>-3+6*_xll.acq_vector_element($J$7,$C16+20)</f>
        <v>1.8498994410037994E-2</v>
      </c>
      <c r="F16" s="15">
        <f t="shared" si="0"/>
        <v>0.16543144635413354</v>
      </c>
      <c r="G16" s="16">
        <f>_xll.acq_interpolator_scattered_eval($J$6,D16:E16)</f>
        <v>0.16543144635413451</v>
      </c>
      <c r="J16" t="s">
        <v>101</v>
      </c>
      <c r="L16">
        <v>-0.6</v>
      </c>
      <c r="M16" s="16">
        <f>_xll.acq_interpolator_scattered_eval_xn($J$6,M$3,$L16)</f>
        <v>-9.0533053408146699E-2</v>
      </c>
      <c r="N16" s="16">
        <f>_xll.acq_interpolator_scattered_eval_xn($J$6,N$3,$L16)</f>
        <v>-8.1132395327581749E-2</v>
      </c>
      <c r="O16" s="16">
        <f>_xll.acq_interpolator_scattered_eval_xn($J$6,O$3,$L16)</f>
        <v>-6.9826536207500997E-2</v>
      </c>
      <c r="P16" s="16">
        <f>_xll.acq_interpolator_scattered_eval_xn($J$6,P$3,$L16)</f>
        <v>-5.5152157884485173E-2</v>
      </c>
      <c r="Q16" s="16">
        <f>_xll.acq_interpolator_scattered_eval_xn($J$6,Q$3,$L16)</f>
        <v>-3.509918134303585E-2</v>
      </c>
      <c r="R16" s="16">
        <f>_xll.acq_interpolator_scattered_eval_xn($J$6,R$3,$L16)</f>
        <v>-7.5570367622984514E-3</v>
      </c>
      <c r="S16" s="16">
        <f>_xll.acq_interpolator_scattered_eval_xn($J$6,S$3,$L16)</f>
        <v>2.8740504111829837E-2</v>
      </c>
      <c r="T16" s="16">
        <f>_xll.acq_interpolator_scattered_eval_xn($J$6,T$3,$L16)</f>
        <v>7.3254182896735534E-2</v>
      </c>
      <c r="U16" s="16">
        <f>_xll.acq_interpolator_scattered_eval_xn($J$6,U$3,$L16)</f>
        <v>0.12354537842775938</v>
      </c>
      <c r="V16" s="16">
        <f>_xll.acq_interpolator_scattered_eval_xn($J$6,V$3,$L16)</f>
        <v>0.17630884049503021</v>
      </c>
      <c r="W16" s="16">
        <f>_xll.acq_interpolator_scattered_eval_xn($J$6,W$3,$L16)</f>
        <v>0.22866275301639355</v>
      </c>
      <c r="X16" s="16">
        <f>_xll.acq_interpolator_scattered_eval_xn($J$6,X$3,$L16)</f>
        <v>0.27870183805261339</v>
      </c>
      <c r="Y16" s="16">
        <f>_xll.acq_interpolator_scattered_eval_xn($J$6,Y$3,$L16)</f>
        <v>0.32519339609887121</v>
      </c>
      <c r="Z16" s="16">
        <f>_xll.acq_interpolator_scattered_eval_xn($J$6,Z$3,$L16)</f>
        <v>0.36693205401911122</v>
      </c>
      <c r="AA16" s="16">
        <f>_xll.acq_interpolator_scattered_eval_xn($J$6,AA$3,$L16)</f>
        <v>0.40220504734927565</v>
      </c>
      <c r="AB16" s="16">
        <f>_xll.acq_interpolator_scattered_eval_xn($J$6,AB$3,$L16)</f>
        <v>0.42852569671475116</v>
      </c>
      <c r="AC16" s="16">
        <f>_xll.acq_interpolator_scattered_eval_xn($J$6,AC$3,$L16)</f>
        <v>0.44266397579301076</v>
      </c>
      <c r="AD16" s="16">
        <f>_xll.acq_interpolator_scattered_eval_xn($J$6,AD$3,$L16)</f>
        <v>0.44103379458943359</v>
      </c>
      <c r="AE16" s="16">
        <f>_xll.acq_interpolator_scattered_eval_xn($J$6,AE$3,$L16)</f>
        <v>0.42052098821748685</v>
      </c>
      <c r="AF16" s="16">
        <f>_xll.acq_interpolator_scattered_eval_xn($J$6,AF$3,$L16)</f>
        <v>0.37969528871297009</v>
      </c>
      <c r="AG16" s="16">
        <f>_xll.acq_interpolator_scattered_eval_xn($J$6,AG$3,$L16)</f>
        <v>0.32000085067829531</v>
      </c>
      <c r="AH16" s="16">
        <f>_xll.acq_interpolator_scattered_eval_xn($J$6,AH$3,$L16)</f>
        <v>0.24623104510395577</v>
      </c>
      <c r="AI16" s="16">
        <f>_xll.acq_interpolator_scattered_eval_xn($J$6,AI$3,$L16)</f>
        <v>0.16582709431123854</v>
      </c>
      <c r="AJ16" s="16">
        <f>_xll.acq_interpolator_scattered_eval_xn($J$6,AJ$3,$L16)</f>
        <v>8.7202025313856582E-2</v>
      </c>
      <c r="AK16" s="16">
        <f>_xll.acq_interpolator_scattered_eval_xn($J$6,AK$3,$L16)</f>
        <v>1.7733395604225613E-2</v>
      </c>
      <c r="AL16" s="16">
        <f>_xll.acq_interpolator_scattered_eval_xn($J$6,AL$3,$L16)</f>
        <v>-3.7835977965349196E-2</v>
      </c>
      <c r="AM16" s="16">
        <f>_xll.acq_interpolator_scattered_eval_xn($J$6,AM$3,$L16)</f>
        <v>-7.7964089459728422E-2</v>
      </c>
      <c r="AN16" s="16">
        <f>_xll.acq_interpolator_scattered_eval_xn($J$6,AN$3,$L16)</f>
        <v>-0.10373730957482084</v>
      </c>
      <c r="AO16" s="16">
        <f>_xll.acq_interpolator_scattered_eval_xn($J$6,AO$3,$L16)</f>
        <v>-0.11770306886757685</v>
      </c>
      <c r="AP16" s="16">
        <f>_xll.acq_interpolator_scattered_eval_xn($J$6,AP$3,$L16)</f>
        <v>-0.12279285473925473</v>
      </c>
      <c r="AQ16" s="16">
        <f>_xll.acq_interpolator_scattered_eval_xn($J$6,AQ$3,$L16)</f>
        <v>-0.12166975500876397</v>
      </c>
    </row>
    <row r="17" spans="3:43" x14ac:dyDescent="0.4">
      <c r="C17">
        <v>13</v>
      </c>
      <c r="D17" s="15">
        <f>-3+6*_xll.acq_vector_element($J$7,$C17)</f>
        <v>-1.8088874397799373</v>
      </c>
      <c r="E17" s="15">
        <f>-3+6*_xll.acq_vector_element($J$7,$C17+20)</f>
        <v>-0.34402406914159656</v>
      </c>
      <c r="F17" s="15">
        <f t="shared" si="0"/>
        <v>3.369430894425525E-2</v>
      </c>
      <c r="G17" s="16">
        <f>_xll.acq_interpolator_scattered_eval($J$6,D17:E17)</f>
        <v>3.3694308944254979E-2</v>
      </c>
      <c r="J17" t="s">
        <v>102</v>
      </c>
      <c r="L17">
        <v>-0.4</v>
      </c>
      <c r="M17" s="16">
        <f>_xll.acq_interpolator_scattered_eval_xn($J$6,M$3,$L17)</f>
        <v>-0.1002375733217105</v>
      </c>
      <c r="N17" s="16">
        <f>_xll.acq_interpolator_scattered_eval_xn($J$6,N$3,$L17)</f>
        <v>-9.0219999720532393E-2</v>
      </c>
      <c r="O17" s="16">
        <f>_xll.acq_interpolator_scattered_eval_xn($J$6,O$3,$L17)</f>
        <v>-7.760124055839028E-2</v>
      </c>
      <c r="P17" s="16">
        <f>_xll.acq_interpolator_scattered_eval_xn($J$6,P$3,$L17)</f>
        <v>-6.0769054909152236E-2</v>
      </c>
      <c r="Q17" s="16">
        <f>_xll.acq_interpolator_scattered_eval_xn($J$6,Q$3,$L17)</f>
        <v>-3.767845771188838E-2</v>
      </c>
      <c r="R17" s="16">
        <f>_xll.acq_interpolator_scattered_eval_xn($J$6,R$3,$L17)</f>
        <v>-6.3368298409644998E-3</v>
      </c>
      <c r="S17" s="16">
        <f>_xll.acq_interpolator_scattered_eval_xn($J$6,S$3,$L17)</f>
        <v>3.4281440010179805E-2</v>
      </c>
      <c r="T17" s="16">
        <f>_xll.acq_interpolator_scattered_eval_xn($J$6,T$3,$L17)</f>
        <v>8.3356220363781555E-2</v>
      </c>
      <c r="U17" s="16">
        <f>_xll.acq_interpolator_scattered_eval_xn($J$6,U$3,$L17)</f>
        <v>0.13823140800012018</v>
      </c>
      <c r="V17" s="16">
        <f>_xll.acq_interpolator_scattered_eval_xn($J$6,V$3,$L17)</f>
        <v>0.19557653045325896</v>
      </c>
      <c r="W17" s="16">
        <f>_xll.acq_interpolator_scattered_eval_xn($J$6,W$3,$L17)</f>
        <v>0.2527666522648605</v>
      </c>
      <c r="X17" s="16">
        <f>_xll.acq_interpolator_scattered_eval_xn($J$6,X$3,$L17)</f>
        <v>0.30835881819617506</v>
      </c>
      <c r="Y17" s="16">
        <f>_xll.acq_interpolator_scattered_eval_xn($J$6,Y$3,$L17)</f>
        <v>0.36157578733777351</v>
      </c>
      <c r="Z17" s="16">
        <f>_xll.acq_interpolator_scattered_eval_xn($J$6,Z$3,$L17)</f>
        <v>0.41146576865030982</v>
      </c>
      <c r="AA17" s="16">
        <f>_xll.acq_interpolator_scattered_eval_xn($J$6,AA$3,$L17)</f>
        <v>0.45623615163846487</v>
      </c>
      <c r="AB17" s="16">
        <f>_xll.acq_interpolator_scattered_eval_xn($J$6,AB$3,$L17)</f>
        <v>0.4928582154780824</v>
      </c>
      <c r="AC17" s="16">
        <f>_xll.acq_interpolator_scattered_eval_xn($J$6,AC$3,$L17)</f>
        <v>0.51695128684309322</v>
      </c>
      <c r="AD17" s="16">
        <f>_xll.acq_interpolator_scattered_eval_xn($J$6,AD$3,$L17)</f>
        <v>0.52313312203372775</v>
      </c>
      <c r="AE17" s="16">
        <f>_xll.acq_interpolator_scattered_eval_xn($J$6,AE$3,$L17)</f>
        <v>0.50619500146383378</v>
      </c>
      <c r="AF17" s="16">
        <f>_xll.acq_interpolator_scattered_eval_xn($J$6,AF$3,$L17)</f>
        <v>0.46318188812532435</v>
      </c>
      <c r="AG17" s="16">
        <f>_xll.acq_interpolator_scattered_eval_xn($J$6,AG$3,$L17)</f>
        <v>0.39549056767585622</v>
      </c>
      <c r="AH17" s="16">
        <f>_xll.acq_interpolator_scattered_eval_xn($J$6,AH$3,$L17)</f>
        <v>0.30943667524120033</v>
      </c>
      <c r="AI17" s="16">
        <f>_xll.acq_interpolator_scattered_eval_xn($J$6,AI$3,$L17)</f>
        <v>0.21473845085502152</v>
      </c>
      <c r="AJ17" s="16">
        <f>_xll.acq_interpolator_scattered_eval_xn($J$6,AJ$3,$L17)</f>
        <v>0.12193632220477392</v>
      </c>
      <c r="AK17" s="16">
        <f>_xll.acq_interpolator_scattered_eval_xn($J$6,AK$3,$L17)</f>
        <v>3.9965228978137708E-2</v>
      </c>
      <c r="AL17" s="16">
        <f>_xll.acq_interpolator_scattered_eval_xn($J$6,AL$3,$L17)</f>
        <v>-2.5516209841702213E-2</v>
      </c>
      <c r="AM17" s="16">
        <f>_xll.acq_interpolator_scattered_eval_xn($J$6,AM$3,$L17)</f>
        <v>-7.2685690368995068E-2</v>
      </c>
      <c r="AN17" s="16">
        <f>_xll.acq_interpolator_scattered_eval_xn($J$6,AN$3,$L17)</f>
        <v>-0.10289049836364282</v>
      </c>
      <c r="AO17" s="16">
        <f>_xll.acq_interpolator_scattered_eval_xn($J$6,AO$3,$L17)</f>
        <v>-0.11924553077142007</v>
      </c>
      <c r="AP17" s="16">
        <f>_xll.acq_interpolator_scattered_eval_xn($J$6,AP$3,$L17)</f>
        <v>-0.12530578055629951</v>
      </c>
      <c r="AQ17" s="16">
        <f>_xll.acq_interpolator_scattered_eval_xn($J$6,AQ$3,$L17)</f>
        <v>-0.12426768647323071</v>
      </c>
    </row>
    <row r="18" spans="3:43" x14ac:dyDescent="0.4">
      <c r="C18">
        <v>14</v>
      </c>
      <c r="D18" s="15">
        <f>-3+6*_xll.acq_vector_element($J$7,$C18)</f>
        <v>1.8112330441363156</v>
      </c>
      <c r="E18" s="15">
        <f>-3+6*_xll.acq_vector_element($J$7,$C18+20)</f>
        <v>-2.9173892866820097</v>
      </c>
      <c r="F18" s="15">
        <f t="shared" si="0"/>
        <v>7.5669128289165065E-6</v>
      </c>
      <c r="G18" s="16">
        <f>_xll.acq_interpolator_scattered_eval($J$6,D18:E18)</f>
        <v>7.5669128282405962E-6</v>
      </c>
      <c r="L18">
        <v>-0.2</v>
      </c>
      <c r="M18" s="16">
        <f>_xll.acq_interpolator_scattered_eval_xn($J$6,M$3,$L18)</f>
        <v>-0.10818592933486437</v>
      </c>
      <c r="N18" s="16">
        <f>_xll.acq_interpolator_scattered_eval_xn($J$6,N$3,$L18)</f>
        <v>-9.728325477622124E-2</v>
      </c>
      <c r="O18" s="16">
        <f>_xll.acq_interpolator_scattered_eval_xn($J$6,O$3,$L18)</f>
        <v>-8.32236021775698E-2</v>
      </c>
      <c r="P18" s="16">
        <f>_xll.acq_interpolator_scattered_eval_xn($J$6,P$3,$L18)</f>
        <v>-6.4378075956432523E-2</v>
      </c>
      <c r="Q18" s="16">
        <f>_xll.acq_interpolator_scattered_eval_xn($J$6,Q$3,$L18)</f>
        <v>-3.881010231306059E-2</v>
      </c>
      <c r="R18" s="16">
        <f>_xll.acq_interpolator_scattered_eval_xn($J$6,R$3,$L18)</f>
        <v>-4.7517138067770205E-3</v>
      </c>
      <c r="S18" s="16">
        <f>_xll.acq_interpolator_scattered_eval_xn($J$6,S$3,$L18)</f>
        <v>3.8576411777463078E-2</v>
      </c>
      <c r="T18" s="16">
        <f>_xll.acq_interpolator_scattered_eval_xn($J$6,T$3,$L18)</f>
        <v>9.021621123803536E-2</v>
      </c>
      <c r="U18" s="16">
        <f>_xll.acq_interpolator_scattered_eval_xn($J$6,U$3,$L18)</f>
        <v>0.14755248526011322</v>
      </c>
      <c r="V18" s="16">
        <f>_xll.acq_interpolator_scattered_eval_xn($J$6,V$3,$L18)</f>
        <v>0.20747763626848681</v>
      </c>
      <c r="W18" s="16">
        <f>_xll.acq_interpolator_scattered_eval_xn($J$6,W$3,$L18)</f>
        <v>0.26774100068412943</v>
      </c>
      <c r="X18" s="16">
        <f>_xll.acq_interpolator_scattered_eval_xn($J$6,X$3,$L18)</f>
        <v>0.32732776067019209</v>
      </c>
      <c r="Y18" s="16">
        <f>_xll.acq_interpolator_scattered_eval_xn($J$6,Y$3,$L18)</f>
        <v>0.3858005065787431</v>
      </c>
      <c r="Z18" s="16">
        <f>_xll.acq_interpolator_scattered_eval_xn($J$6,Z$3,$L18)</f>
        <v>0.44235404811409718</v>
      </c>
      <c r="AA18" s="16">
        <f>_xll.acq_interpolator_scattered_eval_xn($J$6,AA$3,$L18)</f>
        <v>0.49507790474604108</v>
      </c>
      <c r="AB18" s="16">
        <f>_xll.acq_interpolator_scattered_eval_xn($J$6,AB$3,$L18)</f>
        <v>0.54046608754617464</v>
      </c>
      <c r="AC18" s="16">
        <f>_xll.acq_interpolator_scattered_eval_xn($J$6,AC$3,$L18)</f>
        <v>0.57317756000023123</v>
      </c>
      <c r="AD18" s="16">
        <f>_xll.acq_interpolator_scattered_eval_xn($J$6,AD$3,$L18)</f>
        <v>0.586342410777555</v>
      </c>
      <c r="AE18" s="16">
        <f>_xll.acq_interpolator_scattered_eval_xn($J$6,AE$3,$L18)</f>
        <v>0.57300341338285732</v>
      </c>
      <c r="AF18" s="16">
        <f>_xll.acq_interpolator_scattered_eval_xn($J$6,AF$3,$L18)</f>
        <v>0.52891773818071697</v>
      </c>
      <c r="AG18" s="16">
        <f>_xll.acq_interpolator_scattered_eval_xn($J$6,AG$3,$L18)</f>
        <v>0.45544302694433203</v>
      </c>
      <c r="AH18" s="16">
        <f>_xll.acq_interpolator_scattered_eval_xn($J$6,AH$3,$L18)</f>
        <v>0.36017899926073338</v>
      </c>
      <c r="AI18" s="16">
        <f>_xll.acq_interpolator_scattered_eval_xn($J$6,AI$3,$L18)</f>
        <v>0.2547127913093683</v>
      </c>
      <c r="AJ18" s="16">
        <f>_xll.acq_interpolator_scattered_eval_xn($J$6,AJ$3,$L18)</f>
        <v>0.1512582623563703</v>
      </c>
      <c r="AK18" s="16">
        <f>_xll.acq_interpolator_scattered_eval_xn($J$6,AK$3,$L18)</f>
        <v>5.9922783171693091E-2</v>
      </c>
      <c r="AL18" s="16">
        <f>_xll.acq_interpolator_scattered_eval_xn($J$6,AL$3,$L18)</f>
        <v>-1.2962482485795675E-2</v>
      </c>
      <c r="AM18" s="16">
        <f>_xll.acq_interpolator_scattered_eval_xn($J$6,AM$3,$L18)</f>
        <v>-6.5372432785660406E-2</v>
      </c>
      <c r="AN18" s="16">
        <f>_xll.acq_interpolator_scattered_eval_xn($J$6,AN$3,$L18)</f>
        <v>-9.8855364632136844E-2</v>
      </c>
      <c r="AO18" s="16">
        <f>_xll.acq_interpolator_scattered_eval_xn($J$6,AO$3,$L18)</f>
        <v>-0.11696254026518949</v>
      </c>
      <c r="AP18" s="16">
        <f>_xll.acq_interpolator_scattered_eval_xn($J$6,AP$3,$L18)</f>
        <v>-0.12373355953434609</v>
      </c>
      <c r="AQ18" s="16">
        <f>_xll.acq_interpolator_scattered_eval_xn($J$6,AQ$3,$L18)</f>
        <v>-0.1227830714536693</v>
      </c>
    </row>
    <row r="19" spans="3:43" x14ac:dyDescent="0.4">
      <c r="C19">
        <v>15</v>
      </c>
      <c r="D19" s="15">
        <f>-3+6*_xll.acq_vector_element($J$7,$C19)</f>
        <v>1.8909776033833623</v>
      </c>
      <c r="E19" s="15">
        <f>-3+6*_xll.acq_vector_element($J$7,$C19+20)</f>
        <v>-2.8671365459449589</v>
      </c>
      <c r="F19" s="15">
        <f t="shared" si="0"/>
        <v>7.5326152206472435E-6</v>
      </c>
      <c r="G19" s="16">
        <f>_xll.acq_interpolator_scattered_eval($J$6,D19:E19)</f>
        <v>7.5326152196263096E-6</v>
      </c>
      <c r="L19">
        <v>0</v>
      </c>
      <c r="M19" s="16">
        <f>_xll.acq_interpolator_scattered_eval_xn($J$6,M$3,$L19)</f>
        <v>-0.11463942687292772</v>
      </c>
      <c r="N19" s="16">
        <f>_xll.acq_interpolator_scattered_eval_xn($J$6,N$3,$L19)</f>
        <v>-0.10283085980952533</v>
      </c>
      <c r="O19" s="16">
        <f>_xll.acq_interpolator_scattered_eval_xn($J$6,O$3,$L19)</f>
        <v>-8.7534359913762794E-2</v>
      </c>
      <c r="P19" s="16">
        <f>_xll.acq_interpolator_scattered_eval_xn($J$6,P$3,$L19)</f>
        <v>-6.722928910972592E-2</v>
      </c>
      <c r="Q19" s="16">
        <f>_xll.acq_interpolator_scattered_eval_xn($J$6,Q$3,$L19)</f>
        <v>-4.0207861370401117E-2</v>
      </c>
      <c r="R19" s="16">
        <f>_xll.acq_interpolator_scattered_eval_xn($J$6,R$3,$L19)</f>
        <v>-4.9967865807001299E-3</v>
      </c>
      <c r="S19" s="16">
        <f>_xll.acq_interpolator_scattered_eval_xn($J$6,S$3,$L19)</f>
        <v>3.8980084194198517E-2</v>
      </c>
      <c r="T19" s="16">
        <f>_xll.acq_interpolator_scattered_eval_xn($J$6,T$3,$L19)</f>
        <v>9.0832191257231965E-2</v>
      </c>
      <c r="U19" s="16">
        <f>_xll.acq_interpolator_scattered_eval_xn($J$6,U$3,$L19)</f>
        <v>0.14830723837004611</v>
      </c>
      <c r="V19" s="16">
        <f>_xll.acq_interpolator_scattered_eval_xn($J$6,V$3,$L19)</f>
        <v>0.20877592488826235</v>
      </c>
      <c r="W19" s="16">
        <f>_xll.acq_interpolator_scattered_eval_xn($J$6,W$3,$L19)</f>
        <v>0.27037363652731661</v>
      </c>
      <c r="X19" s="16">
        <f>_xll.acq_interpolator_scattered_eval_xn($J$6,X$3,$L19)</f>
        <v>0.3323014934696934</v>
      </c>
      <c r="Y19" s="16">
        <f>_xll.acq_interpolator_scattered_eval_xn($J$6,Y$3,$L19)</f>
        <v>0.39419342720457784</v>
      </c>
      <c r="Z19" s="16">
        <f>_xll.acq_interpolator_scattered_eval_xn($J$6,Z$3,$L19)</f>
        <v>0.45519916522857218</v>
      </c>
      <c r="AA19" s="16">
        <f>_xll.acq_interpolator_scattered_eval_xn($J$6,AA$3,$L19)</f>
        <v>0.51322412404587991</v>
      </c>
      <c r="AB19" s="16">
        <f>_xll.acq_interpolator_scattered_eval_xn($J$6,AB$3,$L19)</f>
        <v>0.56437794698468757</v>
      </c>
      <c r="AC19" s="16">
        <f>_xll.acq_interpolator_scattered_eval_xn($J$6,AC$3,$L19)</f>
        <v>0.60267960436929813</v>
      </c>
      <c r="AD19" s="16">
        <f>_xll.acq_interpolator_scattered_eval_xn($J$6,AD$3,$L19)</f>
        <v>0.62037792372075684</v>
      </c>
      <c r="AE19" s="16">
        <f>_xll.acq_interpolator_scattered_eval_xn($J$6,AE$3,$L19)</f>
        <v>0.60956765510831679</v>
      </c>
      <c r="AF19" s="16">
        <f>_xll.acq_interpolator_scattered_eval_xn($J$6,AF$3,$L19)</f>
        <v>0.56536706210422594</v>
      </c>
      <c r="AG19" s="16">
        <f>_xll.acq_interpolator_scattered_eval_xn($J$6,AG$3,$L19)</f>
        <v>0.48918195299989464</v>
      </c>
      <c r="AH19" s="16">
        <f>_xll.acq_interpolator_scattered_eval_xn($J$6,AH$3,$L19)</f>
        <v>0.38935312152797563</v>
      </c>
      <c r="AI19" s="16">
        <f>_xll.acq_interpolator_scattered_eval_xn($J$6,AI$3,$L19)</f>
        <v>0.27849839873117432</v>
      </c>
      <c r="AJ19" s="16">
        <f>_xll.acq_interpolator_scattered_eval_xn($J$6,AJ$3,$L19)</f>
        <v>0.16973257307740719</v>
      </c>
      <c r="AK19" s="16">
        <f>_xll.acq_interpolator_scattered_eval_xn($J$6,AK$3,$L19)</f>
        <v>7.376916541879186E-2</v>
      </c>
      <c r="AL19" s="16">
        <f>_xll.acq_interpolator_scattered_eval_xn($J$6,AL$3,$L19)</f>
        <v>-2.7302592412515869E-3</v>
      </c>
      <c r="AM19" s="16">
        <f>_xll.acq_interpolator_scattered_eval_xn($J$6,AM$3,$L19)</f>
        <v>-5.7639248644004153E-2</v>
      </c>
      <c r="AN19" s="16">
        <f>_xll.acq_interpolator_scattered_eval_xn($J$6,AN$3,$L19)</f>
        <v>-9.2598851792859649E-2</v>
      </c>
      <c r="AO19" s="16">
        <f>_xll.acq_interpolator_scattered_eval_xn($J$6,AO$3,$L19)</f>
        <v>-0.11138910757246168</v>
      </c>
      <c r="AP19" s="16">
        <f>_xll.acq_interpolator_scattered_eval_xn($J$6,AP$3,$L19)</f>
        <v>-0.11833143273490201</v>
      </c>
      <c r="AQ19" s="16">
        <f>_xll.acq_interpolator_scattered_eval_xn($J$6,AQ$3,$L19)</f>
        <v>-0.11730003833590631</v>
      </c>
    </row>
    <row r="20" spans="3:43" x14ac:dyDescent="0.4">
      <c r="C20">
        <v>16</v>
      </c>
      <c r="D20" s="15">
        <f>-3+6*_xll.acq_vector_element($J$7,$C20)</f>
        <v>2.7488361317664385</v>
      </c>
      <c r="E20" s="15">
        <f>-3+6*_xll.acq_vector_element($J$7,$C20+20)</f>
        <v>1.6369597194716334</v>
      </c>
      <c r="F20" s="15">
        <f t="shared" si="0"/>
        <v>3.5865411227167705E-5</v>
      </c>
      <c r="G20" s="16">
        <f>_xll.acq_interpolator_scattered_eval($J$6,D20:E20)</f>
        <v>3.586541122701549E-5</v>
      </c>
      <c r="L20">
        <v>0.2</v>
      </c>
      <c r="M20" s="16">
        <f>_xll.acq_interpolator_scattered_eval_xn($J$6,M$3,$L20)</f>
        <v>-0.11999873412643547</v>
      </c>
      <c r="N20" s="16">
        <f>_xll.acq_interpolator_scattered_eval_xn($J$6,N$3,$L20)</f>
        <v>-0.10746865908464176</v>
      </c>
      <c r="O20" s="16">
        <f>_xll.acq_interpolator_scattered_eval_xn($J$6,O$3,$L20)</f>
        <v>-9.1373673819833079E-2</v>
      </c>
      <c r="P20" s="16">
        <f>_xll.acq_interpolator_scattered_eval_xn($J$6,P$3,$L20)</f>
        <v>-7.0396426976115478E-2</v>
      </c>
      <c r="Q20" s="16">
        <f>_xll.acq_interpolator_scattered_eval_xn($J$6,Q$3,$L20)</f>
        <v>-4.3133431193455488E-2</v>
      </c>
      <c r="R20" s="16">
        <f>_xll.acq_interpolator_scattered_eval_xn($J$6,R$3,$L20)</f>
        <v>-8.4269436957811229E-3</v>
      </c>
      <c r="S20" s="16">
        <f>_xll.acq_interpolator_scattered_eval_xn($J$6,S$3,$L20)</f>
        <v>3.4168299420954333E-2</v>
      </c>
      <c r="T20" s="16">
        <f>_xll.acq_interpolator_scattered_eval_xn($J$6,T$3,$L20)</f>
        <v>8.4017041918378665E-2</v>
      </c>
      <c r="U20" s="16">
        <f>_xll.acq_interpolator_scattered_eval_xn($J$6,U$3,$L20)</f>
        <v>0.13948794623543781</v>
      </c>
      <c r="V20" s="16">
        <f>_xll.acq_interpolator_scattered_eval_xn($J$6,V$3,$L20)</f>
        <v>0.19860338544747191</v>
      </c>
      <c r="W20" s="16">
        <f>_xll.acq_interpolator_scattered_eval_xn($J$6,W$3,$L20)</f>
        <v>0.25982109741863135</v>
      </c>
      <c r="X20" s="16">
        <f>_xll.acq_interpolator_scattered_eval_xn($J$6,X$3,$L20)</f>
        <v>0.32229672969644274</v>
      </c>
      <c r="Y20" s="16">
        <f>_xll.acq_interpolator_scattered_eval_xn($J$6,Y$3,$L20)</f>
        <v>0.38545407697970901</v>
      </c>
      <c r="Z20" s="16">
        <f>_xll.acq_interpolator_scattered_eval_xn($J$6,Z$3,$L20)</f>
        <v>0.4482161659834758</v>
      </c>
      <c r="AA20" s="16">
        <f>_xll.acq_interpolator_scattered_eval_xn($J$6,AA$3,$L20)</f>
        <v>0.50825289622062009</v>
      </c>
      <c r="AB20" s="16">
        <f>_xll.acq_interpolator_scattered_eval_xn($J$6,AB$3,$L20)</f>
        <v>0.5614017719740142</v>
      </c>
      <c r="AC20" s="16">
        <f>_xll.acq_interpolator_scattered_eval_xn($J$6,AC$3,$L20)</f>
        <v>0.60140977112087957</v>
      </c>
      <c r="AD20" s="16">
        <f>_xll.acq_interpolator_scattered_eval_xn($J$6,AD$3,$L20)</f>
        <v>0.62036359797155383</v>
      </c>
      <c r="AE20" s="16">
        <f>_xll.acq_interpolator_scattered_eval_xn($J$6,AE$3,$L20)</f>
        <v>0.61039844015224176</v>
      </c>
      <c r="AF20" s="16">
        <f>_xll.acq_interpolator_scattered_eval_xn($J$6,AF$3,$L20)</f>
        <v>0.56682682285506114</v>
      </c>
      <c r="AG20" s="16">
        <f>_xll.acq_interpolator_scattered_eval_xn($J$6,AG$3,$L20)</f>
        <v>0.49123032800283006</v>
      </c>
      <c r="AH20" s="16">
        <f>_xll.acq_interpolator_scattered_eval_xn($J$6,AH$3,$L20)</f>
        <v>0.39201631914902135</v>
      </c>
      <c r="AI20" s="16">
        <f>_xll.acq_interpolator_scattered_eval_xn($J$6,AI$3,$L20)</f>
        <v>0.2818218009409843</v>
      </c>
      <c r="AJ20" s="16">
        <f>_xll.acq_interpolator_scattered_eval_xn($J$6,AJ$3,$L20)</f>
        <v>0.17378400909952796</v>
      </c>
      <c r="AK20" s="16">
        <f>_xll.acq_interpolator_scattered_eval_xn($J$6,AK$3,$L20)</f>
        <v>7.8615368565340793E-2</v>
      </c>
      <c r="AL20" s="16">
        <f>_xll.acq_interpolator_scattered_eval_xn($J$6,AL$3,$L20)</f>
        <v>2.9438998338018286E-3</v>
      </c>
      <c r="AM20" s="16">
        <f>_xll.acq_interpolator_scattered_eval_xn($J$6,AM$3,$L20)</f>
        <v>-5.1130820846801539E-2</v>
      </c>
      <c r="AN20" s="16">
        <f>_xll.acq_interpolator_scattered_eval_xn($J$6,AN$3,$L20)</f>
        <v>-8.52633123298141E-2</v>
      </c>
      <c r="AO20" s="16">
        <f>_xll.acq_interpolator_scattered_eval_xn($J$6,AO$3,$L20)</f>
        <v>-0.10327468190679179</v>
      </c>
      <c r="AP20" s="16">
        <f>_xll.acq_interpolator_scattered_eval_xn($J$6,AP$3,$L20)</f>
        <v>-0.1095689132573994</v>
      </c>
      <c r="AQ20" s="16">
        <f>_xll.acq_interpolator_scattered_eval_xn($J$6,AQ$3,$L20)</f>
        <v>-0.1081086781580496</v>
      </c>
    </row>
    <row r="21" spans="3:43" x14ac:dyDescent="0.4">
      <c r="C21">
        <v>17</v>
      </c>
      <c r="D21" s="15">
        <f>-3+6*_xll.acq_vector_element($J$7,$C21)</f>
        <v>-2.0471078809350729</v>
      </c>
      <c r="E21" s="15">
        <f>-3+6*_xll.acq_vector_element($J$7,$C21+20)</f>
        <v>-1.2556287115439773</v>
      </c>
      <c r="F21" s="15">
        <f t="shared" si="0"/>
        <v>3.1283357114047106E-3</v>
      </c>
      <c r="G21" s="16">
        <f>_xll.acq_interpolator_scattered_eval($J$6,D21:E21)</f>
        <v>3.1283357114046933E-3</v>
      </c>
      <c r="L21">
        <v>0.4</v>
      </c>
      <c r="M21" s="16">
        <f>_xll.acq_interpolator_scattered_eval_xn($J$6,M$3,$L21)</f>
        <v>-0.12464830508880033</v>
      </c>
      <c r="N21" s="16">
        <f>_xll.acq_interpolator_scattered_eval_xn($J$6,N$3,$L21)</f>
        <v>-0.11168756595884112</v>
      </c>
      <c r="O21" s="16">
        <f>_xll.acq_interpolator_scattered_eval_xn($J$6,O$3,$L21)</f>
        <v>-9.5303530419555985E-2</v>
      </c>
      <c r="P21" s="16">
        <f>_xll.acq_interpolator_scattered_eval_xn($J$6,P$3,$L21)</f>
        <v>-7.4426526488085135E-2</v>
      </c>
      <c r="Q21" s="16">
        <f>_xll.acq_interpolator_scattered_eval_xn($J$6,Q$3,$L21)</f>
        <v>-4.7969316700307477E-2</v>
      </c>
      <c r="R21" s="16">
        <f>_xll.acq_interpolator_scattered_eval_xn($J$6,R$3,$L21)</f>
        <v>-1.505591313085409E-2</v>
      </c>
      <c r="S21" s="16">
        <f>_xll.acq_interpolator_scattered_eval_xn($J$6,S$3,$L21)</f>
        <v>2.4698702946327471E-2</v>
      </c>
      <c r="T21" s="16">
        <f>_xll.acq_interpolator_scattered_eval_xn($J$6,T$3,$L21)</f>
        <v>7.0990221986495169E-2</v>
      </c>
      <c r="U21" s="16">
        <f>_xll.acq_interpolator_scattered_eval_xn($J$6,U$3,$L21)</f>
        <v>0.12285564512268753</v>
      </c>
      <c r="V21" s="16">
        <f>_xll.acq_interpolator_scattered_eval_xn($J$6,V$3,$L21)</f>
        <v>0.17896411640316157</v>
      </c>
      <c r="W21" s="16">
        <f>_xll.acq_interpolator_scattered_eval_xn($J$6,W$3,$L21)</f>
        <v>0.23802280797507624</v>
      </c>
      <c r="X21" s="16">
        <f>_xll.acq_interpolator_scattered_eval_xn($J$6,X$3,$L21)</f>
        <v>0.29901695060238509</v>
      </c>
      <c r="Y21" s="16">
        <f>_xll.acq_interpolator_scattered_eval_xn($J$6,Y$3,$L21)</f>
        <v>0.36103554969973228</v>
      </c>
      <c r="Z21" s="16">
        <f>_xll.acq_interpolator_scattered_eval_xn($J$6,Z$3,$L21)</f>
        <v>0.42269981950816771</v>
      </c>
      <c r="AA21" s="16">
        <f>_xll.acq_interpolator_scattered_eval_xn($J$6,AA$3,$L21)</f>
        <v>0.48144977092131047</v>
      </c>
      <c r="AB21" s="16">
        <f>_xll.acq_interpolator_scattered_eval_xn($J$6,AB$3,$L21)</f>
        <v>0.53298341099279334</v>
      </c>
      <c r="AC21" s="16">
        <f>_xll.acq_interpolator_scattered_eval_xn($J$6,AC$3,$L21)</f>
        <v>0.57111797130973541</v>
      </c>
      <c r="AD21" s="16">
        <f>_xll.acq_interpolator_scattered_eval_xn($J$6,AD$3,$L21)</f>
        <v>0.58839257309280835</v>
      </c>
      <c r="AE21" s="16">
        <f>_xll.acq_interpolator_scattered_eval_xn($J$6,AE$3,$L21)</f>
        <v>0.57777689776795782</v>
      </c>
      <c r="AF21" s="16">
        <f>_xll.acq_interpolator_scattered_eval_xn($J$6,AF$3,$L21)</f>
        <v>0.53541424790475023</v>
      </c>
      <c r="AG21" s="16">
        <f>_xll.acq_interpolator_scattered_eval_xn($J$6,AG$3,$L21)</f>
        <v>0.46314606471263831</v>
      </c>
      <c r="AH21" s="16">
        <f>_xll.acq_interpolator_scattered_eval_xn($J$6,AH$3,$L21)</f>
        <v>0.36891880876483663</v>
      </c>
      <c r="AI21" s="16">
        <f>_xll.acq_interpolator_scattered_eval_xn($J$6,AI$3,$L21)</f>
        <v>0.26459137572761826</v>
      </c>
      <c r="AJ21" s="16">
        <f>_xll.acq_interpolator_scattered_eval_xn($J$6,AJ$3,$L21)</f>
        <v>0.16261956963327473</v>
      </c>
      <c r="AK21" s="16">
        <f>_xll.acq_interpolator_scattered_eval_xn($J$6,AK$3,$L21)</f>
        <v>7.3223553775134106E-2</v>
      </c>
      <c r="AL21" s="16">
        <f>_xll.acq_interpolator_scattered_eval_xn($J$6,AL$3,$L21)</f>
        <v>2.680991002602098E-3</v>
      </c>
      <c r="AM21" s="16">
        <f>_xll.acq_interpolator_scattered_eval_xn($J$6,AM$3,$L21)</f>
        <v>-4.7112318669778497E-2</v>
      </c>
      <c r="AN21" s="16">
        <f>_xll.acq_interpolator_scattered_eval_xn($J$6,AN$3,$L21)</f>
        <v>-7.7867088299709578E-2</v>
      </c>
      <c r="AO21" s="16">
        <f>_xll.acq_interpolator_scattered_eval_xn($J$6,AO$3,$L21)</f>
        <v>-9.3378375301716235E-2</v>
      </c>
      <c r="AP21" s="16">
        <f>_xll.acq_interpolator_scattered_eval_xn($J$6,AP$3,$L21)</f>
        <v>-9.8001997381296599E-2</v>
      </c>
      <c r="AQ21" s="16">
        <f>_xll.acq_interpolator_scattered_eval_xn($J$6,AQ$3,$L21)</f>
        <v>-9.563454141014241E-2</v>
      </c>
    </row>
    <row r="22" spans="3:43" x14ac:dyDescent="0.4">
      <c r="C22">
        <v>18</v>
      </c>
      <c r="D22" s="15">
        <f>-3+6*_xll.acq_vector_element($J$7,$C22)</f>
        <v>2.2555958395823836</v>
      </c>
      <c r="E22" s="15">
        <f>-3+6*_xll.acq_vector_element($J$7,$C22+20)</f>
        <v>2.29584716912359</v>
      </c>
      <c r="F22" s="15">
        <f t="shared" si="0"/>
        <v>3.1717980949340889E-5</v>
      </c>
      <c r="G22" s="16">
        <f>_xll.acq_interpolator_scattered_eval($J$6,D22:E22)</f>
        <v>3.1717980950141111E-5</v>
      </c>
      <c r="L22">
        <v>0.6</v>
      </c>
      <c r="M22" s="16">
        <f>_xll.acq_interpolator_scattered_eval_xn($J$6,M$3,$L22)</f>
        <v>-0.12887194101783206</v>
      </c>
      <c r="N22" s="16">
        <f>_xll.acq_interpolator_scattered_eval_xn($J$6,N$3,$L22)</f>
        <v>-0.11577709690099715</v>
      </c>
      <c r="O22" s="16">
        <f>_xll.acq_interpolator_scattered_eval_xn($J$6,O$3,$L22)</f>
        <v>-9.9541901743975494E-2</v>
      </c>
      <c r="P22" s="16">
        <f>_xll.acq_interpolator_scattered_eval_xn($J$6,P$3,$L22)</f>
        <v>-7.9336476030366435E-2</v>
      </c>
      <c r="Q22" s="16">
        <f>_xll.acq_interpolator_scattered_eval_xn($J$6,Q$3,$L22)</f>
        <v>-5.4346548773706059E-2</v>
      </c>
      <c r="R22" s="16">
        <f>_xll.acq_interpolator_scattered_eval_xn($J$6,R$3,$L22)</f>
        <v>-2.3911254334023538E-2</v>
      </c>
      <c r="S22" s="16">
        <f>_xll.acq_interpolator_scattered_eval_xn($J$6,S$3,$L22)</f>
        <v>1.2332841912475844E-2</v>
      </c>
      <c r="T22" s="16">
        <f>_xll.acq_interpolator_scattered_eval_xn($J$6,T$3,$L22)</f>
        <v>5.4352712225503738E-2</v>
      </c>
      <c r="U22" s="16">
        <f>_xll.acq_interpolator_scattered_eval_xn($J$6,U$3,$L22)</f>
        <v>0.10168720061489477</v>
      </c>
      <c r="V22" s="16">
        <f>_xll.acq_interpolator_scattered_eval_xn($J$6,V$3,$L22)</f>
        <v>0.15348657215766148</v>
      </c>
      <c r="W22" s="16">
        <f>_xll.acq_interpolator_scattered_eval_xn($J$6,W$3,$L22)</f>
        <v>0.20866095060483691</v>
      </c>
      <c r="X22" s="16">
        <f>_xll.acq_interpolator_scattered_eval_xn($J$6,X$3,$L22)</f>
        <v>0.26608388469656852</v>
      </c>
      <c r="Y22" s="16">
        <f>_xll.acq_interpolator_scattered_eval_xn($J$6,Y$3,$L22)</f>
        <v>0.324586718172994</v>
      </c>
      <c r="Z22" s="16">
        <f>_xll.acq_interpolator_scattered_eval_xn($J$6,Z$3,$L22)</f>
        <v>0.38255391254421378</v>
      </c>
      <c r="AA22" s="16">
        <f>_xll.acq_interpolator_scattered_eval_xn($J$6,AA$3,$L22)</f>
        <v>0.43727911572911626</v>
      </c>
      <c r="AB22" s="16">
        <f>_xll.acq_interpolator_scattered_eval_xn($J$6,AB$3,$L22)</f>
        <v>0.4844730125315061</v>
      </c>
      <c r="AC22" s="16">
        <f>_xll.acq_interpolator_scattered_eval_xn($J$6,AC$3,$L22)</f>
        <v>0.518288873586357</v>
      </c>
      <c r="AD22" s="16">
        <f>_xll.acq_interpolator_scattered_eval_xn($J$6,AD$3,$L22)</f>
        <v>0.53209113054387691</v>
      </c>
      <c r="AE22" s="16">
        <f>_xll.acq_interpolator_scattered_eval_xn($J$6,AE$3,$L22)</f>
        <v>0.52006389292929356</v>
      </c>
      <c r="AF22" s="16">
        <f>_xll.acq_interpolator_scattered_eval_xn($J$6,AF$3,$L22)</f>
        <v>0.47941611822387342</v>
      </c>
      <c r="AG22" s="16">
        <f>_xll.acq_interpolator_scattered_eval_xn($J$6,AG$3,$L22)</f>
        <v>0.41224016521619511</v>
      </c>
      <c r="AH22" s="16">
        <f>_xll.acq_interpolator_scattered_eval_xn($J$6,AH$3,$L22)</f>
        <v>0.32577816105171986</v>
      </c>
      <c r="AI22" s="16">
        <f>_xll.acq_interpolator_scattered_eval_xn($J$6,AI$3,$L22)</f>
        <v>0.23073853538546052</v>
      </c>
      <c r="AJ22" s="16">
        <f>_xll.acq_interpolator_scattered_eval_xn($J$6,AJ$3,$L22)</f>
        <v>0.13853417080382813</v>
      </c>
      <c r="AK22" s="16">
        <f>_xll.acq_interpolator_scattered_eval_xn($J$6,AK$3,$L22)</f>
        <v>5.8610145665865629E-2</v>
      </c>
      <c r="AL22" s="16">
        <f>_xll.acq_interpolator_scattered_eval_xn($J$6,AL$3,$L22)</f>
        <v>-3.3407733689250329E-3</v>
      </c>
      <c r="AM22" s="16">
        <f>_xll.acq_interpolator_scattered_eval_xn($J$6,AM$3,$L22)</f>
        <v>-4.5846696429919793E-2</v>
      </c>
      <c r="AN22" s="16">
        <f>_xll.acq_interpolator_scattered_eval_xn($J$6,AN$3,$L22)</f>
        <v>-7.0846836594409504E-2</v>
      </c>
      <c r="AO22" s="16">
        <f>_xll.acq_interpolator_scattered_eval_xn($J$6,AO$3,$L22)</f>
        <v>-8.2180530492011142E-2</v>
      </c>
      <c r="AP22" s="16">
        <f>_xll.acq_interpolator_scattered_eval_xn($J$6,AP$3,$L22)</f>
        <v>-8.4115701979165222E-2</v>
      </c>
      <c r="AQ22" s="16">
        <f>_xll.acq_interpolator_scattered_eval_xn($J$6,AQ$3,$L22)</f>
        <v>-8.0366588919799115E-2</v>
      </c>
    </row>
    <row r="23" spans="3:43" x14ac:dyDescent="0.4">
      <c r="C23">
        <v>19</v>
      </c>
      <c r="D23" s="15">
        <f>-3+6*_xll.acq_vector_element($J$7,$C23)</f>
        <v>-2.3031730195507407</v>
      </c>
      <c r="E23" s="15">
        <f>-3+6*_xll.acq_vector_element($J$7,$C23+20)</f>
        <v>-1.5216333526186645</v>
      </c>
      <c r="F23" s="15">
        <f t="shared" si="0"/>
        <v>4.905545766403825E-4</v>
      </c>
      <c r="G23" s="16">
        <f>_xll.acq_interpolator_scattered_eval($J$6,D23:E23)</f>
        <v>4.9055457664292333E-4</v>
      </c>
      <c r="L23">
        <v>0.8</v>
      </c>
      <c r="M23" s="16">
        <f>_xll.acq_interpolator_scattered_eval_xn($J$6,M$3,$L23)</f>
        <v>-0.13283908426827909</v>
      </c>
      <c r="N23" s="16">
        <f>_xll.acq_interpolator_scattered_eval_xn($J$6,N$3,$L23)</f>
        <v>-0.11984879980014386</v>
      </c>
      <c r="O23" s="16">
        <f>_xll.acq_interpolator_scattered_eval_xn($J$6,O$3,$L23)</f>
        <v>-0.10406149425656709</v>
      </c>
      <c r="P23" s="16">
        <f>_xll.acq_interpolator_scattered_eval_xn($J$6,P$3,$L23)</f>
        <v>-8.4847140845927274E-2</v>
      </c>
      <c r="Q23" s="16">
        <f>_xll.acq_interpolator_scattered_eval_xn($J$6,Q$3,$L23)</f>
        <v>-6.1599253495934564E-2</v>
      </c>
      <c r="R23" s="16">
        <f>_xll.acq_interpolator_scattered_eval_xn($J$6,R$3,$L23)</f>
        <v>-3.3809893222592882E-2</v>
      </c>
      <c r="S23" s="16">
        <f>_xll.acq_interpolator_scattered_eval_xn($J$6,S$3,$L23)</f>
        <v>-1.1402256049615374E-3</v>
      </c>
      <c r="T23" s="16">
        <f>_xll.acq_interpolator_scattered_eval_xn($J$6,T$3,$L23)</f>
        <v>3.6517237494640406E-2</v>
      </c>
      <c r="U23" s="16">
        <f>_xll.acq_interpolator_scattered_eval_xn($J$6,U$3,$L23)</f>
        <v>7.8964643256434361E-2</v>
      </c>
      <c r="V23" s="16">
        <f>_xll.acq_interpolator_scattered_eval_xn($J$6,V$3,$L23)</f>
        <v>0.12562828711371452</v>
      </c>
      <c r="W23" s="16">
        <f>_xll.acq_interpolator_scattered_eval_xn($J$6,W$3,$L23)</f>
        <v>0.17559061132548068</v>
      </c>
      <c r="X23" s="16">
        <f>_xll.acq_interpolator_scattered_eval_xn($J$6,X$3,$L23)</f>
        <v>0.22774375248914711</v>
      </c>
      <c r="Y23" s="16">
        <f>_xll.acq_interpolator_scattered_eval_xn($J$6,Y$3,$L23)</f>
        <v>0.28083618264920351</v>
      </c>
      <c r="Z23" s="16">
        <f>_xll.acq_interpolator_scattered_eval_xn($J$6,Z$3,$L23)</f>
        <v>0.33316836836958974</v>
      </c>
      <c r="AA23" s="16">
        <f>_xll.acq_interpolator_scattered_eval_xn($J$6,AA$3,$L23)</f>
        <v>0.38202984527799466</v>
      </c>
      <c r="AB23" s="16">
        <f>_xll.acq_interpolator_scattered_eval_xn($J$6,AB$3,$L23)</f>
        <v>0.42330492417921151</v>
      </c>
      <c r="AC23" s="16">
        <f>_xll.acq_interpolator_scattered_eval_xn($J$6,AC$3,$L23)</f>
        <v>0.45165954727621405</v>
      </c>
      <c r="AD23" s="16">
        <f>_xll.acq_interpolator_scattered_eval_xn($J$6,AD$3,$L23)</f>
        <v>0.46141760950166333</v>
      </c>
      <c r="AE23" s="16">
        <f>_xll.acq_interpolator_scattered_eval_xn($J$6,AE$3,$L23)</f>
        <v>0.44799583536106879</v>
      </c>
      <c r="AF23" s="16">
        <f>_xll.acq_interpolator_scattered_eval_xn($J$6,AF$3,$L23)</f>
        <v>0.40958252927328831</v>
      </c>
      <c r="AG23" s="16">
        <f>_xll.acq_interpolator_scattered_eval_xn($J$6,AG$3,$L23)</f>
        <v>0.34843403906215775</v>
      </c>
      <c r="AH23" s="16">
        <f>_xll.acq_interpolator_scattered_eval_xn($J$6,AH$3,$L23)</f>
        <v>0.27105116316781241</v>
      </c>
      <c r="AI23" s="16">
        <f>_xll.acq_interpolator_scattered_eval_xn($J$6,AI$3,$L23)</f>
        <v>0.18695628323162058</v>
      </c>
      <c r="AJ23" s="16">
        <f>_xll.acq_interpolator_scattered_eval_xn($J$6,AJ$3,$L23)</f>
        <v>0.10645479513386667</v>
      </c>
      <c r="AK23" s="16">
        <f>_xll.acq_interpolator_scattered_eval_xn($J$6,AK$3,$L23)</f>
        <v>3.8128024490422616E-2</v>
      </c>
      <c r="AL23" s="16">
        <f>_xll.acq_interpolator_scattered_eval_xn($J$6,AL$3,$L23)</f>
        <v>-1.3052804382513012E-2</v>
      </c>
      <c r="AM23" s="16">
        <f>_xll.acq_interpolator_scattered_eval_xn($J$6,AM$3,$L23)</f>
        <v>-4.62374507161364E-2</v>
      </c>
      <c r="AN23" s="16">
        <f>_xll.acq_interpolator_scattered_eval_xn($J$6,AN$3,$L23)</f>
        <v>-6.3795778704216613E-2</v>
      </c>
      <c r="AO23" s="16">
        <f>_xll.acq_interpolator_scattered_eval_xn($J$6,AO$3,$L23)</f>
        <v>-6.9739961197874525E-2</v>
      </c>
      <c r="AP23" s="16">
        <f>_xll.acq_interpolator_scattered_eval_xn($J$6,AP$3,$L23)</f>
        <v>-6.8272894310765928E-2</v>
      </c>
      <c r="AQ23" s="16">
        <f>_xll.acq_interpolator_scattered_eval_xn($J$6,AQ$3,$L23)</f>
        <v>-6.2858313901323376E-2</v>
      </c>
    </row>
    <row r="24" spans="3:43" x14ac:dyDescent="0.4">
      <c r="L24">
        <v>1</v>
      </c>
      <c r="M24" s="16">
        <f>_xll.acq_interpolator_scattered_eval_xn($J$6,M$3,$L24)</f>
        <v>-0.13663313038979011</v>
      </c>
      <c r="N24" s="16">
        <f>_xll.acq_interpolator_scattered_eval_xn($J$6,N$3,$L24)</f>
        <v>-0.12390937381056702</v>
      </c>
      <c r="O24" s="16">
        <f>_xll.acq_interpolator_scattered_eval_xn($J$6,O$3,$L24)</f>
        <v>-0.10873477784180599</v>
      </c>
      <c r="P24" s="16">
        <f>_xll.acq_interpolator_scattered_eval_xn($J$6,P$3,$L24)</f>
        <v>-9.0632574164178498E-2</v>
      </c>
      <c r="Q24" s="16">
        <f>_xll.acq_interpolator_scattered_eval_xn($J$6,Q$3,$L24)</f>
        <v>-6.9147336787652752E-2</v>
      </c>
      <c r="R24" s="16">
        <f>_xll.acq_interpolator_scattered_eval_xn($J$6,R$3,$L24)</f>
        <v>-4.3886226624844114E-2</v>
      </c>
      <c r="S24" s="16">
        <f>_xll.acq_interpolator_scattered_eval_xn($J$6,S$3,$L24)</f>
        <v>-1.4560703970618837E-2</v>
      </c>
      <c r="T24" s="16">
        <f>_xll.acq_interpolator_scattered_eval_xn($J$6,T$3,$L24)</f>
        <v>1.8958807407471114E-2</v>
      </c>
      <c r="U24" s="16">
        <f>_xll.acq_interpolator_scattered_eval_xn($J$6,U$3,$L24)</f>
        <v>5.6557795489860931E-2</v>
      </c>
      <c r="V24" s="16">
        <f>_xll.acq_interpolator_scattered_eval_xn($J$6,V$3,$L24)</f>
        <v>9.7791246965658524E-2</v>
      </c>
      <c r="W24" s="16">
        <f>_xll.acq_interpolator_scattered_eval_xn($J$6,W$3,$L24)</f>
        <v>0.14188485982923424</v>
      </c>
      <c r="X24" s="16">
        <f>_xll.acq_interpolator_scattered_eval_xn($J$6,X$3,$L24)</f>
        <v>0.18784002071812031</v>
      </c>
      <c r="Y24" s="16">
        <f>_xll.acq_interpolator_scattered_eval_xn($J$6,Y$3,$L24)</f>
        <v>0.23446556107153335</v>
      </c>
      <c r="Z24" s="16">
        <f>_xll.acq_interpolator_scattered_eval_xn($J$6,Z$3,$L24)</f>
        <v>0.28012217373388404</v>
      </c>
      <c r="AA24" s="16">
        <f>_xll.acq_interpolator_scattered_eval_xn($J$6,AA$3,$L24)</f>
        <v>0.32224100709232084</v>
      </c>
      <c r="AB24" s="16">
        <f>_xll.acq_interpolator_scattered_eval_xn($J$6,AB$3,$L24)</f>
        <v>0.3570327090264992</v>
      </c>
      <c r="AC24" s="16">
        <f>_xll.acq_interpolator_scattered_eval_xn($J$6,AC$3,$L24)</f>
        <v>0.37979111173275926</v>
      </c>
      <c r="AD24" s="16">
        <f>_xll.acq_interpolator_scattered_eval_xn($J$6,AD$3,$L24)</f>
        <v>0.38579492821643946</v>
      </c>
      <c r="AE24" s="16">
        <f>_xll.acq_interpolator_scattered_eval_xn($J$6,AE$3,$L24)</f>
        <v>0.37153522780369741</v>
      </c>
      <c r="AF24" s="16">
        <f>_xll.acq_interpolator_scattered_eval_xn($J$6,AF$3,$L24)</f>
        <v>0.33596195950544372</v>
      </c>
      <c r="AG24" s="16">
        <f>_xll.acq_interpolator_scattered_eval_xn($J$6,AG$3,$L24)</f>
        <v>0.28137766568686895</v>
      </c>
      <c r="AH24" s="16">
        <f>_xll.acq_interpolator_scattered_eval_xn($J$6,AH$3,$L24)</f>
        <v>0.21357108120859955</v>
      </c>
      <c r="AI24" s="16">
        <f>_xll.acq_interpolator_scattered_eval_xn($J$6,AI$3,$L24)</f>
        <v>0.14095664358624058</v>
      </c>
      <c r="AJ24" s="16">
        <f>_xll.acq_interpolator_scattered_eval_xn($J$6,AJ$3,$L24)</f>
        <v>7.2770888220058366E-2</v>
      </c>
      <c r="AK24" s="16">
        <f>_xll.acq_interpolator_scattered_eval_xn($J$6,AK$3,$L24)</f>
        <v>1.6725216588249416E-2</v>
      </c>
      <c r="AL24" s="16">
        <f>_xll.acq_interpolator_scattered_eval_xn($J$6,AL$3,$L24)</f>
        <v>-2.2969755388108325E-2</v>
      </c>
      <c r="AM24" s="16">
        <f>_xll.acq_interpolator_scattered_eval_xn($J$6,AM$3,$L24)</f>
        <v>-4.615439512494636E-2</v>
      </c>
      <c r="AN24" s="16">
        <f>_xll.acq_interpolator_scattered_eval_xn($J$6,AN$3,$L24)</f>
        <v>-5.5711112583826349E-2</v>
      </c>
      <c r="AO24" s="16">
        <f>_xll.acq_interpolator_scattered_eval_xn($J$6,AO$3,$L24)</f>
        <v>-5.5894678175375322E-2</v>
      </c>
      <c r="AP24" s="16">
        <f>_xll.acq_interpolator_scattered_eval_xn($J$6,AP$3,$L24)</f>
        <v>-5.0876617659165999E-2</v>
      </c>
      <c r="AQ24" s="16">
        <f>_xll.acq_interpolator_scattered_eval_xn($J$6,AQ$3,$L24)</f>
        <v>-4.384954926690935E-2</v>
      </c>
    </row>
    <row r="25" spans="3:43" x14ac:dyDescent="0.4">
      <c r="L25">
        <v>1.2</v>
      </c>
      <c r="M25" s="16">
        <f>_xll.acq_interpolator_scattered_eval_xn($J$6,M$3,$L25)</f>
        <v>-0.14028933109446076</v>
      </c>
      <c r="N25" s="16">
        <f>_xll.acq_interpolator_scattered_eval_xn($J$6,N$3,$L25)</f>
        <v>-0.12792790912438171</v>
      </c>
      <c r="O25" s="16">
        <f>_xll.acq_interpolator_scattered_eval_xn($J$6,O$3,$L25)</f>
        <v>-0.11343579030992348</v>
      </c>
      <c r="P25" s="16">
        <f>_xll.acq_interpolator_scattered_eval_xn($J$6,P$3,$L25)</f>
        <v>-9.6451199190449227E-2</v>
      </c>
      <c r="Q25" s="16">
        <f>_xll.acq_interpolator_scattered_eval_xn($J$6,Q$3,$L25)</f>
        <v>-7.6631551463423403E-2</v>
      </c>
      <c r="R25" s="16">
        <f>_xll.acq_interpolator_scattered_eval_xn($J$6,R$3,$L25)</f>
        <v>-5.3680470948938935E-2</v>
      </c>
      <c r="S25" s="16">
        <f>_xll.acq_interpolator_scattered_eval_xn($J$6,S$3,$L25)</f>
        <v>-2.7381141934877642E-2</v>
      </c>
      <c r="T25" s="16">
        <f>_xll.acq_interpolator_scattered_eval_xn($J$6,T$3,$L25)</f>
        <v>2.3524676079041719E-3</v>
      </c>
      <c r="U25" s="16">
        <f>_xll.acq_interpolator_scattered_eval_xn($J$6,U$3,$L25)</f>
        <v>3.5401745566899984E-2</v>
      </c>
      <c r="V25" s="16">
        <f>_xll.acq_interpolator_scattered_eval_xn($J$6,V$3,$L25)</f>
        <v>7.1377934972423035E-2</v>
      </c>
      <c r="W25" s="16">
        <f>_xll.acq_interpolator_scattered_eval_xn($J$6,W$3,$L25)</f>
        <v>0.10962270902325674</v>
      </c>
      <c r="X25" s="16">
        <f>_xll.acq_interpolator_scattered_eval_xn($J$6,X$3,$L25)</f>
        <v>0.14927237800951085</v>
      </c>
      <c r="Y25" s="16">
        <f>_xll.acq_interpolator_scattered_eval_xn($J$6,Y$3,$L25)</f>
        <v>0.18925555842200278</v>
      </c>
      <c r="Z25" s="16">
        <f>_xll.acq_interpolator_scattered_eval_xn($J$6,Z$3,$L25)</f>
        <v>0.22806811484725717</v>
      </c>
      <c r="AA25" s="16">
        <f>_xll.acq_interpolator_scattered_eval_xn($J$6,AA$3,$L25)</f>
        <v>0.26338326030350812</v>
      </c>
      <c r="AB25" s="16">
        <f>_xll.acq_interpolator_scattered_eval_xn($J$6,AB$3,$L25)</f>
        <v>0.2918621469051309</v>
      </c>
      <c r="AC25" s="16">
        <f>_xll.acq_interpolator_scattered_eval_xn($J$6,AC$3,$L25)</f>
        <v>0.30950823507883807</v>
      </c>
      <c r="AD25" s="16">
        <f>_xll.acq_interpolator_scattered_eval_xn($J$6,AD$3,$L25)</f>
        <v>0.31250743256497138</v>
      </c>
      <c r="AE25" s="16">
        <f>_xll.acq_interpolator_scattered_eval_xn($J$6,AE$3,$L25)</f>
        <v>0.29824166051546841</v>
      </c>
      <c r="AF25" s="16">
        <f>_xll.acq_interpolator_scattered_eval_xn($J$6,AF$3,$L25)</f>
        <v>0.2662119804547679</v>
      </c>
      <c r="AG25" s="16">
        <f>_xll.acq_interpolator_scattered_eval_xn($J$6,AG$3,$L25)</f>
        <v>0.21866229901501408</v>
      </c>
      <c r="AH25" s="16">
        <f>_xll.acq_interpolator_scattered_eval_xn($J$6,AH$3,$L25)</f>
        <v>0.16068660734770832</v>
      </c>
      <c r="AI25" s="16">
        <f>_xll.acq_interpolator_scattered_eval_xn($J$6,AI$3,$L25)</f>
        <v>9.9622030300916403E-2</v>
      </c>
      <c r="AJ25" s="16">
        <f>_xll.acq_interpolator_scattered_eval_xn($J$6,AJ$3,$L25)</f>
        <v>4.3598158060056486E-2</v>
      </c>
      <c r="AK25" s="16">
        <f>_xll.acq_interpolator_scattered_eval_xn($J$6,AK$3,$L25)</f>
        <v>-5.9733025402555415E-4</v>
      </c>
      <c r="AL25" s="16">
        <f>_xll.acq_interpolator_scattered_eval_xn($J$6,AL$3,$L25)</f>
        <v>-2.9477910796356002E-2</v>
      </c>
      <c r="AM25" s="16">
        <f>_xll.acq_interpolator_scattered_eval_xn($J$6,AM$3,$L25)</f>
        <v>-4.3436842896753217E-2</v>
      </c>
      <c r="AN25" s="16">
        <f>_xll.acq_interpolator_scattered_eval_xn($J$6,AN$3,$L25)</f>
        <v>-4.5723044737365243E-2</v>
      </c>
      <c r="AO25" s="16">
        <f>_xll.acq_interpolator_scattered_eval_xn($J$6,AO$3,$L25)</f>
        <v>-4.0761243959010512E-2</v>
      </c>
      <c r="AP25" s="16">
        <f>_xll.acq_interpolator_scattered_eval_xn($J$6,AP$3,$L25)</f>
        <v>-3.2690759073269612E-2</v>
      </c>
      <c r="AQ25" s="16">
        <f>_xll.acq_interpolator_scattered_eval_xn($J$6,AQ$3,$L25)</f>
        <v>-2.445061184796719E-2</v>
      </c>
    </row>
    <row r="26" spans="3:43" x14ac:dyDescent="0.4">
      <c r="L26">
        <v>1.4</v>
      </c>
      <c r="M26" s="16">
        <f>_xll.acq_interpolator_scattered_eval_xn($J$6,M$3,$L26)</f>
        <v>-0.14382313021296259</v>
      </c>
      <c r="N26" s="16">
        <f>_xll.acq_interpolator_scattered_eval_xn($J$6,N$3,$L26)</f>
        <v>-0.13187386816653748</v>
      </c>
      <c r="O26" s="16">
        <f>_xll.acq_interpolator_scattered_eval_xn($J$6,O$3,$L26)</f>
        <v>-0.11807912546159652</v>
      </c>
      <c r="P26" s="16">
        <f>_xll.acq_interpolator_scattered_eval_xn($J$6,P$3,$L26)</f>
        <v>-0.10216500967885669</v>
      </c>
      <c r="Q26" s="16">
        <f>_xll.acq_interpolator_scattered_eval_xn($J$6,Q$3,$L26)</f>
        <v>-8.3877552509240366E-2</v>
      </c>
      <c r="R26" s="16">
        <f>_xll.acq_interpolator_scattered_eval_xn($J$6,R$3,$L26)</f>
        <v>-6.300452681089122E-2</v>
      </c>
      <c r="S26" s="16">
        <f>_xll.acq_interpolator_scattered_eval_xn($J$6,S$3,$L26)</f>
        <v>-3.9405460960849209E-2</v>
      </c>
      <c r="T26" s="16">
        <f>_xll.acq_interpolator_scattered_eval_xn($J$6,T$3,$L26)</f>
        <v>-1.3055658932290354E-2</v>
      </c>
      <c r="U26" s="16">
        <f>_xll.acq_interpolator_scattered_eval_xn($J$6,U$3,$L26)</f>
        <v>1.5899231856723126E-2</v>
      </c>
      <c r="V26" s="16">
        <f>_xll.acq_interpolator_scattered_eval_xn($J$6,V$3,$L26)</f>
        <v>4.7102255928676312E-2</v>
      </c>
      <c r="W26" s="16">
        <f>_xll.acq_interpolator_scattered_eval_xn($J$6,W$3,$L26)</f>
        <v>7.9987625791407696E-2</v>
      </c>
      <c r="X26" s="16">
        <f>_xll.acq_interpolator_scattered_eval_xn($J$6,X$3,$L26)</f>
        <v>0.113811535908758</v>
      </c>
      <c r="Y26" s="16">
        <f>_xll.acq_interpolator_scattered_eval_xn($J$6,Y$3,$L26)</f>
        <v>0.14762047918888274</v>
      </c>
      <c r="Z26" s="16">
        <f>_xll.acq_interpolator_scattered_eval_xn($J$6,Z$3,$L26)</f>
        <v>0.1800614061697757</v>
      </c>
      <c r="AA26" s="16">
        <f>_xll.acq_interpolator_scattered_eval_xn($J$6,AA$3,$L26)</f>
        <v>0.20909785719946059</v>
      </c>
      <c r="AB26" s="16">
        <f>_xll.acq_interpolator_scattered_eval_xn($J$6,AB$3,$L26)</f>
        <v>0.23191612425666894</v>
      </c>
      <c r="AC26" s="16">
        <f>_xll.acq_interpolator_scattered_eval_xn($J$6,AC$3,$L26)</f>
        <v>0.24527058382776198</v>
      </c>
      <c r="AD26" s="16">
        <f>_xll.acq_interpolator_scattered_eval_xn($J$6,AD$3,$L26)</f>
        <v>0.24619644152125095</v>
      </c>
      <c r="AE26" s="16">
        <f>_xll.acq_interpolator_scattered_eval_xn($J$6,AE$3,$L26)</f>
        <v>0.2328169017862147</v>
      </c>
      <c r="AF26" s="16">
        <f>_xll.acq_interpolator_scattered_eval_xn($J$6,AF$3,$L26)</f>
        <v>0.20503031496177312</v>
      </c>
      <c r="AG26" s="16">
        <f>_xll.acq_interpolator_scattered_eval_xn($J$6,AG$3,$L26)</f>
        <v>0.16494904910145489</v>
      </c>
      <c r="AH26" s="16">
        <f>_xll.acq_interpolator_scattered_eval_xn($J$6,AH$3,$L26)</f>
        <v>0.11696765976131226</v>
      </c>
      <c r="AI26" s="16">
        <f>_xll.acq_interpolator_scattered_eval_xn($J$6,AI$3,$L26)</f>
        <v>6.7303119234801229E-2</v>
      </c>
      <c r="AJ26" s="16">
        <f>_xll.acq_interpolator_scattered_eval_xn($J$6,AJ$3,$L26)</f>
        <v>2.2835043782256398E-2</v>
      </c>
      <c r="AK26" s="16">
        <f>_xll.acq_interpolator_scattered_eval_xn($J$6,AK$3,$L26)</f>
        <v>-1.0702443541647649E-2</v>
      </c>
      <c r="AL26" s="16">
        <f>_xll.acq_interpolator_scattered_eval_xn($J$6,AL$3,$L26)</f>
        <v>-3.0469487582942795E-2</v>
      </c>
      <c r="AM26" s="16">
        <f>_xll.acq_interpolator_scattered_eval_xn($J$6,AM$3,$L26)</f>
        <v>-3.7109267824513091E-2</v>
      </c>
      <c r="AN26" s="16">
        <f>_xll.acq_interpolator_scattered_eval_xn($J$6,AN$3,$L26)</f>
        <v>-3.3893707470561002E-2</v>
      </c>
      <c r="AO26" s="16">
        <f>_xll.acq_interpolator_scattered_eval_xn($J$6,AO$3,$L26)</f>
        <v>-2.51982294188067E-2</v>
      </c>
      <c r="AP26" s="16">
        <f>_xll.acq_interpolator_scattered_eval_xn($J$6,AP$3,$L26)</f>
        <v>-1.5062206875410093E-2</v>
      </c>
      <c r="AQ26" s="16">
        <f>_xll.acq_interpolator_scattered_eval_xn($J$6,AQ$3,$L26)</f>
        <v>-6.2014422888017479E-3</v>
      </c>
    </row>
    <row r="27" spans="3:43" x14ac:dyDescent="0.4">
      <c r="L27">
        <v>1.6</v>
      </c>
      <c r="M27" s="16">
        <f>_xll.acq_interpolator_scattered_eval_xn($J$6,M$3,$L27)</f>
        <v>-0.14724481397318182</v>
      </c>
      <c r="N27" s="16">
        <f>_xll.acq_interpolator_scattered_eval_xn($J$6,N$3,$L27)</f>
        <v>-0.1357292742881521</v>
      </c>
      <c r="O27" s="16">
        <f>_xll.acq_interpolator_scattered_eval_xn($J$6,O$3,$L27)</f>
        <v>-0.12261910793461975</v>
      </c>
      <c r="P27" s="16">
        <f>_xll.acq_interpolator_scattered_eval_xn($J$6,P$3,$L27)</f>
        <v>-0.10770936517231236</v>
      </c>
      <c r="Q27" s="16">
        <f>_xll.acq_interpolator_scattered_eval_xn($J$6,Q$3,$L27)</f>
        <v>-9.0817410443070706E-2</v>
      </c>
      <c r="R27" s="16">
        <f>_xll.acq_interpolator_scattered_eval_xn($J$6,R$3,$L27)</f>
        <v>-7.1802108750340127E-2</v>
      </c>
      <c r="S27" s="16">
        <f>_xll.acq_interpolator_scattered_eval_xn($J$6,S$3,$L27)</f>
        <v>-5.0589977242365282E-2</v>
      </c>
      <c r="T27" s="16">
        <f>_xll.acq_interpolator_scattered_eval_xn($J$6,T$3,$L27)</f>
        <v>-2.7209601147678376E-2</v>
      </c>
      <c r="U27" s="16">
        <f>_xll.acq_interpolator_scattered_eval_xn($J$6,U$3,$L27)</f>
        <v>-1.8285015160866315E-3</v>
      </c>
      <c r="V27" s="16">
        <f>_xll.acq_interpolator_scattered_eval_xn($J$6,V$3,$L27)</f>
        <v>2.5222713380960014E-2</v>
      </c>
      <c r="W27" s="16">
        <f>_xll.acq_interpolator_scattered_eval_xn($J$6,W$3,$L27)</f>
        <v>5.3450447424628088E-2</v>
      </c>
      <c r="X27" s="16">
        <f>_xll.acq_interpolator_scattered_eval_xn($J$6,X$3,$L27)</f>
        <v>8.2203728647087221E-2</v>
      </c>
      <c r="Y27" s="16">
        <f>_xll.acq_interpolator_scattered_eval_xn($J$6,Y$3,$L27)</f>
        <v>0.11062754669297323</v>
      </c>
      <c r="Z27" s="16">
        <f>_xll.acq_interpolator_scattered_eval_xn($J$6,Z$3,$L27)</f>
        <v>0.13751806537387465</v>
      </c>
      <c r="AA27" s="16">
        <f>_xll.acq_interpolator_scattered_eval_xn($J$6,AA$3,$L27)</f>
        <v>0.16114449733797817</v>
      </c>
      <c r="AB27" s="16">
        <f>_xll.acq_interpolator_scattered_eval_xn($J$6,AB$3,$L27)</f>
        <v>0.17923308045661765</v>
      </c>
      <c r="AC27" s="16">
        <f>_xll.acq_interpolator_scattered_eval_xn($J$6,AC$3,$L27)</f>
        <v>0.18926892913992796</v>
      </c>
      <c r="AD27" s="16">
        <f>_xll.acq_interpolator_scattered_eval_xn($J$6,AD$3,$L27)</f>
        <v>0.18905624721026956</v>
      </c>
      <c r="AE27" s="16">
        <f>_xll.acq_interpolator_scattered_eval_xn($J$6,AE$3,$L27)</f>
        <v>0.17733604684301238</v>
      </c>
      <c r="AF27" s="16">
        <f>_xll.acq_interpolator_scattered_eval_xn($J$6,AF$3,$L27)</f>
        <v>0.15429379364374904</v>
      </c>
      <c r="AG27" s="16">
        <f>_xll.acq_interpolator_scattered_eval_xn($J$6,AG$3,$L27)</f>
        <v>0.12185985770257587</v>
      </c>
      <c r="AH27" s="16">
        <f>_xll.acq_interpolator_scattered_eval_xn($J$6,AH$3,$L27)</f>
        <v>8.3719982985788727E-2</v>
      </c>
      <c r="AI27" s="16">
        <f>_xll.acq_interpolator_scattered_eval_xn($J$6,AI$3,$L27)</f>
        <v>4.492537713962149E-2</v>
      </c>
      <c r="AJ27" s="16">
        <f>_xll.acq_interpolator_scattered_eval_xn($J$6,AJ$3,$L27)</f>
        <v>1.0983701606408346E-2</v>
      </c>
      <c r="AK27" s="16">
        <f>_xll.acq_interpolator_scattered_eval_xn($J$6,AK$3,$L27)</f>
        <v>-1.3525128778263319E-2</v>
      </c>
      <c r="AL27" s="16">
        <f>_xll.acq_interpolator_scattered_eval_xn($J$6,AL$3,$L27)</f>
        <v>-2.6320417343815995E-2</v>
      </c>
      <c r="AM27" s="16">
        <f>_xll.acq_interpolator_scattered_eval_xn($J$6,AM$3,$L27)</f>
        <v>-2.7992805550583283E-2</v>
      </c>
      <c r="AN27" s="16">
        <f>_xll.acq_interpolator_scattered_eval_xn($J$6,AN$3,$L27)</f>
        <v>-2.1466510717725353E-2</v>
      </c>
      <c r="AO27" s="16">
        <f>_xll.acq_interpolator_scattered_eval_xn($J$6,AO$3,$L27)</f>
        <v>-1.0777615067611691E-2</v>
      </c>
      <c r="AP27" s="16">
        <f>_xll.acq_interpolator_scattered_eval_xn($J$6,AP$3,$L27)</f>
        <v>2.7981773551127853E-4</v>
      </c>
      <c r="AQ27" s="16">
        <f>_xll.acq_interpolator_scattered_eval_xn($J$6,AQ$3,$L27)</f>
        <v>9.2055730379703785E-3</v>
      </c>
    </row>
    <row r="28" spans="3:43" x14ac:dyDescent="0.4">
      <c r="L28">
        <v>1.8</v>
      </c>
      <c r="M28" s="16">
        <f>_xll.acq_interpolator_scattered_eval_xn($J$6,M$3,$L28)</f>
        <v>-0.15056439418684611</v>
      </c>
      <c r="N28" s="16">
        <f>_xll.acq_interpolator_scattered_eval_xn($J$6,N$3,$L28)</f>
        <v>-0.13948755415560513</v>
      </c>
      <c r="O28" s="16">
        <f>_xll.acq_interpolator_scattered_eval_xn($J$6,O$3,$L28)</f>
        <v>-0.12703594487669048</v>
      </c>
      <c r="P28" s="16">
        <f>_xll.acq_interpolator_scattered_eval_xn($J$6,P$3,$L28)</f>
        <v>-0.11305938998628144</v>
      </c>
      <c r="Q28" s="16">
        <f>_xll.acq_interpolator_scattered_eval_xn($J$6,Q$3,$L28)</f>
        <v>-9.7432259062250323E-2</v>
      </c>
      <c r="R28" s="16">
        <f>_xll.acq_interpolator_scattered_eval_xn($J$6,R$3,$L28)</f>
        <v>-8.0070146190497057E-2</v>
      </c>
      <c r="S28" s="16">
        <f>_xll.acq_interpolator_scattered_eval_xn($J$6,S$3,$L28)</f>
        <v>-6.0951280967398699E-2</v>
      </c>
      <c r="T28" s="16">
        <f>_xll.acq_interpolator_scattered_eval_xn($J$6,T$3,$L28)</f>
        <v>-4.0141830890554384E-2</v>
      </c>
      <c r="U28" s="16">
        <f>_xll.acq_interpolator_scattered_eval_xn($J$6,U$3,$L28)</f>
        <v>-1.7820152528900159E-2</v>
      </c>
      <c r="V28" s="16">
        <f>_xll.acq_interpolator_scattered_eval_xn($J$6,V$3,$L28)</f>
        <v>5.7078473537823422E-3</v>
      </c>
      <c r="W28" s="16">
        <f>_xll.acq_interpolator_scattered_eval_xn($J$6,W$3,$L28)</f>
        <v>3.0004234752794862E-2</v>
      </c>
      <c r="X28" s="16">
        <f>_xll.acq_interpolator_scattered_eval_xn($J$6,X$3,$L28)</f>
        <v>5.4489508204681528E-2</v>
      </c>
      <c r="Y28" s="16">
        <f>_xll.acq_interpolator_scattered_eval_xn($J$6,Y$3,$L28)</f>
        <v>7.8396132761956186E-2</v>
      </c>
      <c r="Z28" s="16">
        <f>_xll.acq_interpolator_scattered_eval_xn($J$6,Z$3,$L28)</f>
        <v>0.10067168397678423</v>
      </c>
      <c r="AA28" s="16">
        <f>_xll.acq_interpolator_scattered_eval_xn($J$6,AA$3,$L28)</f>
        <v>0.11988726703323423</v>
      </c>
      <c r="AB28" s="16">
        <f>_xll.acq_interpolator_scattered_eval_xn($J$6,AB$3,$L28)</f>
        <v>0.13427251244569557</v>
      </c>
      <c r="AC28" s="16">
        <f>_xll.acq_interpolator_scattered_eval_xn($J$6,AC$3,$L28)</f>
        <v>0.14196324254735446</v>
      </c>
      <c r="AD28" s="16">
        <f>_xll.acq_interpolator_scattered_eval_xn($J$6,AD$3,$L28)</f>
        <v>0.1414189906253602</v>
      </c>
      <c r="AE28" s="16">
        <f>_xll.acq_interpolator_scattered_eval_xn($J$6,AE$3,$L28)</f>
        <v>0.13187621355996645</v>
      </c>
      <c r="AF28" s="16">
        <f>_xll.acq_interpolator_scattered_eval_xn($J$6,AF$3,$L28)</f>
        <v>0.11371112134130019</v>
      </c>
      <c r="AG28" s="16">
        <f>_xll.acq_interpolator_scattered_eval_xn($J$6,AG$3,$L28)</f>
        <v>8.8628884879692296E-2</v>
      </c>
      <c r="AH28" s="16">
        <f>_xll.acq_interpolator_scattered_eval_xn($J$6,AH$3,$L28)</f>
        <v>5.9615205689158304E-2</v>
      </c>
      <c r="AI28" s="16">
        <f>_xll.acq_interpolator_scattered_eval_xn($J$6,AI$3,$L28)</f>
        <v>3.0588558774612824E-2</v>
      </c>
      <c r="AJ28" s="16">
        <f>_xll.acq_interpolator_scattered_eval_xn($J$6,AJ$3,$L28)</f>
        <v>5.7171494982512679E-3</v>
      </c>
      <c r="AK28" s="16">
        <f>_xll.acq_interpolator_scattered_eval_xn($J$6,AK$3,$L28)</f>
        <v>-1.1534938904370445E-2</v>
      </c>
      <c r="AL28" s="16">
        <f>_xll.acq_interpolator_scattered_eval_xn($J$6,AL$3,$L28)</f>
        <v>-1.9365968177820474E-2</v>
      </c>
      <c r="AM28" s="16">
        <f>_xll.acq_interpolator_scattered_eval_xn($J$6,AM$3,$L28)</f>
        <v>-1.8158073508503212E-2</v>
      </c>
      <c r="AN28" s="16">
        <f>_xll.acq_interpolator_scattered_eval_xn($J$6,AN$3,$L28)</f>
        <v>-1.0260436402955968E-2</v>
      </c>
      <c r="AO28" s="16">
        <f>_xll.acq_interpolator_scattered_eval_xn($J$6,AO$3,$L28)</f>
        <v>8.7736330087602801E-4</v>
      </c>
      <c r="AP28" s="16">
        <f>_xll.acq_interpolator_scattered_eval_xn($J$6,AP$3,$L28)</f>
        <v>1.1887385474292852E-2</v>
      </c>
      <c r="AQ28" s="16">
        <f>_xll.acq_interpolator_scattered_eval_xn($J$6,AQ$3,$L28)</f>
        <v>2.0514376722590103E-2</v>
      </c>
    </row>
    <row r="29" spans="3:43" x14ac:dyDescent="0.4">
      <c r="L29">
        <v>2</v>
      </c>
      <c r="M29" s="16">
        <f>_xll.acq_interpolator_scattered_eval_xn($J$6,M$3,$L29)</f>
        <v>-0.1537918806977509</v>
      </c>
      <c r="N29" s="16">
        <f>_xll.acq_interpolator_scattered_eval_xn($J$6,N$3,$L29)</f>
        <v>-0.14314873800820088</v>
      </c>
      <c r="O29" s="16">
        <f>_xll.acq_interpolator_scattered_eval_xn($J$6,O$3,$L29)</f>
        <v>-0.13132315483817886</v>
      </c>
      <c r="P29" s="16">
        <f>_xll.acq_interpolator_scattered_eval_xn($J$6,P$3,$L29)</f>
        <v>-0.1182083409599634</v>
      </c>
      <c r="Q29" s="16">
        <f>_xll.acq_interpolator_scattered_eval_xn($J$6,Q$3,$L29)</f>
        <v>-0.10372316287104792</v>
      </c>
      <c r="R29" s="16">
        <f>_xll.acq_interpolator_scattered_eval_xn($J$6,R$3,$L29)</f>
        <v>-8.7826107295727526E-2</v>
      </c>
      <c r="S29" s="16">
        <f>_xll.acq_interpolator_scattered_eval_xn($J$6,S$3,$L29)</f>
        <v>-7.0532026847402937E-2</v>
      </c>
      <c r="T29" s="16">
        <f>_xll.acq_interpolator_scattered_eval_xn($J$6,T$3,$L29)</f>
        <v>-5.1930321648283526E-2</v>
      </c>
      <c r="U29" s="16">
        <f>_xll.acq_interpolator_scattered_eval_xn($J$6,U$3,$L29)</f>
        <v>-3.2201360503213913E-2</v>
      </c>
      <c r="V29" s="16">
        <f>_xll.acq_interpolator_scattered_eval_xn($J$6,V$3,$L29)</f>
        <v>-1.1627889955857437E-2</v>
      </c>
      <c r="W29" s="16">
        <f>_xll.acq_interpolator_scattered_eval_xn($J$6,W$3,$L29)</f>
        <v>9.3970099238967625E-3</v>
      </c>
      <c r="X29" s="16">
        <f>_xll.acq_interpolator_scattered_eval_xn($J$6,X$3,$L29)</f>
        <v>3.0354863574829485E-2</v>
      </c>
      <c r="Y29" s="16">
        <f>_xll.acq_interpolator_scattered_eval_xn($J$6,Y$3,$L29)</f>
        <v>5.0565407669471776E-2</v>
      </c>
      <c r="Z29" s="16">
        <f>_xll.acq_interpolator_scattered_eval_xn($J$6,Z$3,$L29)</f>
        <v>6.9131497046914417E-2</v>
      </c>
      <c r="AA29" s="16">
        <f>_xll.acq_interpolator_scattered_eval_xn($J$6,AA$3,$L29)</f>
        <v>8.4906836328738702E-2</v>
      </c>
      <c r="AB29" s="16">
        <f>_xll.acq_interpolator_scattered_eval_xn($J$6,AB$3,$L29)</f>
        <v>9.6556170562033319E-2</v>
      </c>
      <c r="AC29" s="16">
        <f>_xll.acq_interpolator_scattered_eval_xn($J$6,AC$3,$L29)</f>
        <v>0.10275070254829084</v>
      </c>
      <c r="AD29" s="16">
        <f>_xll.acq_interpolator_scattered_eval_xn($J$6,AD$3,$L29)</f>
        <v>0.10246837566278851</v>
      </c>
      <c r="AE29" s="16">
        <f>_xll.acq_interpolator_scattered_eval_xn($J$6,AE$3,$L29)</f>
        <v>9.5312355765897985E-2</v>
      </c>
      <c r="AF29" s="16">
        <f>_xll.acq_interpolator_scattered_eval_xn($J$6,AF$3,$L29)</f>
        <v>8.1756134933949356E-2</v>
      </c>
      <c r="AG29" s="16">
        <f>_xll.acq_interpolator_scattered_eval_xn($J$6,AG$3,$L29)</f>
        <v>6.3246083867612393E-2</v>
      </c>
      <c r="AH29" s="16">
        <f>_xll.acq_interpolator_scattered_eval_xn($J$6,AH$3,$L29)</f>
        <v>4.2114488686488663E-2</v>
      </c>
      <c r="AI29" s="16">
        <f>_xll.acq_interpolator_scattered_eval_xn($J$6,AI$3,$L29)</f>
        <v>2.1282532869833018E-2</v>
      </c>
      <c r="AJ29" s="16">
        <f>_xll.acq_interpolator_scattered_eval_xn($J$6,AJ$3,$L29)</f>
        <v>3.7753084125725228E-3</v>
      </c>
      <c r="AK29" s="16">
        <f>_xll.acq_interpolator_scattered_eval_xn($J$6,AK$3,$L29)</f>
        <v>-7.8860642873729708E-3</v>
      </c>
      <c r="AL29" s="16">
        <f>_xll.acq_interpolator_scattered_eval_xn($J$6,AL$3,$L29)</f>
        <v>-1.2307598365122782E-2</v>
      </c>
      <c r="AM29" s="16">
        <f>_xll.acq_interpolator_scattered_eval_xn($J$6,AM$3,$L29)</f>
        <v>-9.6608926415170729E-3</v>
      </c>
      <c r="AN29" s="16">
        <f>_xll.acq_interpolator_scattered_eval_xn($J$6,AN$3,$L29)</f>
        <v>-1.6810123000886995E-3</v>
      </c>
      <c r="AO29" s="16">
        <f>_xll.acq_interpolator_scattered_eval_xn($J$6,AO$3,$L29)</f>
        <v>8.8873845671067625E-3</v>
      </c>
      <c r="AP29" s="16">
        <f>_xll.acq_interpolator_scattered_eval_xn($J$6,AP$3,$L29)</f>
        <v>1.9234700348130178E-2</v>
      </c>
      <c r="AQ29" s="16">
        <f>_xll.acq_interpolator_scattered_eval_xn($J$6,AQ$3,$L29)</f>
        <v>2.7394791306378619E-2</v>
      </c>
    </row>
    <row r="30" spans="3:43" x14ac:dyDescent="0.4">
      <c r="L30">
        <v>2.2000000000000002</v>
      </c>
      <c r="M30" s="16">
        <f>_xll.acq_interpolator_scattered_eval_xn($J$6,M$3,$L30)</f>
        <v>-0.15693632318346978</v>
      </c>
      <c r="N30" s="16">
        <f>_xll.acq_interpolator_scattered_eval_xn($J$6,N$3,$L30)</f>
        <v>-0.1467154411836567</v>
      </c>
      <c r="O30" s="16">
        <f>_xll.acq_interpolator_scattered_eval_xn($J$6,O$3,$L30)</f>
        <v>-0.13547989833349555</v>
      </c>
      <c r="P30" s="16">
        <f>_xll.acq_interpolator_scattered_eval_xn($J$6,P$3,$L30)</f>
        <v>-0.12315685698324891</v>
      </c>
      <c r="Q30" s="16">
        <f>_xll.acq_interpolator_scattered_eval_xn($J$6,Q$3,$L30)</f>
        <v>-0.10969900192781906</v>
      </c>
      <c r="R30" s="16">
        <f>_xll.acq_interpolator_scattered_eval_xn($J$6,R$3,$L30)</f>
        <v>-9.5095866029755227E-2</v>
      </c>
      <c r="S30" s="16">
        <f>_xll.acq_interpolator_scattered_eval_xn($J$6,S$3,$L30)</f>
        <v>-7.938663868146506E-2</v>
      </c>
      <c r="T30" s="16">
        <f>_xll.acq_interpolator_scattered_eval_xn($J$6,T$3,$L30)</f>
        <v>-6.2673319361535695E-2</v>
      </c>
      <c r="U30" s="16">
        <f>_xll.acq_interpolator_scattered_eval_xn($J$6,U$3,$L30)</f>
        <v>-4.5132473174399654E-2</v>
      </c>
      <c r="V30" s="16">
        <f>_xll.acq_interpolator_scattered_eval_xn($J$6,V$3,$L30)</f>
        <v>-2.702458477461938E-2</v>
      </c>
      <c r="W30" s="16">
        <f>_xll.acq_interpolator_scattered_eval_xn($J$6,W$3,$L30)</f>
        <v>-8.7029558785781044E-3</v>
      </c>
      <c r="X30" s="16">
        <f>_xll.acq_interpolator_scattered_eval_xn($J$6,X$3,$L30)</f>
        <v>9.3723694501485835E-3</v>
      </c>
      <c r="Y30" s="16">
        <f>_xll.acq_interpolator_scattered_eval_xn($J$6,Y$3,$L30)</f>
        <v>2.6611505870167425E-2</v>
      </c>
      <c r="Z30" s="16">
        <f>_xll.acq_interpolator_scattered_eval_xn($J$6,Z$3,$L30)</f>
        <v>4.227044488747906E-2</v>
      </c>
      <c r="AA30" s="16">
        <f>_xll.acq_interpolator_scattered_eval_xn($J$6,AA$3,$L30)</f>
        <v>5.5453449887903523E-2</v>
      </c>
      <c r="AB30" s="16">
        <f>_xll.acq_interpolator_scattered_eval_xn($J$6,AB$3,$L30)</f>
        <v>6.5179715362192636E-2</v>
      </c>
      <c r="AC30" s="16">
        <f>_xll.acq_interpolator_scattered_eval_xn($J$6,AC$3,$L30)</f>
        <v>7.0532952997251319E-2</v>
      </c>
      <c r="AD30" s="16">
        <f>_xll.acq_interpolator_scattered_eval_xn($J$6,AD$3,$L30)</f>
        <v>7.0871508742191336E-2</v>
      </c>
      <c r="AE30" s="16">
        <f>_xll.acq_interpolator_scattered_eval_xn($J$6,AE$3,$L30)</f>
        <v>6.6042751980372294E-2</v>
      </c>
      <c r="AF30" s="16">
        <f>_xll.acq_interpolator_scattered_eval_xn($J$6,AF$3,$L30)</f>
        <v>5.6537609497914372E-2</v>
      </c>
      <c r="AG30" s="16">
        <f>_xll.acq_interpolator_scattered_eval_xn($J$6,AG$3,$L30)</f>
        <v>4.3533483481456421E-2</v>
      </c>
      <c r="AH30" s="16">
        <f>_xll.acq_interpolator_scattered_eval_xn($J$6,AH$3,$L30)</f>
        <v>2.8796648354572914E-2</v>
      </c>
      <c r="AI30" s="16">
        <f>_xll.acq_interpolator_scattered_eval_xn($J$6,AI$3,$L30)</f>
        <v>1.4448987324042491E-2</v>
      </c>
      <c r="AJ30" s="16">
        <f>_xll.acq_interpolator_scattered_eval_xn($J$6,AJ$3,$L30)</f>
        <v>2.6401312698162774E-3</v>
      </c>
      <c r="AK30" s="16">
        <f>_xll.acq_interpolator_scattered_eval_xn($J$6,AK$3,$L30)</f>
        <v>-4.8289404072228634E-3</v>
      </c>
      <c r="AL30" s="16">
        <f>_xll.acq_interpolator_scattered_eval_xn($J$6,AL$3,$L30)</f>
        <v>-6.9035350003659388E-3</v>
      </c>
      <c r="AM30" s="16">
        <f>_xll.acq_interpolator_scattered_eval_xn($J$6,AM$3,$L30)</f>
        <v>-3.614664949821253E-3</v>
      </c>
      <c r="AN30" s="16">
        <f>_xll.acq_interpolator_scattered_eval_xn($J$6,AN$3,$L30)</f>
        <v>3.8287588288085719E-3</v>
      </c>
      <c r="AO30" s="16">
        <f>_xll.acq_interpolator_scattered_eval_xn($J$6,AO$3,$L30)</f>
        <v>1.3365748086742575E-2</v>
      </c>
      <c r="AP30" s="16">
        <f>_xll.acq_interpolator_scattered_eval_xn($J$6,AP$3,$L30)</f>
        <v>2.2777515424117142E-2</v>
      </c>
      <c r="AQ30" s="16">
        <f>_xll.acq_interpolator_scattered_eval_xn($J$6,AQ$3,$L30)</f>
        <v>3.0415371643667859E-2</v>
      </c>
    </row>
    <row r="31" spans="3:43" x14ac:dyDescent="0.4">
      <c r="L31">
        <v>2.4</v>
      </c>
      <c r="M31" s="16">
        <f>_xll.acq_interpolator_scattered_eval_xn($J$6,M$3,$L31)</f>
        <v>-0.16000506509773554</v>
      </c>
      <c r="N31" s="16">
        <f>_xll.acq_interpolator_scattered_eval_xn($J$6,N$3,$L31)</f>
        <v>-0.15019058481392972</v>
      </c>
      <c r="O31" s="16">
        <f>_xll.acq_interpolator_scattered_eval_xn($J$6,O$3,$L31)</f>
        <v>-0.13950725518761525</v>
      </c>
      <c r="P31" s="16">
        <f>_xll.acq_interpolator_scattered_eval_xn($J$6,P$3,$L31)</f>
        <v>-0.12790839852611707</v>
      </c>
      <c r="Q31" s="16">
        <f>_xll.acq_interpolator_scattered_eval_xn($J$6,Q$3,$L31)</f>
        <v>-0.11537176054648518</v>
      </c>
      <c r="R31" s="16">
        <f>_xll.acq_interpolator_scattered_eval_xn($J$6,R$3,$L31)</f>
        <v>-0.10190851806381124</v>
      </c>
      <c r="S31" s="16">
        <f>_xll.acq_interpolator_scattered_eval_xn($J$6,S$3,$L31)</f>
        <v>-8.7573019590269252E-2</v>
      </c>
      <c r="T31" s="16">
        <f>_xll.acq_interpolator_scattered_eval_xn($J$6,T$3,$L31)</f>
        <v>-7.2472473107358659E-2</v>
      </c>
      <c r="U31" s="16">
        <f>_xll.acq_interpolator_scattered_eval_xn($J$6,U$3,$L31)</f>
        <v>-5.6775707426038817E-2</v>
      </c>
      <c r="V31" s="16">
        <f>_xll.acq_interpolator_scattered_eval_xn($J$6,V$3,$L31)</f>
        <v>-4.072079383685117E-2</v>
      </c>
      <c r="W31" s="16">
        <f>_xll.acq_interpolator_scattered_eval_xn($J$6,W$3,$L31)</f>
        <v>-2.4622712985845112E-2</v>
      </c>
      <c r="X31" s="16">
        <f>_xll.acq_interpolator_scattered_eval_xn($J$6,X$3,$L31)</f>
        <v>-8.8830343072323001E-3</v>
      </c>
      <c r="Y31" s="16">
        <f>_xll.acq_interpolator_scattered_eval_xn($J$6,Y$3,$L31)</f>
        <v>5.9989404339500577E-3</v>
      </c>
      <c r="Z31" s="16">
        <f>_xll.acq_interpolator_scattered_eval_xn($J$6,Z$3,$L31)</f>
        <v>1.942162065381476E-2</v>
      </c>
      <c r="AA31" s="16">
        <f>_xll.acq_interpolator_scattered_eval_xn($J$6,AA$3,$L31)</f>
        <v>3.0700398038455985E-2</v>
      </c>
      <c r="AB31" s="16">
        <f>_xll.acq_interpolator_scattered_eval_xn($J$6,AB$3,$L31)</f>
        <v>3.9129825467838338E-2</v>
      </c>
      <c r="AC31" s="16">
        <f>_xll.acq_interpolator_scattered_eval_xn($J$6,AC$3,$L31)</f>
        <v>4.409495289025462E-2</v>
      </c>
      <c r="AD31" s="16">
        <f>_xll.acq_interpolator_scattered_eval_xn($J$6,AD$3,$L31)</f>
        <v>4.5214773752533084E-2</v>
      </c>
      <c r="AE31" s="16">
        <f>_xll.acq_interpolator_scattered_eval_xn($J$6,AE$3,$L31)</f>
        <v>4.2480835566208359E-2</v>
      </c>
      <c r="AF31" s="16">
        <f>_xll.acq_interpolator_scattered_eval_xn($J$6,AF$3,$L31)</f>
        <v>3.6348024135681785E-2</v>
      </c>
      <c r="AG31" s="16">
        <f>_xll.acq_interpolator_scattered_eval_xn($J$6,AG$3,$L31)</f>
        <v>2.7743075645075228E-2</v>
      </c>
      <c r="AH31" s="16">
        <f>_xll.acq_interpolator_scattered_eval_xn($J$6,AH$3,$L31)</f>
        <v>1.7976659644148692E-2</v>
      </c>
      <c r="AI31" s="16">
        <f>_xll.acq_interpolator_scattered_eval_xn($J$6,AI$3,$L31)</f>
        <v>8.5732674097021601E-3</v>
      </c>
      <c r="AJ31" s="16">
        <f>_xll.acq_interpolator_scattered_eval_xn($J$6,AJ$3,$L31)</f>
        <v>1.0545355535256998E-3</v>
      </c>
      <c r="AK31" s="16">
        <f>_xll.acq_interpolator_scattered_eval_xn($J$6,AK$3,$L31)</f>
        <v>-3.2984641445458693E-3</v>
      </c>
      <c r="AL31" s="16">
        <f>_xll.acq_interpolator_scattered_eval_xn($J$6,AL$3,$L31)</f>
        <v>-3.7036617697671567E-3</v>
      </c>
      <c r="AM31" s="16">
        <f>_xll.acq_interpolator_scattered_eval_xn($J$6,AM$3,$L31)</f>
        <v>-1.2423457625902745E-4</v>
      </c>
      <c r="AN31" s="16">
        <f>_xll.acq_interpolator_scattered_eval_xn($J$6,AN$3,$L31)</f>
        <v>6.6236030081923761E-3</v>
      </c>
      <c r="AO31" s="16">
        <f>_xll.acq_interpolator_scattered_eval_xn($J$6,AO$3,$L31)</f>
        <v>1.505332004166144E-2</v>
      </c>
      <c r="AP31" s="16">
        <f>_xll.acq_interpolator_scattered_eval_xn($J$6,AP$3,$L31)</f>
        <v>2.3485636646355432E-2</v>
      </c>
      <c r="AQ31" s="16">
        <f>_xll.acq_interpolator_scattered_eval_xn($J$6,AQ$3,$L31)</f>
        <v>3.0589656717844353E-2</v>
      </c>
    </row>
    <row r="32" spans="3:43" x14ac:dyDescent="0.4">
      <c r="L32">
        <v>2.6</v>
      </c>
      <c r="M32" s="16">
        <f>_xll.acq_interpolator_scattered_eval_xn($J$6,M$3,$L32)</f>
        <v>-0.163003518829618</v>
      </c>
      <c r="N32" s="16">
        <f>_xll.acq_interpolator_scattered_eval_xn($J$6,N$3,$L32)</f>
        <v>-0.15357646912626494</v>
      </c>
      <c r="O32" s="16">
        <f>_xll.acq_interpolator_scattered_eval_xn($J$6,O$3,$L32)</f>
        <v>-0.14340674759874023</v>
      </c>
      <c r="P32" s="16">
        <f>_xll.acq_interpolator_scattered_eval_xn($J$6,P$3,$L32)</f>
        <v>-0.13246749529520169</v>
      </c>
      <c r="Q32" s="16">
        <f>_xll.acq_interpolator_scattered_eval_xn($J$6,Q$3,$L32)</f>
        <v>-0.12075456613436947</v>
      </c>
      <c r="R32" s="16">
        <f>_xll.acq_interpolator_scattered_eval_xn($J$6,R$3,$L32)</f>
        <v>-0.10829361167625567</v>
      </c>
      <c r="S32" s="16">
        <f>_xll.acq_interpolator_scattered_eval_xn($J$6,S$3,$L32)</f>
        <v>-9.5147486262487091E-2</v>
      </c>
      <c r="T32" s="16">
        <f>_xll.acq_interpolator_scattered_eval_xn($J$6,T$3,$L32)</f>
        <v>-8.14234562909249E-2</v>
      </c>
      <c r="U32" s="16">
        <f>_xll.acq_interpolator_scattered_eval_xn($J$6,U$3,$L32)</f>
        <v>-6.7279742309728718E-2</v>
      </c>
      <c r="V32" s="16">
        <f>_xll.acq_interpolator_scattered_eval_xn($J$6,V$3,$L32)</f>
        <v>-5.2931285567644981E-2</v>
      </c>
      <c r="W32" s="16">
        <f>_xll.acq_interpolator_scattered_eval_xn($J$6,W$3,$L32)</f>
        <v>-3.8655078279650257E-2</v>
      </c>
      <c r="X32" s="16">
        <f>_xll.acq_interpolator_scattered_eval_xn($J$6,X$3,$L32)</f>
        <v>-2.4795092912280714E-2</v>
      </c>
      <c r="Y32" s="16">
        <f>_xll.acq_interpolator_scattered_eval_xn($J$6,Y$3,$L32)</f>
        <v>-1.1764683924951946E-2</v>
      </c>
      <c r="Z32" s="16">
        <f>_xll.acq_interpolator_scattered_eval_xn($J$6,Z$3,$L32)</f>
        <v>-4.0216880557608636E-5</v>
      </c>
      <c r="AA32" s="16">
        <f>_xll.acq_interpolator_scattered_eval_xn($J$6,AA$3,$L32)</f>
        <v>9.8640269634694966E-3</v>
      </c>
      <c r="AB32" s="16">
        <f>_xll.acq_interpolator_scattered_eval_xn($J$6,AB$3,$L32)</f>
        <v>1.7448573257672739E-2</v>
      </c>
      <c r="AC32" s="16">
        <f>_xll.acq_interpolator_scattered_eval_xn($J$6,AC$3,$L32)</f>
        <v>2.2309492172165102E-2</v>
      </c>
      <c r="AD32" s="16">
        <f>_xll.acq_interpolator_scattered_eval_xn($J$6,AD$3,$L32)</f>
        <v>2.4234190262090782E-2</v>
      </c>
      <c r="AE32" s="16">
        <f>_xll.acq_interpolator_scattered_eval_xn($J$6,AE$3,$L32)</f>
        <v>2.3288010605470644E-2</v>
      </c>
      <c r="AF32" s="16">
        <f>_xll.acq_interpolator_scattered_eval_xn($J$6,AF$3,$L32)</f>
        <v>1.9864160242928308E-2</v>
      </c>
      <c r="AG32" s="16">
        <f>_xll.acq_interpolator_scattered_eval_xn($J$6,AG$3,$L32)</f>
        <v>1.4676257315129726E-2</v>
      </c>
      <c r="AH32" s="16">
        <f>_xll.acq_interpolator_scattered_eval_xn($J$6,AH$3,$L32)</f>
        <v>8.6882834629866124E-3</v>
      </c>
      <c r="AI32" s="16">
        <f>_xll.acq_interpolator_scattered_eval_xn($J$6,AI$3,$L32)</f>
        <v>2.9956761827660237E-3</v>
      </c>
      <c r="AJ32" s="16">
        <f>_xll.acq_interpolator_scattered_eval_xn($J$6,AJ$3,$L32)</f>
        <v>-1.3189088519585668E-3</v>
      </c>
      <c r="AK32" s="16">
        <f>_xll.acq_interpolator_scattered_eval_xn($J$6,AK$3,$L32)</f>
        <v>-3.3427100911876395E-3</v>
      </c>
      <c r="AL32" s="16">
        <f>_xll.acq_interpolator_scattered_eval_xn($J$6,AL$3,$L32)</f>
        <v>-2.5062422948252672E-3</v>
      </c>
      <c r="AM32" s="16">
        <f>_xll.acq_interpolator_scattered_eval_xn($J$6,AM$3,$L32)</f>
        <v>1.2454348220125103E-3</v>
      </c>
      <c r="AN32" s="16">
        <f>_xll.acq_interpolator_scattered_eval_xn($J$6,AN$3,$L32)</f>
        <v>7.3645101645018474E-3</v>
      </c>
      <c r="AO32" s="16">
        <f>_xll.acq_interpolator_scattered_eval_xn($J$6,AO$3,$L32)</f>
        <v>1.4804224981075309E-2</v>
      </c>
      <c r="AP32" s="16">
        <f>_xll.acq_interpolator_scattered_eval_xn($J$6,AP$3,$L32)</f>
        <v>2.2332915582506642E-2</v>
      </c>
      <c r="AQ32" s="16">
        <f>_xll.acq_interpolator_scattered_eval_xn($J$6,AQ$3,$L32)</f>
        <v>2.8912967873466242E-2</v>
      </c>
    </row>
    <row r="33" spans="12:43" x14ac:dyDescent="0.4">
      <c r="L33">
        <v>2.80000000000001</v>
      </c>
      <c r="M33" s="16">
        <f>_xll.acq_interpolator_scattered_eval_xn($J$6,M$3,$L33)</f>
        <v>-0.16593533992218215</v>
      </c>
      <c r="N33" s="16">
        <f>_xll.acq_interpolator_scattered_eval_xn($J$6,N$3,$L33)</f>
        <v>-0.15687461570295594</v>
      </c>
      <c r="O33" s="16">
        <f>_xll.acq_interpolator_scattered_eval_xn($J$6,O$3,$L33)</f>
        <v>-0.14717992463228671</v>
      </c>
      <c r="P33" s="16">
        <f>_xll.acq_interpolator_scattered_eval_xn($J$6,P$3,$L33)</f>
        <v>-0.1368391428410434</v>
      </c>
      <c r="Q33" s="16">
        <f>_xll.acq_interpolator_scattered_eval_xn($J$6,Q$3,$L33)</f>
        <v>-0.12586082263100698</v>
      </c>
      <c r="R33" s="16">
        <f>_xll.acq_interpolator_scattered_eval_xn($J$6,R$3,$L33)</f>
        <v>-0.11427971775332882</v>
      </c>
      <c r="S33" s="16">
        <f>_xll.acq_interpolator_scattered_eval_xn($J$6,S$3,$L33)</f>
        <v>-0.10216238982499173</v>
      </c>
      <c r="T33" s="16">
        <f>_xll.acq_interpolator_scattered_eval_xn($J$6,T$3,$L33)</f>
        <v>-8.9612534055351106E-2</v>
      </c>
      <c r="U33" s="16">
        <f>_xll.acq_interpolator_scattered_eval_xn($J$6,U$3,$L33)</f>
        <v>-7.6775692641810861E-2</v>
      </c>
      <c r="V33" s="16">
        <f>_xll.acq_interpolator_scattered_eval_xn($J$6,V$3,$L33)</f>
        <v>-6.3843140491196354E-2</v>
      </c>
      <c r="W33" s="16">
        <f>_xll.acq_interpolator_scattered_eval_xn($J$6,W$3,$L33)</f>
        <v>-5.1054721269542053E-2</v>
      </c>
      <c r="X33" s="16">
        <f>_xll.acq_interpolator_scattered_eval_xn($J$6,X$3,$L33)</f>
        <v>-3.8699859520995111E-2</v>
      </c>
      <c r="Y33" s="16">
        <f>_xll.acq_interpolator_scattered_eval_xn($J$6,Y$3,$L33)</f>
        <v>-2.7114529152205941E-2</v>
      </c>
      <c r="Z33" s="16">
        <f>_xll.acq_interpolator_scattered_eval_xn($J$6,Z$3,$L33)</f>
        <v>-1.6669953874672877E-2</v>
      </c>
      <c r="AA33" s="16">
        <f>_xll.acq_interpolator_scattered_eval_xn($J$6,AA$3,$L33)</f>
        <v>-7.7477001925403688E-3</v>
      </c>
      <c r="AB33" s="16">
        <f>_xll.acq_interpolator_scattered_eval_xn($J$6,AB$3,$L33)</f>
        <v>-6.9760076648830993E-4</v>
      </c>
      <c r="AC33" s="16">
        <f>_xll.acq_interpolator_scattered_eval_xn($J$6,AC$3,$L33)</f>
        <v>4.2195135644040593E-3</v>
      </c>
      <c r="AD33" s="16">
        <f>_xll.acq_interpolator_scattered_eval_xn($J$6,AD$3,$L33)</f>
        <v>6.8946607116462111E-3</v>
      </c>
      <c r="AE33" s="16">
        <f>_xll.acq_interpolator_scattered_eval_xn($J$6,AE$3,$L33)</f>
        <v>7.423431754701254E-3</v>
      </c>
      <c r="AF33" s="16">
        <f>_xll.acq_interpolator_scattered_eval_xn($J$6,AF$3,$L33)</f>
        <v>6.1317588958680058E-3</v>
      </c>
      <c r="AG33" s="16">
        <f>_xll.acq_interpolator_scattered_eval_xn($J$6,AG$3,$L33)</f>
        <v>3.563147110320769E-3</v>
      </c>
      <c r="AH33" s="16">
        <f>_xll.acq_interpolator_scattered_eval_xn($J$6,AH$3,$L33)</f>
        <v>4.26223356834593E-4</v>
      </c>
      <c r="AI33" s="16">
        <f>_xll.acq_interpolator_scattered_eval_xn($J$6,AI$3,$L33)</f>
        <v>-2.4875726580875536E-3</v>
      </c>
      <c r="AJ33" s="16">
        <f>_xll.acq_interpolator_scattered_eval_xn($J$6,AJ$3,$L33)</f>
        <v>-4.4025877337075248E-3</v>
      </c>
      <c r="AK33" s="16">
        <f>_xll.acq_interpolator_scattered_eval_xn($J$6,AK$3,$L33)</f>
        <v>-4.6676187422010351E-3</v>
      </c>
      <c r="AL33" s="16">
        <f>_xll.acq_interpolator_scattered_eval_xn($J$6,AL$3,$L33)</f>
        <v>-2.875312295075122E-3</v>
      </c>
      <c r="AM33" s="16">
        <f>_xll.acq_interpolator_scattered_eval_xn($J$6,AM$3,$L33)</f>
        <v>1.0221183282818971E-3</v>
      </c>
      <c r="AN33" s="16">
        <f>_xll.acq_interpolator_scattered_eval_xn($J$6,AN$3,$L33)</f>
        <v>6.6525114078505865E-3</v>
      </c>
      <c r="AO33" s="16">
        <f>_xll.acq_interpolator_scattered_eval_xn($J$6,AO$3,$L33)</f>
        <v>1.3287190614420935E-2</v>
      </c>
      <c r="AP33" s="16">
        <f>_xll.acq_interpolator_scattered_eval_xn($J$6,AP$3,$L33)</f>
        <v>2.0042289952221633E-2</v>
      </c>
      <c r="AQ33" s="16">
        <f>_xll.acq_interpolator_scattered_eval_xn($J$6,AQ$3,$L33)</f>
        <v>2.6132262376369744E-2</v>
      </c>
    </row>
    <row r="34" spans="12:43" x14ac:dyDescent="0.4">
      <c r="L34">
        <v>3.0000000000000102</v>
      </c>
      <c r="M34" s="16">
        <f>_xll.acq_interpolator_scattered_eval_xn($J$6,M$3,$L34)</f>
        <v>-0.16880280696109309</v>
      </c>
      <c r="N34" s="16">
        <f>_xll.acq_interpolator_scattered_eval_xn($J$6,N$3,$L34)</f>
        <v>-0.16008596093509389</v>
      </c>
      <c r="O34" s="16">
        <f>_xll.acq_interpolator_scattered_eval_xn($J$6,O$3,$L34)</f>
        <v>-0.1508283882661087</v>
      </c>
      <c r="P34" s="16">
        <f>_xll.acq_interpolator_scattered_eval_xn($J$6,P$3,$L34)</f>
        <v>-0.14102867207170525</v>
      </c>
      <c r="Q34" s="16">
        <f>_xll.acq_interpolator_scattered_eval_xn($J$6,Q$3,$L34)</f>
        <v>-0.13070390422234715</v>
      </c>
      <c r="R34" s="16">
        <f>_xll.acq_interpolator_scattered_eval_xn($J$6,R$3,$L34)</f>
        <v>-0.11989394971549375</v>
      </c>
      <c r="S34" s="16">
        <f>_xll.acq_interpolator_scattered_eval_xn($J$6,S$3,$L34)</f>
        <v>-0.10866563699398837</v>
      </c>
      <c r="T34" s="16">
        <f>_xll.acq_interpolator_scattered_eval_xn($J$6,T$3,$L34)</f>
        <v>-9.711658799645298E-2</v>
      </c>
      <c r="U34" s="16">
        <f>_xll.acq_interpolator_scattered_eval_xn($J$6,U$3,$L34)</f>
        <v>-8.5378389387335357E-2</v>
      </c>
      <c r="V34" s="16">
        <f>_xll.acq_interpolator_scattered_eval_xn($J$6,V$3,$L34)</f>
        <v>-7.3618785367348144E-2</v>
      </c>
      <c r="W34" s="16">
        <f>_xll.acq_interpolator_scattered_eval_xn($J$6,W$3,$L34)</f>
        <v>-6.2042413660647805E-2</v>
      </c>
      <c r="X34" s="16">
        <f>_xll.acq_interpolator_scattered_eval_xn($J$6,X$3,$L34)</f>
        <v>-5.0889136533410234E-2</v>
      </c>
      <c r="Y34" s="16">
        <f>_xll.acq_interpolator_scattered_eval_xn($J$6,Y$3,$L34)</f>
        <v>-4.0428199380789259E-2</v>
      </c>
      <c r="Z34" s="16">
        <f>_xll.acq_interpolator_scattered_eval_xn($J$6,Z$3,$L34)</f>
        <v>-3.0945629145526263E-2</v>
      </c>
      <c r="AA34" s="16">
        <f>_xll.acq_interpolator_scattered_eval_xn($J$6,AA$3,$L34)</f>
        <v>-2.2722272322116242E-2</v>
      </c>
      <c r="AB34" s="16">
        <f>_xll.acq_interpolator_scattered_eval_xn($J$6,AB$3,$L34)</f>
        <v>-1.6001544019062983E-2</v>
      </c>
      <c r="AC34" s="16">
        <f>_xll.acq_interpolator_scattered_eval_xn($J$6,AC$3,$L34)</f>
        <v>-1.0949484840624555E-2</v>
      </c>
      <c r="AD34" s="16">
        <f>_xll.acq_interpolator_scattered_eval_xn($J$6,AD$3,$L34)</f>
        <v>-7.6140285628668904E-3</v>
      </c>
      <c r="AE34" s="16">
        <f>_xll.acq_interpolator_scattered_eval_xn($J$6,AE$3,$L34)</f>
        <v>-5.8934793207647031E-3</v>
      </c>
      <c r="AF34" s="16">
        <f>_xll.acq_interpolator_scattered_eval_xn($J$6,AF$3,$L34)</f>
        <v>-5.5242132948684387E-3</v>
      </c>
      <c r="AG34" s="16">
        <f>_xll.acq_interpolator_scattered_eval_xn($J$6,AG$3,$L34)</f>
        <v>-6.0938524424753206E-3</v>
      </c>
      <c r="AH34" s="16">
        <f>_xll.acq_interpolator_scattered_eval_xn($J$6,AH$3,$L34)</f>
        <v>-7.0797372907384394E-3</v>
      </c>
      <c r="AI34" s="16">
        <f>_xll.acq_interpolator_scattered_eval_xn($J$6,AI$3,$L34)</f>
        <v>-7.906639433851094E-3</v>
      </c>
      <c r="AJ34" s="16">
        <f>_xll.acq_interpolator_scattered_eval_xn($J$6,AJ$3,$L34)</f>
        <v>-8.0162587022926425E-3</v>
      </c>
      <c r="AK34" s="16">
        <f>_xll.acq_interpolator_scattered_eval_xn($J$6,AK$3,$L34)</f>
        <v>-6.9446575811692758E-3</v>
      </c>
      <c r="AL34" s="16">
        <f>_xll.acq_interpolator_scattered_eval_xn($J$6,AL$3,$L34)</f>
        <v>-4.4053849184274886E-3</v>
      </c>
      <c r="AM34" s="16">
        <f>_xll.acq_interpolator_scattered_eval_xn($J$6,AM$3,$L34)</f>
        <v>-3.6572378603763264E-4</v>
      </c>
      <c r="AN34" s="16">
        <f>_xll.acq_interpolator_scattered_eval_xn($J$6,AN$3,$L34)</f>
        <v>4.9166428057237609E-3</v>
      </c>
      <c r="AO34" s="16">
        <f>_xll.acq_interpolator_scattered_eval_xn($J$6,AO$3,$L34)</f>
        <v>1.093580064547436E-2</v>
      </c>
      <c r="AP34" s="16">
        <f>_xll.acq_interpolator_scattered_eval_xn($J$6,AP$3,$L34)</f>
        <v>1.7065485276729856E-2</v>
      </c>
      <c r="AQ34" s="16">
        <f>_xll.acq_interpolator_scattered_eval_xn($J$6,AQ$3,$L34)</f>
        <v>2.2723781736615111E-2</v>
      </c>
    </row>
  </sheetData>
  <dataValidations count="1">
    <dataValidation type="list" allowBlank="1" showInputMessage="1" showErrorMessage="1" sqref="J5">
      <formula1>$J$11:$J$17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C5" sqref="C5"/>
    </sheetView>
  </sheetViews>
  <sheetFormatPr defaultRowHeight="14.6" x14ac:dyDescent="0.4"/>
  <cols>
    <col min="2" max="2" width="19.84375" customWidth="1"/>
    <col min="3" max="3" width="11.69140625" bestFit="1" customWidth="1"/>
    <col min="6" max="7" width="10.84375" bestFit="1" customWidth="1"/>
    <col min="8" max="10" width="10.84375" customWidth="1"/>
  </cols>
  <sheetData>
    <row r="1" spans="2:10" x14ac:dyDescent="0.4">
      <c r="E1" t="s">
        <v>38</v>
      </c>
    </row>
    <row r="2" spans="2:10" ht="15" thickBot="1" x14ac:dyDescent="0.45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4">
      <c r="B3" s="32" t="s">
        <v>35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4">
      <c r="B4" s="33" t="s">
        <v>34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4">
      <c r="B5" s="33" t="s">
        <v>36</v>
      </c>
      <c r="C5" s="34" t="str">
        <f>_xll.acq_random_vector(C3,C4)</f>
        <v>#acqVector:0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5">
      <c r="B6" s="35" t="s">
        <v>37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4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4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4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4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4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4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4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4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4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4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4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4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4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4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4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4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4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4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4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4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4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4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4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4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4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4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4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4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4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4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4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4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4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4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4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4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4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4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4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4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4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4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4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4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4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4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4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4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4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4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4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4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4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4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4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4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4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4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4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4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4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4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4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4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4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4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4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4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4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4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4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4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4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4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4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4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4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4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4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4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4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4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4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4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4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4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4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4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4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4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4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4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4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4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4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4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4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4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4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4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4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4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4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4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4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4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4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4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4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4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4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4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4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4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4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4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4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4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4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4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4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4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4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4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4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4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4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4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4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4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4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4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4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4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4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4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4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4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4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4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4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4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4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4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4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4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4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4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4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4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4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4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4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4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4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4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4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4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4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4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4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4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4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4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4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4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4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4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4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4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4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4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4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4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4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4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4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4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4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4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4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4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4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4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4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4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4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4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4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4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4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4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4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4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4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4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7" sqref="B17:C19"/>
    </sheetView>
  </sheetViews>
  <sheetFormatPr defaultRowHeight="14.6" x14ac:dyDescent="0.4"/>
  <cols>
    <col min="2" max="2" width="21.23046875" bestFit="1" customWidth="1"/>
    <col min="3" max="3" width="30" bestFit="1" customWidth="1"/>
    <col min="4" max="4" width="11.84375" customWidth="1"/>
  </cols>
  <sheetData>
    <row r="2" spans="2:3" ht="15" thickBot="1" x14ac:dyDescent="0.45">
      <c r="B2" s="11" t="s">
        <v>19</v>
      </c>
      <c r="C2" s="11"/>
    </row>
    <row r="3" spans="2:3" x14ac:dyDescent="0.4">
      <c r="B3" t="s">
        <v>21</v>
      </c>
      <c r="C3" s="16">
        <f>_xll.acq_excel_version()</f>
        <v>16</v>
      </c>
    </row>
    <row r="4" spans="2:3" x14ac:dyDescent="0.4">
      <c r="B4" t="s">
        <v>22</v>
      </c>
      <c r="C4" s="16" t="str">
        <f>_xll.acq_version()</f>
        <v>1.0.5939.36004</v>
      </c>
    </row>
    <row r="5" spans="2:3" x14ac:dyDescent="0.4">
      <c r="B5" t="s">
        <v>20</v>
      </c>
      <c r="C5" s="16" t="str">
        <f>_xll.acq_xllpath()</f>
        <v>C:\Dev\ACQ\Distribution\ACQ64.xll</v>
      </c>
    </row>
    <row r="6" spans="2:3" x14ac:dyDescent="0.4">
      <c r="B6" t="s">
        <v>23</v>
      </c>
      <c r="C6" s="16" t="str">
        <f>_xll.acq_exceldna_version()</f>
        <v>0.33.9.1</v>
      </c>
    </row>
    <row r="7" spans="2:3" x14ac:dyDescent="0.4">
      <c r="B7" t="s">
        <v>60</v>
      </c>
      <c r="C7" s="16" t="str">
        <f>_xll.acq_dotnet_version()</f>
        <v>4.0.30319.42000</v>
      </c>
    </row>
    <row r="9" spans="2:3" ht="15" thickBot="1" x14ac:dyDescent="0.45">
      <c r="B9" s="11" t="s">
        <v>45</v>
      </c>
      <c r="C9" s="11"/>
    </row>
    <row r="10" spans="2:3" x14ac:dyDescent="0.4">
      <c r="B10" t="s">
        <v>46</v>
      </c>
      <c r="C10" s="10" t="s">
        <v>44</v>
      </c>
    </row>
    <row r="11" spans="2:3" x14ac:dyDescent="0.4">
      <c r="B11" t="s">
        <v>61</v>
      </c>
      <c r="C11" s="10" t="s">
        <v>62</v>
      </c>
    </row>
    <row r="17" spans="2:3" ht="15" thickBot="1" x14ac:dyDescent="0.45">
      <c r="B17" s="11" t="s">
        <v>18</v>
      </c>
      <c r="C17" s="11"/>
    </row>
    <row r="18" spans="2:3" x14ac:dyDescent="0.4">
      <c r="B18" s="1" t="s">
        <v>14</v>
      </c>
      <c r="C18" s="15">
        <v>20150630</v>
      </c>
    </row>
    <row r="19" spans="2:3" x14ac:dyDescent="0.4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E14" sqref="E14"/>
    </sheetView>
  </sheetViews>
  <sheetFormatPr defaultRowHeight="14.6" x14ac:dyDescent="0.4"/>
  <cols>
    <col min="11" max="11" width="9.23046875" customWidth="1"/>
  </cols>
  <sheetData>
    <row r="2" spans="2:16" x14ac:dyDescent="0.4">
      <c r="B2" s="36" t="s">
        <v>39</v>
      </c>
      <c r="C2" s="36"/>
      <c r="D2" s="36"/>
      <c r="F2" s="36" t="s">
        <v>47</v>
      </c>
      <c r="G2" s="36"/>
      <c r="H2" s="36"/>
      <c r="J2" s="36" t="s">
        <v>51</v>
      </c>
      <c r="K2" s="36"/>
      <c r="L2" s="36"/>
      <c r="N2" s="36" t="s">
        <v>58</v>
      </c>
      <c r="O2" s="36"/>
      <c r="P2" s="36"/>
    </row>
    <row r="3" spans="2:16" x14ac:dyDescent="0.4">
      <c r="B3" s="37" t="s">
        <v>42</v>
      </c>
      <c r="C3" s="38" t="s">
        <v>43</v>
      </c>
      <c r="D3" s="39"/>
      <c r="F3" s="37" t="s">
        <v>42</v>
      </c>
      <c r="G3" s="38" t="s">
        <v>43</v>
      </c>
      <c r="H3" s="39"/>
      <c r="J3" s="37" t="s">
        <v>52</v>
      </c>
      <c r="K3" s="38" t="s">
        <v>53</v>
      </c>
      <c r="L3" s="39"/>
      <c r="N3" s="37"/>
      <c r="O3" s="38"/>
      <c r="P3" s="39"/>
    </row>
    <row r="4" spans="2:16" x14ac:dyDescent="0.4">
      <c r="B4" s="40">
        <v>0</v>
      </c>
      <c r="C4" s="41">
        <v>2</v>
      </c>
      <c r="D4" s="42">
        <f>_xll.acq_vector_element($C$8,B4)</f>
        <v>2</v>
      </c>
      <c r="F4" s="40">
        <v>0</v>
      </c>
      <c r="G4" s="41" t="s">
        <v>48</v>
      </c>
      <c r="H4" s="42" t="str">
        <f>_xll.acq_array_element($G$8,F4)</f>
        <v>asd</v>
      </c>
      <c r="J4" s="40" t="s">
        <v>48</v>
      </c>
      <c r="K4" s="41" t="s">
        <v>48</v>
      </c>
      <c r="L4" s="42" t="str">
        <f>_xll.acq_hashtable_element($K$8,J4)</f>
        <v>asd</v>
      </c>
      <c r="N4" s="15">
        <v>1</v>
      </c>
      <c r="O4" s="15">
        <v>2</v>
      </c>
      <c r="P4" s="46"/>
    </row>
    <row r="5" spans="2:16" x14ac:dyDescent="0.4">
      <c r="B5" s="40">
        <v>1</v>
      </c>
      <c r="C5" s="41">
        <v>7</v>
      </c>
      <c r="D5" s="42">
        <f>_xll.acq_vector_element($C$8,B5)</f>
        <v>7</v>
      </c>
      <c r="F5" s="40">
        <v>1</v>
      </c>
      <c r="G5" s="41" t="s">
        <v>49</v>
      </c>
      <c r="H5" s="42" t="str">
        <f>_xll.acq_array_element($G$8,F5)</f>
        <v>dfg</v>
      </c>
      <c r="J5" s="40" t="s">
        <v>54</v>
      </c>
      <c r="K5" s="41" t="s">
        <v>49</v>
      </c>
      <c r="L5" s="42" t="str">
        <f>_xll.acq_hashtable_element($K$8,J5)</f>
        <v>dfg</v>
      </c>
      <c r="N5" s="15">
        <v>4</v>
      </c>
      <c r="O5" s="15">
        <v>3</v>
      </c>
      <c r="P5" s="46"/>
    </row>
    <row r="6" spans="2:16" x14ac:dyDescent="0.4">
      <c r="B6" s="40">
        <v>2</v>
      </c>
      <c r="C6" s="41">
        <v>4</v>
      </c>
      <c r="D6" s="42">
        <f>_xll.acq_vector_element($C$8,B6)</f>
        <v>4</v>
      </c>
      <c r="F6" s="40">
        <v>2</v>
      </c>
      <c r="G6" s="41" t="s">
        <v>50</v>
      </c>
      <c r="H6" s="42" t="str">
        <f>_xll.acq_array_element($G$8,F6)</f>
        <v>hjk</v>
      </c>
      <c r="J6" s="40" t="s">
        <v>55</v>
      </c>
      <c r="K6" s="41" t="s">
        <v>50</v>
      </c>
      <c r="L6" s="42" t="str">
        <f>_xll.acq_hashtable_element($K$8,J6)</f>
        <v>hjk</v>
      </c>
      <c r="N6" s="15">
        <v>2</v>
      </c>
      <c r="O6" s="15">
        <v>3</v>
      </c>
      <c r="P6" s="46"/>
    </row>
    <row r="7" spans="2:16" x14ac:dyDescent="0.4">
      <c r="B7" s="40">
        <v>3</v>
      </c>
      <c r="C7" s="41">
        <v>5</v>
      </c>
      <c r="D7" s="42">
        <f>_xll.acq_vector_element($C$8,B7)</f>
        <v>5</v>
      </c>
      <c r="F7" s="40">
        <v>3</v>
      </c>
      <c r="G7" s="43">
        <v>42371</v>
      </c>
      <c r="H7" s="44">
        <f>_xll.acq_array_element($G$8,F7)</f>
        <v>42371</v>
      </c>
      <c r="J7" s="40" t="s">
        <v>56</v>
      </c>
      <c r="K7" s="43" t="s">
        <v>57</v>
      </c>
      <c r="L7" s="44" t="str">
        <f>_xll.acq_hashtable_element($K$8,J7)</f>
        <v>2/6/20169</v>
      </c>
      <c r="N7" s="15">
        <v>3</v>
      </c>
      <c r="O7" s="15">
        <v>4</v>
      </c>
      <c r="P7" s="46"/>
    </row>
    <row r="8" spans="2:16" x14ac:dyDescent="0.4">
      <c r="B8" s="40" t="s">
        <v>40</v>
      </c>
      <c r="C8" s="45" t="str">
        <f>_xll.acq_vector_create(C4:C7)</f>
        <v>#acqVector:7</v>
      </c>
      <c r="D8" s="46" t="str">
        <f>_xll.acq_vector_scale(C8,-1)</f>
        <v>#acqVector:8</v>
      </c>
      <c r="F8" s="40" t="s">
        <v>40</v>
      </c>
      <c r="G8" s="45" t="str">
        <f>_xll.acq_array_create(G4:G7)</f>
        <v>#acqArray:0</v>
      </c>
      <c r="H8" s="46"/>
      <c r="J8" s="40" t="s">
        <v>40</v>
      </c>
      <c r="K8" s="45" t="str">
        <f>_xll.acq_hashtable_create(J4:J7,K4:K7)</f>
        <v>#acqHashtable:0</v>
      </c>
      <c r="L8" s="46"/>
      <c r="N8" s="40" t="s">
        <v>40</v>
      </c>
      <c r="O8" s="45" t="str">
        <f>_xll.acq_matrix_create(N4:O7)</f>
        <v>#acqMatrix:1</v>
      </c>
      <c r="P8" s="46"/>
    </row>
    <row r="9" spans="2:16" x14ac:dyDescent="0.4">
      <c r="B9" s="47" t="s">
        <v>41</v>
      </c>
      <c r="C9" s="48">
        <f>_xll.acq_vector_size(C8)</f>
        <v>4</v>
      </c>
      <c r="D9" s="49"/>
      <c r="F9" s="47" t="s">
        <v>41</v>
      </c>
      <c r="G9" s="48">
        <f>_xll.acq_array_size(G8)</f>
        <v>4</v>
      </c>
      <c r="H9" s="49"/>
      <c r="J9" s="47" t="s">
        <v>41</v>
      </c>
      <c r="K9" s="48">
        <f>_xll.acq_hashtable_size(K8)</f>
        <v>4</v>
      </c>
      <c r="L9" s="49"/>
      <c r="N9" s="47" t="s">
        <v>41</v>
      </c>
      <c r="O9" s="48">
        <f>_xll.acq_matrix_rows(O8)</f>
        <v>4</v>
      </c>
      <c r="P9" s="49">
        <f>_xll.acq_matrix_columns(O8)</f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B4" sqref="B4"/>
    </sheetView>
  </sheetViews>
  <sheetFormatPr defaultRowHeight="14.6" x14ac:dyDescent="0.4"/>
  <cols>
    <col min="1" max="1" width="2.4609375" customWidth="1"/>
    <col min="2" max="2" width="23.07421875" bestFit="1" customWidth="1"/>
    <col min="3" max="3" width="19.07421875" customWidth="1"/>
    <col min="4" max="4" width="59.07421875" customWidth="1"/>
  </cols>
  <sheetData>
    <row r="1" spans="2:4" x14ac:dyDescent="0.4">
      <c r="B1" t="s">
        <v>65</v>
      </c>
      <c r="C1" t="s">
        <v>66</v>
      </c>
      <c r="D1" t="s">
        <v>67</v>
      </c>
    </row>
    <row r="2" spans="2:4" x14ac:dyDescent="0.4">
      <c r="B2" t="s">
        <v>63</v>
      </c>
      <c r="C2" t="s">
        <v>64</v>
      </c>
      <c r="D2" t="s">
        <v>69</v>
      </c>
    </row>
    <row r="3" spans="2:4" x14ac:dyDescent="0.4">
      <c r="B3" t="s">
        <v>68</v>
      </c>
      <c r="C3" t="s">
        <v>64</v>
      </c>
      <c r="D3" t="s">
        <v>70</v>
      </c>
    </row>
    <row r="4" spans="2:4" x14ac:dyDescent="0.4">
      <c r="B4" t="s">
        <v>71</v>
      </c>
      <c r="C4" t="s">
        <v>64</v>
      </c>
      <c r="D4" t="s">
        <v>72</v>
      </c>
    </row>
    <row r="5" spans="2:4" x14ac:dyDescent="0.4">
      <c r="B5" t="s">
        <v>73</v>
      </c>
      <c r="C5" t="s">
        <v>64</v>
      </c>
      <c r="D5" t="s">
        <v>74</v>
      </c>
    </row>
    <row r="6" spans="2:4" x14ac:dyDescent="0.4">
      <c r="B6" t="s">
        <v>75</v>
      </c>
      <c r="C6" t="s">
        <v>64</v>
      </c>
      <c r="D6" t="s">
        <v>76</v>
      </c>
    </row>
    <row r="7" spans="2:4" x14ac:dyDescent="0.4">
      <c r="B7" t="s">
        <v>77</v>
      </c>
      <c r="C7" t="s">
        <v>78</v>
      </c>
      <c r="D7" t="s">
        <v>83</v>
      </c>
    </row>
    <row r="8" spans="2:4" x14ac:dyDescent="0.4">
      <c r="B8" t="s">
        <v>79</v>
      </c>
      <c r="C8" t="s">
        <v>78</v>
      </c>
      <c r="D8" t="s">
        <v>80</v>
      </c>
    </row>
    <row r="9" spans="2:4" x14ac:dyDescent="0.4">
      <c r="B9" t="s">
        <v>81</v>
      </c>
      <c r="C9" t="s">
        <v>78</v>
      </c>
      <c r="D9" t="s">
        <v>82</v>
      </c>
    </row>
    <row r="10" spans="2:4" x14ac:dyDescent="0.4">
      <c r="B10" t="s">
        <v>84</v>
      </c>
      <c r="C10" t="s">
        <v>78</v>
      </c>
      <c r="D10" t="s">
        <v>85</v>
      </c>
    </row>
    <row r="11" spans="2:4" x14ac:dyDescent="0.4">
      <c r="B11" t="s">
        <v>86</v>
      </c>
      <c r="C11" t="s">
        <v>78</v>
      </c>
      <c r="D11" t="s">
        <v>87</v>
      </c>
    </row>
    <row r="12" spans="2:4" x14ac:dyDescent="0.4">
      <c r="B12" t="s">
        <v>88</v>
      </c>
      <c r="C12" t="s">
        <v>89</v>
      </c>
      <c r="D12" t="s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Interpolation</vt:lpstr>
      <vt:lpstr>Interpolaton2D</vt:lpstr>
      <vt:lpstr>Scattered Interpolation</vt:lpstr>
      <vt:lpstr>Random</vt:lpstr>
      <vt:lpstr>Utils</vt:lpstr>
      <vt:lpstr>Objects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2016-04-14T00:50:29Z</dcterms:modified>
</cp:coreProperties>
</file>