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ady\Programming\Python\TugasAkhirGrady\HUMAN VISION\"/>
    </mc:Choice>
  </mc:AlternateContent>
  <xr:revisionPtr revIDLastSave="0" documentId="13_ncr:1_{9477B1A1-1C75-4491-8A6D-9BA37DC1CA94}" xr6:coauthVersionLast="43" xr6:coauthVersionMax="43" xr10:uidLastSave="{00000000-0000-0000-0000-000000000000}"/>
  <bookViews>
    <workbookView xWindow="-110" yWindow="-110" windowWidth="19420" windowHeight="10420" tabRatio="591" activeTab="2" xr2:uid="{DB59F3AB-A177-4A66-81BA-7CA8F6486874}"/>
  </bookViews>
  <sheets>
    <sheet name="adaptive" sheetId="1" r:id="rId1"/>
    <sheet name="nonadaptive" sheetId="2" r:id="rId2"/>
    <sheet name="perbanding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4" i="2" l="1"/>
  <c r="N156" i="2"/>
  <c r="N135" i="2"/>
  <c r="N112" i="2"/>
  <c r="N94" i="2"/>
  <c r="N71" i="2"/>
  <c r="N49" i="2"/>
  <c r="N24" i="2"/>
  <c r="N2" i="2"/>
  <c r="N174" i="1"/>
  <c r="N156" i="1"/>
  <c r="N135" i="1"/>
  <c r="N112" i="1"/>
  <c r="N94" i="1"/>
  <c r="N71" i="1"/>
  <c r="N49" i="1"/>
  <c r="N24" i="1"/>
  <c r="N2" i="1"/>
  <c r="M2" i="1"/>
  <c r="M135" i="2" l="1"/>
  <c r="M112" i="2"/>
  <c r="M94" i="2"/>
  <c r="M71" i="2"/>
  <c r="M49" i="2"/>
  <c r="M135" i="1"/>
  <c r="M112" i="1"/>
  <c r="M94" i="1"/>
  <c r="M71" i="1"/>
  <c r="M24" i="1"/>
  <c r="M49" i="1"/>
  <c r="B48" i="1"/>
  <c r="B24" i="1" l="1"/>
  <c r="K144" i="1" l="1"/>
  <c r="I158" i="1" l="1"/>
  <c r="K158" i="1" s="1"/>
  <c r="B127" i="2"/>
  <c r="B125" i="2" l="1"/>
  <c r="B118" i="2"/>
  <c r="I108" i="1"/>
  <c r="I107" i="2"/>
  <c r="B90" i="2" l="1"/>
  <c r="I57" i="1"/>
  <c r="J28" i="2"/>
  <c r="I5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2" i="2"/>
  <c r="I5" i="2"/>
  <c r="K5" i="2" s="1"/>
  <c r="L5" i="2" s="1"/>
  <c r="I6" i="2"/>
  <c r="K6" i="2" s="1"/>
  <c r="L6" i="2" s="1"/>
  <c r="I7" i="2"/>
  <c r="K7" i="2" s="1"/>
  <c r="L7" i="2" s="1"/>
  <c r="I8" i="2"/>
  <c r="K8" i="2" s="1"/>
  <c r="L8" i="2" s="1"/>
  <c r="I9" i="2"/>
  <c r="K9" i="2" s="1"/>
  <c r="L9" i="2" s="1"/>
  <c r="I10" i="2"/>
  <c r="K10" i="2" s="1"/>
  <c r="L10" i="2" s="1"/>
  <c r="I11" i="2"/>
  <c r="K11" i="2" s="1"/>
  <c r="L11" i="2" s="1"/>
  <c r="I12" i="2"/>
  <c r="K12" i="2" s="1"/>
  <c r="L12" i="2" s="1"/>
  <c r="I13" i="2"/>
  <c r="K13" i="2" s="1"/>
  <c r="L13" i="2" s="1"/>
  <c r="I14" i="2"/>
  <c r="K14" i="2" s="1"/>
  <c r="L14" i="2" s="1"/>
  <c r="I15" i="2"/>
  <c r="K15" i="2" s="1"/>
  <c r="L15" i="2" s="1"/>
  <c r="I16" i="2"/>
  <c r="K16" i="2" s="1"/>
  <c r="L16" i="2" s="1"/>
  <c r="I17" i="2"/>
  <c r="K17" i="2" s="1"/>
  <c r="L17" i="2" s="1"/>
  <c r="I18" i="2"/>
  <c r="K18" i="2" s="1"/>
  <c r="L18" i="2" s="1"/>
  <c r="I19" i="2"/>
  <c r="K19" i="2" s="1"/>
  <c r="L19" i="2" s="1"/>
  <c r="I20" i="2"/>
  <c r="K20" i="2" s="1"/>
  <c r="I21" i="2"/>
  <c r="K21" i="2" s="1"/>
  <c r="L21" i="2" s="1"/>
  <c r="I22" i="2"/>
  <c r="K22" i="2" s="1"/>
  <c r="L22" i="2" s="1"/>
  <c r="I23" i="2"/>
  <c r="K23" i="2" s="1"/>
  <c r="L23" i="2" s="1"/>
  <c r="I24" i="2"/>
  <c r="K24" i="2" s="1"/>
  <c r="L24" i="2" s="1"/>
  <c r="I25" i="2"/>
  <c r="K25" i="2" s="1"/>
  <c r="L25" i="2" s="1"/>
  <c r="I26" i="2"/>
  <c r="K26" i="2" s="1"/>
  <c r="L26" i="2" s="1"/>
  <c r="I27" i="2"/>
  <c r="K27" i="2" s="1"/>
  <c r="I28" i="2"/>
  <c r="K28" i="2" s="1"/>
  <c r="L28" i="2" s="1"/>
  <c r="I29" i="2"/>
  <c r="K29" i="2" s="1"/>
  <c r="L29" i="2" s="1"/>
  <c r="I30" i="2"/>
  <c r="K30" i="2" s="1"/>
  <c r="L30" i="2" s="1"/>
  <c r="I31" i="2"/>
  <c r="K31" i="2" s="1"/>
  <c r="L31" i="2" s="1"/>
  <c r="I32" i="2"/>
  <c r="K32" i="2" s="1"/>
  <c r="L32" i="2" s="1"/>
  <c r="I33" i="2"/>
  <c r="K33" i="2" s="1"/>
  <c r="L33" i="2" s="1"/>
  <c r="I34" i="2"/>
  <c r="K34" i="2" s="1"/>
  <c r="L34" i="2" s="1"/>
  <c r="I35" i="2"/>
  <c r="K35" i="2" s="1"/>
  <c r="L35" i="2" s="1"/>
  <c r="I36" i="2"/>
  <c r="K36" i="2" s="1"/>
  <c r="L36" i="2" s="1"/>
  <c r="I37" i="2"/>
  <c r="K37" i="2" s="1"/>
  <c r="L37" i="2" s="1"/>
  <c r="I38" i="2"/>
  <c r="K38" i="2" s="1"/>
  <c r="L38" i="2" s="1"/>
  <c r="I39" i="2"/>
  <c r="K39" i="2" s="1"/>
  <c r="L39" i="2" s="1"/>
  <c r="I40" i="2"/>
  <c r="K40" i="2" s="1"/>
  <c r="L40" i="2" s="1"/>
  <c r="I41" i="2"/>
  <c r="K41" i="2" s="1"/>
  <c r="L41" i="2" s="1"/>
  <c r="I42" i="2"/>
  <c r="K42" i="2" s="1"/>
  <c r="L42" i="2" s="1"/>
  <c r="I43" i="2"/>
  <c r="K43" i="2" s="1"/>
  <c r="L43" i="2" s="1"/>
  <c r="I44" i="2"/>
  <c r="K44" i="2" s="1"/>
  <c r="L44" i="2" s="1"/>
  <c r="I45" i="2"/>
  <c r="K45" i="2" s="1"/>
  <c r="L45" i="2" s="1"/>
  <c r="I46" i="2"/>
  <c r="K46" i="2" s="1"/>
  <c r="L46" i="2" s="1"/>
  <c r="I47" i="2"/>
  <c r="K47" i="2" s="1"/>
  <c r="L47" i="2" s="1"/>
  <c r="I48" i="2"/>
  <c r="K48" i="2" s="1"/>
  <c r="L48" i="2" s="1"/>
  <c r="I49" i="2"/>
  <c r="K49" i="2" s="1"/>
  <c r="L49" i="2" s="1"/>
  <c r="I50" i="2"/>
  <c r="K50" i="2" s="1"/>
  <c r="L50" i="2" s="1"/>
  <c r="I51" i="2"/>
  <c r="K51" i="2" s="1"/>
  <c r="L51" i="2" s="1"/>
  <c r="I52" i="2"/>
  <c r="K52" i="2" s="1"/>
  <c r="L52" i="2" s="1"/>
  <c r="I53" i="2"/>
  <c r="K53" i="2" s="1"/>
  <c r="L53" i="2" s="1"/>
  <c r="I54" i="2"/>
  <c r="K54" i="2" s="1"/>
  <c r="L54" i="2" s="1"/>
  <c r="I55" i="2"/>
  <c r="K55" i="2" s="1"/>
  <c r="L55" i="2" s="1"/>
  <c r="I56" i="2"/>
  <c r="K56" i="2" s="1"/>
  <c r="L56" i="2" s="1"/>
  <c r="I57" i="2"/>
  <c r="K57" i="2" s="1"/>
  <c r="L57" i="2" s="1"/>
  <c r="I58" i="2"/>
  <c r="K58" i="2" s="1"/>
  <c r="L58" i="2" s="1"/>
  <c r="I59" i="2"/>
  <c r="K59" i="2" s="1"/>
  <c r="L59" i="2" s="1"/>
  <c r="I60" i="2"/>
  <c r="K60" i="2" s="1"/>
  <c r="L60" i="2" s="1"/>
  <c r="I61" i="2"/>
  <c r="K61" i="2" s="1"/>
  <c r="L61" i="2" s="1"/>
  <c r="I62" i="2"/>
  <c r="K62" i="2" s="1"/>
  <c r="L62" i="2" s="1"/>
  <c r="I63" i="2"/>
  <c r="K63" i="2" s="1"/>
  <c r="L63" i="2" s="1"/>
  <c r="I64" i="2"/>
  <c r="K64" i="2" s="1"/>
  <c r="L64" i="2" s="1"/>
  <c r="I65" i="2"/>
  <c r="K65" i="2" s="1"/>
  <c r="L65" i="2" s="1"/>
  <c r="I66" i="2"/>
  <c r="K66" i="2" s="1"/>
  <c r="L66" i="2" s="1"/>
  <c r="I67" i="2"/>
  <c r="K67" i="2" s="1"/>
  <c r="L67" i="2" s="1"/>
  <c r="I68" i="2"/>
  <c r="K68" i="2" s="1"/>
  <c r="L68" i="2" s="1"/>
  <c r="I69" i="2"/>
  <c r="K69" i="2" s="1"/>
  <c r="L69" i="2" s="1"/>
  <c r="I70" i="2"/>
  <c r="K70" i="2" s="1"/>
  <c r="L70" i="2" s="1"/>
  <c r="I71" i="2"/>
  <c r="K71" i="2" s="1"/>
  <c r="L71" i="2" s="1"/>
  <c r="I72" i="2"/>
  <c r="K72" i="2" s="1"/>
  <c r="L72" i="2" s="1"/>
  <c r="I73" i="2"/>
  <c r="K73" i="2" s="1"/>
  <c r="L73" i="2" s="1"/>
  <c r="I74" i="2"/>
  <c r="K74" i="2" s="1"/>
  <c r="L74" i="2" s="1"/>
  <c r="I75" i="2"/>
  <c r="K75" i="2" s="1"/>
  <c r="L75" i="2" s="1"/>
  <c r="I76" i="2"/>
  <c r="K76" i="2" s="1"/>
  <c r="L76" i="2" s="1"/>
  <c r="I77" i="2"/>
  <c r="K77" i="2" s="1"/>
  <c r="L77" i="2" s="1"/>
  <c r="I78" i="2"/>
  <c r="K78" i="2" s="1"/>
  <c r="L78" i="2" s="1"/>
  <c r="I79" i="2"/>
  <c r="K79" i="2" s="1"/>
  <c r="L79" i="2" s="1"/>
  <c r="I80" i="2"/>
  <c r="K80" i="2" s="1"/>
  <c r="L80" i="2" s="1"/>
  <c r="I81" i="2"/>
  <c r="K81" i="2" s="1"/>
  <c r="L81" i="2" s="1"/>
  <c r="I82" i="2"/>
  <c r="K82" i="2" s="1"/>
  <c r="L82" i="2" s="1"/>
  <c r="I83" i="2"/>
  <c r="K83" i="2" s="1"/>
  <c r="L83" i="2" s="1"/>
  <c r="I84" i="2"/>
  <c r="K84" i="2" s="1"/>
  <c r="L84" i="2" s="1"/>
  <c r="I85" i="2"/>
  <c r="K85" i="2" s="1"/>
  <c r="L85" i="2" s="1"/>
  <c r="I86" i="2"/>
  <c r="K86" i="2" s="1"/>
  <c r="L86" i="2" s="1"/>
  <c r="I87" i="2"/>
  <c r="K87" i="2" s="1"/>
  <c r="L87" i="2" s="1"/>
  <c r="I88" i="2"/>
  <c r="K88" i="2" s="1"/>
  <c r="L88" i="2" s="1"/>
  <c r="I89" i="2"/>
  <c r="K89" i="2" s="1"/>
  <c r="L89" i="2" s="1"/>
  <c r="I90" i="2"/>
  <c r="K90" i="2" s="1"/>
  <c r="L90" i="2" s="1"/>
  <c r="I91" i="2"/>
  <c r="K91" i="2" s="1"/>
  <c r="L91" i="2" s="1"/>
  <c r="I92" i="2"/>
  <c r="K92" i="2" s="1"/>
  <c r="L92" i="2" s="1"/>
  <c r="I93" i="2"/>
  <c r="K93" i="2" s="1"/>
  <c r="L93" i="2" s="1"/>
  <c r="I94" i="2"/>
  <c r="K94" i="2" s="1"/>
  <c r="L94" i="2" s="1"/>
  <c r="I95" i="2"/>
  <c r="K95" i="2" s="1"/>
  <c r="L95" i="2" s="1"/>
  <c r="I96" i="2"/>
  <c r="K96" i="2" s="1"/>
  <c r="L96" i="2" s="1"/>
  <c r="I97" i="2"/>
  <c r="K97" i="2" s="1"/>
  <c r="L97" i="2" s="1"/>
  <c r="I98" i="2"/>
  <c r="K98" i="2" s="1"/>
  <c r="L98" i="2" s="1"/>
  <c r="I99" i="2"/>
  <c r="K99" i="2" s="1"/>
  <c r="L99" i="2" s="1"/>
  <c r="I100" i="2"/>
  <c r="K100" i="2" s="1"/>
  <c r="L100" i="2" s="1"/>
  <c r="I101" i="2"/>
  <c r="K101" i="2" s="1"/>
  <c r="L101" i="2" s="1"/>
  <c r="I102" i="2"/>
  <c r="K102" i="2" s="1"/>
  <c r="L102" i="2" s="1"/>
  <c r="I103" i="2"/>
  <c r="K103" i="2" s="1"/>
  <c r="L103" i="2" s="1"/>
  <c r="I104" i="2"/>
  <c r="K104" i="2" s="1"/>
  <c r="L104" i="2" s="1"/>
  <c r="I105" i="2"/>
  <c r="K105" i="2" s="1"/>
  <c r="L105" i="2" s="1"/>
  <c r="I106" i="2"/>
  <c r="K106" i="2" s="1"/>
  <c r="L106" i="2" s="1"/>
  <c r="K107" i="2"/>
  <c r="L107" i="2" s="1"/>
  <c r="I108" i="2"/>
  <c r="K108" i="2" s="1"/>
  <c r="L108" i="2" s="1"/>
  <c r="I109" i="2"/>
  <c r="K109" i="2" s="1"/>
  <c r="L109" i="2" s="1"/>
  <c r="I110" i="2"/>
  <c r="K110" i="2" s="1"/>
  <c r="L110" i="2" s="1"/>
  <c r="I111" i="2"/>
  <c r="K111" i="2" s="1"/>
  <c r="L111" i="2" s="1"/>
  <c r="I112" i="2"/>
  <c r="K112" i="2" s="1"/>
  <c r="L112" i="2" s="1"/>
  <c r="I113" i="2"/>
  <c r="K113" i="2" s="1"/>
  <c r="L113" i="2" s="1"/>
  <c r="I114" i="2"/>
  <c r="K114" i="2" s="1"/>
  <c r="L114" i="2" s="1"/>
  <c r="I115" i="2"/>
  <c r="K115" i="2" s="1"/>
  <c r="L115" i="2" s="1"/>
  <c r="I116" i="2"/>
  <c r="K116" i="2" s="1"/>
  <c r="L116" i="2" s="1"/>
  <c r="I117" i="2"/>
  <c r="K117" i="2" s="1"/>
  <c r="L117" i="2" s="1"/>
  <c r="I118" i="2"/>
  <c r="K118" i="2" s="1"/>
  <c r="L118" i="2" s="1"/>
  <c r="I119" i="2"/>
  <c r="K119" i="2" s="1"/>
  <c r="L119" i="2" s="1"/>
  <c r="I120" i="2"/>
  <c r="K120" i="2" s="1"/>
  <c r="L120" i="2" s="1"/>
  <c r="I121" i="2"/>
  <c r="K121" i="2" s="1"/>
  <c r="L121" i="2" s="1"/>
  <c r="I122" i="2"/>
  <c r="K122" i="2" s="1"/>
  <c r="L122" i="2" s="1"/>
  <c r="I123" i="2"/>
  <c r="K123" i="2" s="1"/>
  <c r="L123" i="2" s="1"/>
  <c r="I124" i="2"/>
  <c r="K124" i="2" s="1"/>
  <c r="L124" i="2" s="1"/>
  <c r="I125" i="2"/>
  <c r="K125" i="2" s="1"/>
  <c r="L125" i="2" s="1"/>
  <c r="I126" i="2"/>
  <c r="K126" i="2" s="1"/>
  <c r="L126" i="2" s="1"/>
  <c r="I127" i="2"/>
  <c r="K127" i="2" s="1"/>
  <c r="L127" i="2" s="1"/>
  <c r="I128" i="2"/>
  <c r="K128" i="2" s="1"/>
  <c r="L128" i="2" s="1"/>
  <c r="I129" i="2"/>
  <c r="K129" i="2" s="1"/>
  <c r="L129" i="2" s="1"/>
  <c r="I130" i="2"/>
  <c r="K130" i="2" s="1"/>
  <c r="L130" i="2" s="1"/>
  <c r="I131" i="2"/>
  <c r="K131" i="2" s="1"/>
  <c r="L131" i="2" s="1"/>
  <c r="I132" i="2"/>
  <c r="K132" i="2" s="1"/>
  <c r="L132" i="2" s="1"/>
  <c r="I133" i="2"/>
  <c r="K133" i="2" s="1"/>
  <c r="L133" i="2" s="1"/>
  <c r="I134" i="2"/>
  <c r="K134" i="2" s="1"/>
  <c r="L134" i="2" s="1"/>
  <c r="I135" i="2"/>
  <c r="K135" i="2" s="1"/>
  <c r="L135" i="2" s="1"/>
  <c r="I136" i="2"/>
  <c r="K136" i="2" s="1"/>
  <c r="L136" i="2" s="1"/>
  <c r="I137" i="2"/>
  <c r="K137" i="2" s="1"/>
  <c r="L137" i="2" s="1"/>
  <c r="I138" i="2"/>
  <c r="K138" i="2" s="1"/>
  <c r="L138" i="2" s="1"/>
  <c r="I139" i="2"/>
  <c r="K139" i="2" s="1"/>
  <c r="L139" i="2" s="1"/>
  <c r="I140" i="2"/>
  <c r="K140" i="2" s="1"/>
  <c r="L140" i="2" s="1"/>
  <c r="I141" i="2"/>
  <c r="K141" i="2" s="1"/>
  <c r="L141" i="2" s="1"/>
  <c r="I142" i="2"/>
  <c r="K142" i="2" s="1"/>
  <c r="L142" i="2" s="1"/>
  <c r="I143" i="2"/>
  <c r="K143" i="2" s="1"/>
  <c r="L143" i="2" s="1"/>
  <c r="I144" i="2"/>
  <c r="K144" i="2" s="1"/>
  <c r="L144" i="2" s="1"/>
  <c r="I145" i="2"/>
  <c r="K145" i="2" s="1"/>
  <c r="L145" i="2" s="1"/>
  <c r="I146" i="2"/>
  <c r="K146" i="2" s="1"/>
  <c r="L146" i="2" s="1"/>
  <c r="I147" i="2"/>
  <c r="K147" i="2" s="1"/>
  <c r="L147" i="2" s="1"/>
  <c r="I148" i="2"/>
  <c r="K148" i="2" s="1"/>
  <c r="L148" i="2" s="1"/>
  <c r="I149" i="2"/>
  <c r="K149" i="2" s="1"/>
  <c r="L149" i="2" s="1"/>
  <c r="I150" i="2"/>
  <c r="K150" i="2" s="1"/>
  <c r="L150" i="2" s="1"/>
  <c r="I151" i="2"/>
  <c r="K151" i="2" s="1"/>
  <c r="L151" i="2" s="1"/>
  <c r="I152" i="2"/>
  <c r="K152" i="2" s="1"/>
  <c r="L152" i="2" s="1"/>
  <c r="I153" i="2"/>
  <c r="K153" i="2" s="1"/>
  <c r="L153" i="2" s="1"/>
  <c r="I154" i="2"/>
  <c r="K154" i="2" s="1"/>
  <c r="L154" i="2" s="1"/>
  <c r="I155" i="2"/>
  <c r="K155" i="2" s="1"/>
  <c r="L155" i="2" s="1"/>
  <c r="I156" i="2"/>
  <c r="K156" i="2" s="1"/>
  <c r="I157" i="2"/>
  <c r="K157" i="2" s="1"/>
  <c r="L157" i="2" s="1"/>
  <c r="I158" i="2"/>
  <c r="K158" i="2" s="1"/>
  <c r="L158" i="2" s="1"/>
  <c r="I159" i="2"/>
  <c r="K159" i="2" s="1"/>
  <c r="L159" i="2" s="1"/>
  <c r="I160" i="2"/>
  <c r="K160" i="2" s="1"/>
  <c r="L160" i="2" s="1"/>
  <c r="I161" i="2"/>
  <c r="K161" i="2" s="1"/>
  <c r="L161" i="2" s="1"/>
  <c r="I162" i="2"/>
  <c r="K162" i="2" s="1"/>
  <c r="L162" i="2" s="1"/>
  <c r="I163" i="2"/>
  <c r="K163" i="2" s="1"/>
  <c r="L163" i="2" s="1"/>
  <c r="I164" i="2"/>
  <c r="K164" i="2" s="1"/>
  <c r="L164" i="2" s="1"/>
  <c r="I165" i="2"/>
  <c r="K165" i="2" s="1"/>
  <c r="L165" i="2" s="1"/>
  <c r="I166" i="2"/>
  <c r="K166" i="2" s="1"/>
  <c r="L166" i="2" s="1"/>
  <c r="I167" i="2"/>
  <c r="K167" i="2" s="1"/>
  <c r="L167" i="2" s="1"/>
  <c r="I168" i="2"/>
  <c r="K168" i="2" s="1"/>
  <c r="L168" i="2" s="1"/>
  <c r="I169" i="2"/>
  <c r="K169" i="2" s="1"/>
  <c r="L169" i="2" s="1"/>
  <c r="I170" i="2"/>
  <c r="K170" i="2" s="1"/>
  <c r="L170" i="2" s="1"/>
  <c r="I171" i="2"/>
  <c r="K171" i="2" s="1"/>
  <c r="L171" i="2" s="1"/>
  <c r="I172" i="2"/>
  <c r="K172" i="2" s="1"/>
  <c r="L172" i="2" s="1"/>
  <c r="I173" i="2"/>
  <c r="K173" i="2" s="1"/>
  <c r="L173" i="2" s="1"/>
  <c r="I3" i="2"/>
  <c r="K3" i="2" s="1"/>
  <c r="L3" i="2" s="1"/>
  <c r="K5" i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K23" i="1" s="1"/>
  <c r="L23" i="1" s="1"/>
  <c r="I24" i="1"/>
  <c r="K24" i="1" s="1"/>
  <c r="L24" i="1" s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 s="1"/>
  <c r="L29" i="1" s="1"/>
  <c r="I30" i="1"/>
  <c r="K30" i="1" s="1"/>
  <c r="L30" i="1" s="1"/>
  <c r="I31" i="1"/>
  <c r="K31" i="1" s="1"/>
  <c r="L31" i="1" s="1"/>
  <c r="I32" i="1"/>
  <c r="K32" i="1" s="1"/>
  <c r="L32" i="1" s="1"/>
  <c r="I33" i="1"/>
  <c r="K33" i="1" s="1"/>
  <c r="L33" i="1" s="1"/>
  <c r="I34" i="1"/>
  <c r="K34" i="1" s="1"/>
  <c r="L34" i="1" s="1"/>
  <c r="I35" i="1"/>
  <c r="K35" i="1" s="1"/>
  <c r="L35" i="1" s="1"/>
  <c r="I36" i="1"/>
  <c r="K36" i="1" s="1"/>
  <c r="L36" i="1" s="1"/>
  <c r="I37" i="1"/>
  <c r="K37" i="1" s="1"/>
  <c r="L37" i="1" s="1"/>
  <c r="I38" i="1"/>
  <c r="K38" i="1" s="1"/>
  <c r="L38" i="1" s="1"/>
  <c r="I39" i="1"/>
  <c r="K39" i="1" s="1"/>
  <c r="L39" i="1" s="1"/>
  <c r="I40" i="1"/>
  <c r="K40" i="1" s="1"/>
  <c r="L40" i="1" s="1"/>
  <c r="I41" i="1"/>
  <c r="K41" i="1" s="1"/>
  <c r="L41" i="1" s="1"/>
  <c r="I42" i="1"/>
  <c r="K42" i="1" s="1"/>
  <c r="L42" i="1" s="1"/>
  <c r="I43" i="1"/>
  <c r="K43" i="1" s="1"/>
  <c r="L43" i="1" s="1"/>
  <c r="I44" i="1"/>
  <c r="K44" i="1" s="1"/>
  <c r="L44" i="1" s="1"/>
  <c r="I45" i="1"/>
  <c r="K45" i="1" s="1"/>
  <c r="L45" i="1" s="1"/>
  <c r="I46" i="1"/>
  <c r="K46" i="1" s="1"/>
  <c r="L46" i="1" s="1"/>
  <c r="I47" i="1"/>
  <c r="K47" i="1" s="1"/>
  <c r="L47" i="1" s="1"/>
  <c r="I48" i="1"/>
  <c r="K48" i="1" s="1"/>
  <c r="L48" i="1" s="1"/>
  <c r="I49" i="1"/>
  <c r="K49" i="1" s="1"/>
  <c r="L49" i="1" s="1"/>
  <c r="I50" i="1"/>
  <c r="K50" i="1" s="1"/>
  <c r="L50" i="1" s="1"/>
  <c r="I51" i="1"/>
  <c r="K51" i="1" s="1"/>
  <c r="L51" i="1" s="1"/>
  <c r="I52" i="1"/>
  <c r="K52" i="1" s="1"/>
  <c r="L52" i="1" s="1"/>
  <c r="I53" i="1"/>
  <c r="K53" i="1" s="1"/>
  <c r="L53" i="1" s="1"/>
  <c r="I54" i="1"/>
  <c r="K54" i="1" s="1"/>
  <c r="L54" i="1" s="1"/>
  <c r="I55" i="1"/>
  <c r="K55" i="1" s="1"/>
  <c r="L55" i="1" s="1"/>
  <c r="I56" i="1"/>
  <c r="K56" i="1" s="1"/>
  <c r="L56" i="1" s="1"/>
  <c r="K57" i="1"/>
  <c r="L57" i="1" s="1"/>
  <c r="I58" i="1"/>
  <c r="K58" i="1" s="1"/>
  <c r="L58" i="1" s="1"/>
  <c r="I59" i="1"/>
  <c r="K59" i="1" s="1"/>
  <c r="L59" i="1" s="1"/>
  <c r="I60" i="1"/>
  <c r="K60" i="1" s="1"/>
  <c r="L60" i="1" s="1"/>
  <c r="I61" i="1"/>
  <c r="K61" i="1" s="1"/>
  <c r="L61" i="1" s="1"/>
  <c r="I62" i="1"/>
  <c r="K62" i="1" s="1"/>
  <c r="L62" i="1" s="1"/>
  <c r="I63" i="1"/>
  <c r="K63" i="1" s="1"/>
  <c r="L63" i="1" s="1"/>
  <c r="I64" i="1"/>
  <c r="K64" i="1" s="1"/>
  <c r="L64" i="1" s="1"/>
  <c r="I65" i="1"/>
  <c r="K65" i="1" s="1"/>
  <c r="L65" i="1" s="1"/>
  <c r="I66" i="1"/>
  <c r="K66" i="1" s="1"/>
  <c r="L66" i="1" s="1"/>
  <c r="I67" i="1"/>
  <c r="K67" i="1" s="1"/>
  <c r="L67" i="1" s="1"/>
  <c r="I68" i="1"/>
  <c r="K68" i="1" s="1"/>
  <c r="L68" i="1" s="1"/>
  <c r="I69" i="1"/>
  <c r="K69" i="1" s="1"/>
  <c r="L69" i="1" s="1"/>
  <c r="I70" i="1"/>
  <c r="K70" i="1" s="1"/>
  <c r="L70" i="1" s="1"/>
  <c r="I71" i="1"/>
  <c r="K71" i="1" s="1"/>
  <c r="L71" i="1" s="1"/>
  <c r="I72" i="1"/>
  <c r="K72" i="1" s="1"/>
  <c r="L72" i="1" s="1"/>
  <c r="I73" i="1"/>
  <c r="K73" i="1" s="1"/>
  <c r="L73" i="1" s="1"/>
  <c r="I74" i="1"/>
  <c r="K74" i="1" s="1"/>
  <c r="L74" i="1" s="1"/>
  <c r="I75" i="1"/>
  <c r="K75" i="1" s="1"/>
  <c r="L75" i="1" s="1"/>
  <c r="I76" i="1"/>
  <c r="K76" i="1" s="1"/>
  <c r="L76" i="1" s="1"/>
  <c r="I77" i="1"/>
  <c r="K77" i="1" s="1"/>
  <c r="L77" i="1" s="1"/>
  <c r="I78" i="1"/>
  <c r="K78" i="1" s="1"/>
  <c r="L78" i="1" s="1"/>
  <c r="I79" i="1"/>
  <c r="K79" i="1" s="1"/>
  <c r="L79" i="1" s="1"/>
  <c r="I80" i="1"/>
  <c r="K80" i="1" s="1"/>
  <c r="L80" i="1" s="1"/>
  <c r="I81" i="1"/>
  <c r="K81" i="1" s="1"/>
  <c r="L81" i="1" s="1"/>
  <c r="I82" i="1"/>
  <c r="K82" i="1" s="1"/>
  <c r="L82" i="1" s="1"/>
  <c r="I83" i="1"/>
  <c r="K83" i="1" s="1"/>
  <c r="L83" i="1" s="1"/>
  <c r="I84" i="1"/>
  <c r="K84" i="1" s="1"/>
  <c r="L84" i="1" s="1"/>
  <c r="I85" i="1"/>
  <c r="K85" i="1" s="1"/>
  <c r="L85" i="1" s="1"/>
  <c r="I86" i="1"/>
  <c r="K86" i="1" s="1"/>
  <c r="L86" i="1" s="1"/>
  <c r="I87" i="1"/>
  <c r="K87" i="1" s="1"/>
  <c r="L87" i="1" s="1"/>
  <c r="I88" i="1"/>
  <c r="K88" i="1" s="1"/>
  <c r="L88" i="1" s="1"/>
  <c r="I89" i="1"/>
  <c r="K89" i="1" s="1"/>
  <c r="L89" i="1" s="1"/>
  <c r="I90" i="1"/>
  <c r="K90" i="1" s="1"/>
  <c r="L90" i="1" s="1"/>
  <c r="I91" i="1"/>
  <c r="K91" i="1" s="1"/>
  <c r="L91" i="1" s="1"/>
  <c r="I92" i="1"/>
  <c r="K92" i="1" s="1"/>
  <c r="L92" i="1" s="1"/>
  <c r="I93" i="1"/>
  <c r="K93" i="1" s="1"/>
  <c r="L93" i="1" s="1"/>
  <c r="I94" i="1"/>
  <c r="K94" i="1" s="1"/>
  <c r="L94" i="1" s="1"/>
  <c r="I95" i="1"/>
  <c r="K95" i="1" s="1"/>
  <c r="L95" i="1" s="1"/>
  <c r="I96" i="1"/>
  <c r="K96" i="1" s="1"/>
  <c r="L96" i="1" s="1"/>
  <c r="I97" i="1"/>
  <c r="K97" i="1" s="1"/>
  <c r="L97" i="1" s="1"/>
  <c r="I98" i="1"/>
  <c r="K98" i="1" s="1"/>
  <c r="L98" i="1" s="1"/>
  <c r="I99" i="1"/>
  <c r="K99" i="1" s="1"/>
  <c r="L99" i="1" s="1"/>
  <c r="I100" i="1"/>
  <c r="K100" i="1" s="1"/>
  <c r="L100" i="1" s="1"/>
  <c r="I101" i="1"/>
  <c r="K101" i="1" s="1"/>
  <c r="L101" i="1" s="1"/>
  <c r="I102" i="1"/>
  <c r="K102" i="1" s="1"/>
  <c r="L102" i="1" s="1"/>
  <c r="I103" i="1"/>
  <c r="K103" i="1" s="1"/>
  <c r="L103" i="1" s="1"/>
  <c r="I104" i="1"/>
  <c r="K104" i="1" s="1"/>
  <c r="L104" i="1" s="1"/>
  <c r="I105" i="1"/>
  <c r="K105" i="1" s="1"/>
  <c r="L105" i="1" s="1"/>
  <c r="I106" i="1"/>
  <c r="K106" i="1" s="1"/>
  <c r="L106" i="1" s="1"/>
  <c r="I107" i="1"/>
  <c r="K107" i="1" s="1"/>
  <c r="L107" i="1" s="1"/>
  <c r="K108" i="1"/>
  <c r="L108" i="1" s="1"/>
  <c r="I109" i="1"/>
  <c r="K109" i="1" s="1"/>
  <c r="L109" i="1" s="1"/>
  <c r="I110" i="1"/>
  <c r="K110" i="1" s="1"/>
  <c r="L110" i="1" s="1"/>
  <c r="I111" i="1"/>
  <c r="K111" i="1" s="1"/>
  <c r="L111" i="1" s="1"/>
  <c r="I112" i="1"/>
  <c r="K112" i="1" s="1"/>
  <c r="L112" i="1" s="1"/>
  <c r="I113" i="1"/>
  <c r="K113" i="1" s="1"/>
  <c r="L113" i="1" s="1"/>
  <c r="I114" i="1"/>
  <c r="K114" i="1" s="1"/>
  <c r="L114" i="1" s="1"/>
  <c r="I115" i="1"/>
  <c r="K115" i="1" s="1"/>
  <c r="L115" i="1" s="1"/>
  <c r="I116" i="1"/>
  <c r="K116" i="1" s="1"/>
  <c r="L116" i="1" s="1"/>
  <c r="I117" i="1"/>
  <c r="K117" i="1" s="1"/>
  <c r="L117" i="1" s="1"/>
  <c r="I118" i="1"/>
  <c r="K118" i="1" s="1"/>
  <c r="L118" i="1" s="1"/>
  <c r="I119" i="1"/>
  <c r="K119" i="1" s="1"/>
  <c r="L119" i="1" s="1"/>
  <c r="I120" i="1"/>
  <c r="K120" i="1" s="1"/>
  <c r="L120" i="1" s="1"/>
  <c r="I121" i="1"/>
  <c r="K121" i="1" s="1"/>
  <c r="L121" i="1" s="1"/>
  <c r="I122" i="1"/>
  <c r="K122" i="1" s="1"/>
  <c r="L122" i="1" s="1"/>
  <c r="I123" i="1"/>
  <c r="K123" i="1" s="1"/>
  <c r="L123" i="1" s="1"/>
  <c r="I124" i="1"/>
  <c r="K124" i="1" s="1"/>
  <c r="L124" i="1" s="1"/>
  <c r="I125" i="1"/>
  <c r="K125" i="1" s="1"/>
  <c r="L125" i="1" s="1"/>
  <c r="I126" i="1"/>
  <c r="K126" i="1" s="1"/>
  <c r="L126" i="1" s="1"/>
  <c r="I127" i="1"/>
  <c r="K127" i="1" s="1"/>
  <c r="L127" i="1" s="1"/>
  <c r="I128" i="1"/>
  <c r="K128" i="1" s="1"/>
  <c r="L128" i="1" s="1"/>
  <c r="I129" i="1"/>
  <c r="K129" i="1" s="1"/>
  <c r="L129" i="1" s="1"/>
  <c r="I130" i="1"/>
  <c r="K130" i="1" s="1"/>
  <c r="L130" i="1" s="1"/>
  <c r="I131" i="1"/>
  <c r="K131" i="1" s="1"/>
  <c r="L131" i="1" s="1"/>
  <c r="I132" i="1"/>
  <c r="K132" i="1" s="1"/>
  <c r="L132" i="1" s="1"/>
  <c r="I133" i="1"/>
  <c r="K133" i="1" s="1"/>
  <c r="L133" i="1" s="1"/>
  <c r="I134" i="1"/>
  <c r="K134" i="1" s="1"/>
  <c r="L134" i="1" s="1"/>
  <c r="I135" i="1"/>
  <c r="K135" i="1" s="1"/>
  <c r="L135" i="1" s="1"/>
  <c r="I136" i="1"/>
  <c r="K136" i="1" s="1"/>
  <c r="L136" i="1" s="1"/>
  <c r="I137" i="1"/>
  <c r="K137" i="1" s="1"/>
  <c r="L137" i="1" s="1"/>
  <c r="I138" i="1"/>
  <c r="K138" i="1" s="1"/>
  <c r="L138" i="1" s="1"/>
  <c r="I139" i="1"/>
  <c r="K139" i="1" s="1"/>
  <c r="L139" i="1" s="1"/>
  <c r="I140" i="1"/>
  <c r="K140" i="1" s="1"/>
  <c r="L140" i="1" s="1"/>
  <c r="I141" i="1"/>
  <c r="K141" i="1" s="1"/>
  <c r="L141" i="1" s="1"/>
  <c r="I142" i="1"/>
  <c r="K142" i="1" s="1"/>
  <c r="L142" i="1" s="1"/>
  <c r="I143" i="1"/>
  <c r="K143" i="1" s="1"/>
  <c r="L143" i="1" s="1"/>
  <c r="I144" i="1"/>
  <c r="L144" i="1" s="1"/>
  <c r="I145" i="1"/>
  <c r="K145" i="1" s="1"/>
  <c r="L145" i="1" s="1"/>
  <c r="I146" i="1"/>
  <c r="K146" i="1" s="1"/>
  <c r="L146" i="1" s="1"/>
  <c r="I147" i="1"/>
  <c r="K147" i="1" s="1"/>
  <c r="L147" i="1" s="1"/>
  <c r="I148" i="1"/>
  <c r="K148" i="1" s="1"/>
  <c r="L148" i="1" s="1"/>
  <c r="I149" i="1"/>
  <c r="K149" i="1" s="1"/>
  <c r="L149" i="1" s="1"/>
  <c r="I150" i="1"/>
  <c r="K150" i="1" s="1"/>
  <c r="L150" i="1" s="1"/>
  <c r="I151" i="1"/>
  <c r="K151" i="1" s="1"/>
  <c r="L151" i="1" s="1"/>
  <c r="I152" i="1"/>
  <c r="K152" i="1" s="1"/>
  <c r="L152" i="1" s="1"/>
  <c r="I153" i="1"/>
  <c r="K153" i="1" s="1"/>
  <c r="L153" i="1" s="1"/>
  <c r="I154" i="1"/>
  <c r="K154" i="1" s="1"/>
  <c r="L154" i="1" s="1"/>
  <c r="I155" i="1"/>
  <c r="K155" i="1" s="1"/>
  <c r="L155" i="1" s="1"/>
  <c r="I156" i="1"/>
  <c r="K156" i="1" s="1"/>
  <c r="L156" i="1" s="1"/>
  <c r="I157" i="1"/>
  <c r="K157" i="1" s="1"/>
  <c r="L157" i="1" s="1"/>
  <c r="L158" i="1"/>
  <c r="I159" i="1"/>
  <c r="K159" i="1" s="1"/>
  <c r="L159" i="1" s="1"/>
  <c r="I160" i="1"/>
  <c r="K160" i="1" s="1"/>
  <c r="M174" i="1" s="1"/>
  <c r="I161" i="1"/>
  <c r="K161" i="1" s="1"/>
  <c r="L161" i="1" s="1"/>
  <c r="I162" i="1"/>
  <c r="K162" i="1" s="1"/>
  <c r="L162" i="1" s="1"/>
  <c r="I163" i="1"/>
  <c r="K163" i="1" s="1"/>
  <c r="L163" i="1" s="1"/>
  <c r="I164" i="1"/>
  <c r="K164" i="1" s="1"/>
  <c r="L164" i="1" s="1"/>
  <c r="I165" i="1"/>
  <c r="K165" i="1" s="1"/>
  <c r="L165" i="1" s="1"/>
  <c r="I166" i="1"/>
  <c r="K166" i="1" s="1"/>
  <c r="L166" i="1" s="1"/>
  <c r="I167" i="1"/>
  <c r="K167" i="1" s="1"/>
  <c r="L167" i="1" s="1"/>
  <c r="I168" i="1"/>
  <c r="K168" i="1" s="1"/>
  <c r="L168" i="1" s="1"/>
  <c r="I169" i="1"/>
  <c r="K169" i="1" s="1"/>
  <c r="L169" i="1" s="1"/>
  <c r="I170" i="1"/>
  <c r="K170" i="1" s="1"/>
  <c r="L170" i="1" s="1"/>
  <c r="I171" i="1"/>
  <c r="K171" i="1" s="1"/>
  <c r="L171" i="1" s="1"/>
  <c r="I172" i="1"/>
  <c r="K172" i="1" s="1"/>
  <c r="L172" i="1" s="1"/>
  <c r="I173" i="1"/>
  <c r="K173" i="1" s="1"/>
  <c r="L173" i="1" s="1"/>
  <c r="I3" i="1"/>
  <c r="K3" i="1" s="1"/>
  <c r="L3" i="1" s="1"/>
  <c r="I4" i="1"/>
  <c r="K4" i="1" s="1"/>
  <c r="L4" i="1" s="1"/>
  <c r="I4" i="2"/>
  <c r="K4" i="2" s="1"/>
  <c r="L4" i="2" s="1"/>
  <c r="B137" i="2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36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9" i="2" s="1"/>
  <c r="B120" i="2" s="1"/>
  <c r="B121" i="2" s="1"/>
  <c r="B122" i="2" s="1"/>
  <c r="B123" i="2" s="1"/>
  <c r="B124" i="2" s="1"/>
  <c r="B126" i="2" s="1"/>
  <c r="B128" i="2" s="1"/>
  <c r="B129" i="2" s="1"/>
  <c r="B130" i="2" s="1"/>
  <c r="B131" i="2" s="1"/>
  <c r="B132" i="2" s="1"/>
  <c r="B133" i="2" s="1"/>
  <c r="B134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I2" i="2"/>
  <c r="K2" i="2" s="1"/>
  <c r="B136" i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I2" i="1"/>
  <c r="K2" i="1" s="1"/>
  <c r="L156" i="2" l="1"/>
  <c r="M156" i="2"/>
  <c r="L160" i="1"/>
  <c r="M156" i="1"/>
  <c r="L20" i="2"/>
  <c r="M2" i="2"/>
  <c r="L27" i="2"/>
  <c r="M24" i="2"/>
  <c r="M174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1" i="2" s="1"/>
  <c r="B92" i="2" s="1"/>
  <c r="B93" i="2" s="1"/>
  <c r="B94" i="2" s="1"/>
  <c r="B95" i="2" s="1"/>
  <c r="B96" i="2" s="1"/>
  <c r="B97" i="2" s="1"/>
  <c r="B98" i="2" s="1"/>
  <c r="B99" i="2" s="1"/>
  <c r="L2" i="1"/>
  <c r="L2" i="2"/>
</calcChain>
</file>

<file path=xl/sharedStrings.xml><?xml version="1.0" encoding="utf-8"?>
<sst xmlns="http://schemas.openxmlformats.org/spreadsheetml/2006/main" count="53" uniqueCount="38">
  <si>
    <t>No</t>
  </si>
  <si>
    <t>Total Pixel</t>
  </si>
  <si>
    <t>True Green pixels</t>
  </si>
  <si>
    <t>True Red pixels</t>
  </si>
  <si>
    <t>Green pixels</t>
  </si>
  <si>
    <t>Red pixels</t>
  </si>
  <si>
    <t>Yellow pixels</t>
  </si>
  <si>
    <t>True pixel count</t>
  </si>
  <si>
    <t>Accuration</t>
  </si>
  <si>
    <t>Yellow / True green</t>
  </si>
  <si>
    <t>Mask number</t>
  </si>
  <si>
    <t>Error</t>
  </si>
  <si>
    <t>Rata2 Akurasi</t>
  </si>
  <si>
    <t>Rata-rata total akurasi</t>
  </si>
  <si>
    <t>No Frame</t>
  </si>
  <si>
    <t>1-1050</t>
  </si>
  <si>
    <t>1100-2300</t>
  </si>
  <si>
    <t>2350-3400</t>
  </si>
  <si>
    <t>3450-4550</t>
  </si>
  <si>
    <t>4600-5500</t>
  </si>
  <si>
    <t>5550-6650</t>
  </si>
  <si>
    <t>6750-7750</t>
  </si>
  <si>
    <t>7800-8650</t>
  </si>
  <si>
    <t>Tanggal dan Waktu</t>
  </si>
  <si>
    <t>Kamis 11 April 07.52</t>
  </si>
  <si>
    <t>Kamis 11 April 10.40</t>
  </si>
  <si>
    <t>Kamis 11 April 13.19</t>
  </si>
  <si>
    <t>Kamis 11 April 15.31</t>
  </si>
  <si>
    <t>Kamis 11 April 18.00</t>
  </si>
  <si>
    <t>Kamis 25 April 14.43</t>
  </si>
  <si>
    <t>Kamis 25 April 16.34</t>
  </si>
  <si>
    <t>Kamis 25 April 17.15</t>
  </si>
  <si>
    <t>Rata-Rata Akurasi Keseluruhan</t>
  </si>
  <si>
    <t>Rata2 Error</t>
  </si>
  <si>
    <t>Rata2 Akurasi Adaptif</t>
  </si>
  <si>
    <t>Rata2 Error Adaptif</t>
  </si>
  <si>
    <r>
      <t xml:space="preserve">Rata2 Error </t>
    </r>
    <r>
      <rPr>
        <b/>
        <i/>
        <sz val="12"/>
        <color theme="1"/>
        <rFont val="Times New Roman"/>
        <family val="1"/>
      </rPr>
      <t>Non</t>
    </r>
    <r>
      <rPr>
        <b/>
        <sz val="12"/>
        <color theme="1"/>
        <rFont val="Times New Roman"/>
        <family val="1"/>
      </rPr>
      <t>-Adaptif</t>
    </r>
  </si>
  <si>
    <r>
      <t xml:space="preserve">Rata2 Akurasi </t>
    </r>
    <r>
      <rPr>
        <b/>
        <i/>
        <sz val="12"/>
        <color theme="1"/>
        <rFont val="Times New Roman"/>
        <family val="1"/>
      </rPr>
      <t>Non</t>
    </r>
    <r>
      <rPr>
        <b/>
        <sz val="12"/>
        <color theme="1"/>
        <rFont val="Times New Roman"/>
        <family val="1"/>
      </rPr>
      <t>-Adaptif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</si>
</sst>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Graphic</a:t>
            </a:r>
            <a:r>
              <a:rPr lang="en-US" sz="28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Accuration for Adaptive Algortihm</a:t>
            </a:r>
            <a:endParaRPr lang="id-ID" sz="28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adaptive!$B$2:$B$173</c:f>
              <c:numCache>
                <c:formatCode>General</c:formatCode>
                <c:ptCount val="17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</c:numCache>
            </c:numRef>
          </c:cat>
          <c:val>
            <c:numRef>
              <c:f>adaptive!$K$2:$K$173</c:f>
              <c:numCache>
                <c:formatCode>General</c:formatCode>
                <c:ptCount val="172"/>
                <c:pt idx="0">
                  <c:v>78.47</c:v>
                </c:pt>
                <c:pt idx="1">
                  <c:v>78.260000000000005</c:v>
                </c:pt>
                <c:pt idx="2">
                  <c:v>89.34</c:v>
                </c:pt>
                <c:pt idx="3">
                  <c:v>88.15</c:v>
                </c:pt>
                <c:pt idx="4">
                  <c:v>64.41</c:v>
                </c:pt>
                <c:pt idx="5">
                  <c:v>99.91</c:v>
                </c:pt>
                <c:pt idx="6">
                  <c:v>97.37</c:v>
                </c:pt>
                <c:pt idx="7">
                  <c:v>95.86</c:v>
                </c:pt>
                <c:pt idx="8">
                  <c:v>97.96</c:v>
                </c:pt>
                <c:pt idx="9">
                  <c:v>100</c:v>
                </c:pt>
                <c:pt idx="10">
                  <c:v>99.98</c:v>
                </c:pt>
                <c:pt idx="11">
                  <c:v>100</c:v>
                </c:pt>
                <c:pt idx="12">
                  <c:v>97.15</c:v>
                </c:pt>
                <c:pt idx="13">
                  <c:v>99.64</c:v>
                </c:pt>
                <c:pt idx="14">
                  <c:v>89.15</c:v>
                </c:pt>
                <c:pt idx="15">
                  <c:v>99.86</c:v>
                </c:pt>
                <c:pt idx="16">
                  <c:v>100</c:v>
                </c:pt>
                <c:pt idx="17">
                  <c:v>99.99</c:v>
                </c:pt>
                <c:pt idx="18">
                  <c:v>99.99</c:v>
                </c:pt>
                <c:pt idx="19">
                  <c:v>99.96</c:v>
                </c:pt>
                <c:pt idx="20">
                  <c:v>95.14</c:v>
                </c:pt>
                <c:pt idx="21">
                  <c:v>100</c:v>
                </c:pt>
                <c:pt idx="22">
                  <c:v>-37.01</c:v>
                </c:pt>
                <c:pt idx="23">
                  <c:v>8.9</c:v>
                </c:pt>
                <c:pt idx="24">
                  <c:v>95</c:v>
                </c:pt>
                <c:pt idx="25">
                  <c:v>96.16</c:v>
                </c:pt>
                <c:pt idx="26">
                  <c:v>91.81</c:v>
                </c:pt>
                <c:pt idx="27">
                  <c:v>91.4</c:v>
                </c:pt>
                <c:pt idx="28">
                  <c:v>96.47</c:v>
                </c:pt>
                <c:pt idx="29">
                  <c:v>-62.59</c:v>
                </c:pt>
                <c:pt idx="30">
                  <c:v>85.22</c:v>
                </c:pt>
                <c:pt idx="31">
                  <c:v>-76.38</c:v>
                </c:pt>
                <c:pt idx="32">
                  <c:v>42.16</c:v>
                </c:pt>
                <c:pt idx="33">
                  <c:v>99.65</c:v>
                </c:pt>
                <c:pt idx="34">
                  <c:v>93.79</c:v>
                </c:pt>
                <c:pt idx="35">
                  <c:v>78.33</c:v>
                </c:pt>
                <c:pt idx="36">
                  <c:v>54.38</c:v>
                </c:pt>
                <c:pt idx="37">
                  <c:v>95.46</c:v>
                </c:pt>
                <c:pt idx="38">
                  <c:v>92.99</c:v>
                </c:pt>
                <c:pt idx="39">
                  <c:v>92.42</c:v>
                </c:pt>
                <c:pt idx="40">
                  <c:v>94.15</c:v>
                </c:pt>
                <c:pt idx="41">
                  <c:v>97.92</c:v>
                </c:pt>
                <c:pt idx="42">
                  <c:v>96.96</c:v>
                </c:pt>
                <c:pt idx="43">
                  <c:v>88.45</c:v>
                </c:pt>
                <c:pt idx="44">
                  <c:v>49.47</c:v>
                </c:pt>
                <c:pt idx="45">
                  <c:v>77.209999999999994</c:v>
                </c:pt>
                <c:pt idx="46">
                  <c:v>97.84</c:v>
                </c:pt>
                <c:pt idx="47">
                  <c:v>-2.2400000000000002</c:v>
                </c:pt>
                <c:pt idx="48">
                  <c:v>61.47</c:v>
                </c:pt>
                <c:pt idx="49">
                  <c:v>94.36</c:v>
                </c:pt>
                <c:pt idx="50">
                  <c:v>99.27</c:v>
                </c:pt>
                <c:pt idx="51">
                  <c:v>80.63</c:v>
                </c:pt>
                <c:pt idx="52">
                  <c:v>99.59</c:v>
                </c:pt>
                <c:pt idx="53">
                  <c:v>-13.87</c:v>
                </c:pt>
                <c:pt idx="54">
                  <c:v>99.69</c:v>
                </c:pt>
                <c:pt idx="55">
                  <c:v>100</c:v>
                </c:pt>
                <c:pt idx="56">
                  <c:v>91.52</c:v>
                </c:pt>
                <c:pt idx="57">
                  <c:v>96.93</c:v>
                </c:pt>
                <c:pt idx="58">
                  <c:v>98.9</c:v>
                </c:pt>
                <c:pt idx="59">
                  <c:v>64.73</c:v>
                </c:pt>
                <c:pt idx="60">
                  <c:v>99.45</c:v>
                </c:pt>
                <c:pt idx="61">
                  <c:v>90.78</c:v>
                </c:pt>
                <c:pt idx="62">
                  <c:v>99.5</c:v>
                </c:pt>
                <c:pt idx="63">
                  <c:v>99.08</c:v>
                </c:pt>
                <c:pt idx="64">
                  <c:v>99.5</c:v>
                </c:pt>
                <c:pt idx="65">
                  <c:v>99.14</c:v>
                </c:pt>
                <c:pt idx="66">
                  <c:v>97.2</c:v>
                </c:pt>
                <c:pt idx="67">
                  <c:v>99.85</c:v>
                </c:pt>
                <c:pt idx="68">
                  <c:v>70.67</c:v>
                </c:pt>
                <c:pt idx="69">
                  <c:v>99.97</c:v>
                </c:pt>
                <c:pt idx="70">
                  <c:v>99.99</c:v>
                </c:pt>
                <c:pt idx="71">
                  <c:v>99.73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99.16</c:v>
                </c:pt>
                <c:pt idx="76">
                  <c:v>99.61</c:v>
                </c:pt>
                <c:pt idx="77">
                  <c:v>92.84</c:v>
                </c:pt>
                <c:pt idx="78">
                  <c:v>100</c:v>
                </c:pt>
                <c:pt idx="79">
                  <c:v>99.93</c:v>
                </c:pt>
                <c:pt idx="80">
                  <c:v>100</c:v>
                </c:pt>
                <c:pt idx="81">
                  <c:v>99.04</c:v>
                </c:pt>
                <c:pt idx="82">
                  <c:v>98.67</c:v>
                </c:pt>
                <c:pt idx="83">
                  <c:v>99.99</c:v>
                </c:pt>
                <c:pt idx="84">
                  <c:v>98.79</c:v>
                </c:pt>
                <c:pt idx="85">
                  <c:v>100</c:v>
                </c:pt>
                <c:pt idx="86">
                  <c:v>99.9</c:v>
                </c:pt>
                <c:pt idx="87">
                  <c:v>97.58</c:v>
                </c:pt>
                <c:pt idx="88">
                  <c:v>100</c:v>
                </c:pt>
                <c:pt idx="89">
                  <c:v>99.92</c:v>
                </c:pt>
                <c:pt idx="90">
                  <c:v>99.95</c:v>
                </c:pt>
                <c:pt idx="91">
                  <c:v>99.99</c:v>
                </c:pt>
                <c:pt idx="92">
                  <c:v>73.78</c:v>
                </c:pt>
                <c:pt idx="93">
                  <c:v>98.68</c:v>
                </c:pt>
                <c:pt idx="94">
                  <c:v>14.88</c:v>
                </c:pt>
                <c:pt idx="95">
                  <c:v>84.09</c:v>
                </c:pt>
                <c:pt idx="96">
                  <c:v>36.17</c:v>
                </c:pt>
                <c:pt idx="97">
                  <c:v>35.53</c:v>
                </c:pt>
                <c:pt idx="98">
                  <c:v>-66.709999999999994</c:v>
                </c:pt>
                <c:pt idx="99">
                  <c:v>78.42</c:v>
                </c:pt>
                <c:pt idx="100">
                  <c:v>82.22</c:v>
                </c:pt>
                <c:pt idx="101">
                  <c:v>40.44</c:v>
                </c:pt>
                <c:pt idx="102">
                  <c:v>90.26</c:v>
                </c:pt>
                <c:pt idx="103">
                  <c:v>79.11</c:v>
                </c:pt>
                <c:pt idx="104">
                  <c:v>78.62</c:v>
                </c:pt>
                <c:pt idx="105">
                  <c:v>32.770000000000003</c:v>
                </c:pt>
                <c:pt idx="106">
                  <c:v>-59.08</c:v>
                </c:pt>
                <c:pt idx="107">
                  <c:v>67.59</c:v>
                </c:pt>
                <c:pt idx="108">
                  <c:v>60.43</c:v>
                </c:pt>
                <c:pt idx="109">
                  <c:v>94.19</c:v>
                </c:pt>
                <c:pt idx="110">
                  <c:v>-474.45</c:v>
                </c:pt>
                <c:pt idx="111">
                  <c:v>-516.51</c:v>
                </c:pt>
                <c:pt idx="112">
                  <c:v>49.62</c:v>
                </c:pt>
                <c:pt idx="113">
                  <c:v>53.7</c:v>
                </c:pt>
                <c:pt idx="114">
                  <c:v>-156.83000000000001</c:v>
                </c:pt>
                <c:pt idx="115">
                  <c:v>17.82</c:v>
                </c:pt>
                <c:pt idx="116">
                  <c:v>59.92</c:v>
                </c:pt>
                <c:pt idx="117">
                  <c:v>52.77</c:v>
                </c:pt>
                <c:pt idx="118">
                  <c:v>56.52</c:v>
                </c:pt>
                <c:pt idx="119">
                  <c:v>30.6</c:v>
                </c:pt>
                <c:pt idx="120">
                  <c:v>55.54</c:v>
                </c:pt>
                <c:pt idx="121">
                  <c:v>82.21</c:v>
                </c:pt>
                <c:pt idx="122">
                  <c:v>-70.22</c:v>
                </c:pt>
                <c:pt idx="123">
                  <c:v>-102.84</c:v>
                </c:pt>
                <c:pt idx="124">
                  <c:v>81.42</c:v>
                </c:pt>
                <c:pt idx="125">
                  <c:v>61.99</c:v>
                </c:pt>
                <c:pt idx="126">
                  <c:v>62.71</c:v>
                </c:pt>
                <c:pt idx="127">
                  <c:v>-23.84</c:v>
                </c:pt>
                <c:pt idx="128">
                  <c:v>58.86</c:v>
                </c:pt>
                <c:pt idx="129">
                  <c:v>65.709999999999994</c:v>
                </c:pt>
                <c:pt idx="130">
                  <c:v>9.68</c:v>
                </c:pt>
                <c:pt idx="131">
                  <c:v>-101.9</c:v>
                </c:pt>
                <c:pt idx="132">
                  <c:v>93.11</c:v>
                </c:pt>
                <c:pt idx="133">
                  <c:v>75.08</c:v>
                </c:pt>
                <c:pt idx="134">
                  <c:v>79.87</c:v>
                </c:pt>
                <c:pt idx="135">
                  <c:v>92.41</c:v>
                </c:pt>
                <c:pt idx="136">
                  <c:v>73.97</c:v>
                </c:pt>
                <c:pt idx="137">
                  <c:v>61.96</c:v>
                </c:pt>
                <c:pt idx="138">
                  <c:v>72.03</c:v>
                </c:pt>
                <c:pt idx="139">
                  <c:v>30.62</c:v>
                </c:pt>
                <c:pt idx="140">
                  <c:v>58.43</c:v>
                </c:pt>
                <c:pt idx="141">
                  <c:v>86.62</c:v>
                </c:pt>
                <c:pt idx="142">
                  <c:v>44.6</c:v>
                </c:pt>
                <c:pt idx="143">
                  <c:v>25.34</c:v>
                </c:pt>
                <c:pt idx="144">
                  <c:v>-95.57</c:v>
                </c:pt>
                <c:pt idx="145">
                  <c:v>69.05</c:v>
                </c:pt>
                <c:pt idx="146">
                  <c:v>16.89</c:v>
                </c:pt>
                <c:pt idx="147">
                  <c:v>75.849999999999994</c:v>
                </c:pt>
                <c:pt idx="148">
                  <c:v>44.28</c:v>
                </c:pt>
                <c:pt idx="149">
                  <c:v>82.25</c:v>
                </c:pt>
                <c:pt idx="150">
                  <c:v>52.51</c:v>
                </c:pt>
                <c:pt idx="151">
                  <c:v>88.71</c:v>
                </c:pt>
                <c:pt idx="152">
                  <c:v>65.63</c:v>
                </c:pt>
                <c:pt idx="153">
                  <c:v>65.040000000000006</c:v>
                </c:pt>
                <c:pt idx="154">
                  <c:v>99.99</c:v>
                </c:pt>
                <c:pt idx="155">
                  <c:v>100</c:v>
                </c:pt>
                <c:pt idx="156">
                  <c:v>99.82</c:v>
                </c:pt>
                <c:pt idx="157">
                  <c:v>99.51</c:v>
                </c:pt>
                <c:pt idx="158">
                  <c:v>99.1</c:v>
                </c:pt>
                <c:pt idx="159">
                  <c:v>100</c:v>
                </c:pt>
                <c:pt idx="160">
                  <c:v>99.92</c:v>
                </c:pt>
                <c:pt idx="161">
                  <c:v>99.67</c:v>
                </c:pt>
                <c:pt idx="162">
                  <c:v>99.7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99.94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5-4C7A-9596-7BE8CFAE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Graphic</a:t>
            </a:r>
            <a:r>
              <a:rPr lang="en-US" sz="2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Accuration for Non-Adaptive Algortihm</a:t>
            </a:r>
            <a:endParaRPr lang="id-ID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6685561013623176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nonadaptive!$B$2:$B$173</c:f>
              <c:numCache>
                <c:formatCode>General</c:formatCode>
                <c:ptCount val="17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</c:numCache>
            </c:numRef>
          </c:cat>
          <c:val>
            <c:numRef>
              <c:f>nonadaptive!$K$2:$K$173</c:f>
              <c:numCache>
                <c:formatCode>General</c:formatCode>
                <c:ptCount val="172"/>
                <c:pt idx="0">
                  <c:v>78.47</c:v>
                </c:pt>
                <c:pt idx="1">
                  <c:v>78.260000000000005</c:v>
                </c:pt>
                <c:pt idx="2">
                  <c:v>89.34</c:v>
                </c:pt>
                <c:pt idx="3">
                  <c:v>88.15</c:v>
                </c:pt>
                <c:pt idx="4">
                  <c:v>64.41</c:v>
                </c:pt>
                <c:pt idx="5">
                  <c:v>99.91</c:v>
                </c:pt>
                <c:pt idx="6">
                  <c:v>97.37</c:v>
                </c:pt>
                <c:pt idx="7">
                  <c:v>95.86</c:v>
                </c:pt>
                <c:pt idx="8">
                  <c:v>97.96</c:v>
                </c:pt>
                <c:pt idx="9">
                  <c:v>100</c:v>
                </c:pt>
                <c:pt idx="10">
                  <c:v>99.98</c:v>
                </c:pt>
                <c:pt idx="11">
                  <c:v>100</c:v>
                </c:pt>
                <c:pt idx="12">
                  <c:v>86.77</c:v>
                </c:pt>
                <c:pt idx="13">
                  <c:v>99.64</c:v>
                </c:pt>
                <c:pt idx="14">
                  <c:v>89.14</c:v>
                </c:pt>
                <c:pt idx="15">
                  <c:v>99.86</c:v>
                </c:pt>
                <c:pt idx="16">
                  <c:v>100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95.14</c:v>
                </c:pt>
                <c:pt idx="21">
                  <c:v>100</c:v>
                </c:pt>
                <c:pt idx="22">
                  <c:v>-61.05</c:v>
                </c:pt>
                <c:pt idx="23">
                  <c:v>-75.92</c:v>
                </c:pt>
                <c:pt idx="24">
                  <c:v>94.9</c:v>
                </c:pt>
                <c:pt idx="25">
                  <c:v>96.18</c:v>
                </c:pt>
                <c:pt idx="26">
                  <c:v>-76.25</c:v>
                </c:pt>
                <c:pt idx="27">
                  <c:v>94.18</c:v>
                </c:pt>
                <c:pt idx="28">
                  <c:v>-7.29</c:v>
                </c:pt>
                <c:pt idx="29">
                  <c:v>-62.59</c:v>
                </c:pt>
                <c:pt idx="30">
                  <c:v>87.3</c:v>
                </c:pt>
                <c:pt idx="31">
                  <c:v>-49.33</c:v>
                </c:pt>
                <c:pt idx="32">
                  <c:v>-30.25</c:v>
                </c:pt>
                <c:pt idx="33">
                  <c:v>99.47</c:v>
                </c:pt>
                <c:pt idx="34">
                  <c:v>94.68</c:v>
                </c:pt>
                <c:pt idx="35">
                  <c:v>78.33</c:v>
                </c:pt>
                <c:pt idx="36">
                  <c:v>54.75</c:v>
                </c:pt>
                <c:pt idx="37">
                  <c:v>95.38</c:v>
                </c:pt>
                <c:pt idx="38">
                  <c:v>92.62</c:v>
                </c:pt>
                <c:pt idx="39">
                  <c:v>92.31</c:v>
                </c:pt>
                <c:pt idx="40">
                  <c:v>94.16</c:v>
                </c:pt>
                <c:pt idx="41">
                  <c:v>97.92</c:v>
                </c:pt>
                <c:pt idx="42">
                  <c:v>96.46</c:v>
                </c:pt>
                <c:pt idx="43">
                  <c:v>88.45</c:v>
                </c:pt>
                <c:pt idx="44">
                  <c:v>55.09</c:v>
                </c:pt>
                <c:pt idx="45">
                  <c:v>-39.11</c:v>
                </c:pt>
                <c:pt idx="46">
                  <c:v>97.89</c:v>
                </c:pt>
                <c:pt idx="47">
                  <c:v>-2.36</c:v>
                </c:pt>
                <c:pt idx="48">
                  <c:v>8.56</c:v>
                </c:pt>
                <c:pt idx="49">
                  <c:v>77.5</c:v>
                </c:pt>
                <c:pt idx="50">
                  <c:v>99.27</c:v>
                </c:pt>
                <c:pt idx="51">
                  <c:v>80.61</c:v>
                </c:pt>
                <c:pt idx="52">
                  <c:v>95.21</c:v>
                </c:pt>
                <c:pt idx="53">
                  <c:v>-13.87</c:v>
                </c:pt>
                <c:pt idx="54">
                  <c:v>56.9</c:v>
                </c:pt>
                <c:pt idx="55">
                  <c:v>99.99</c:v>
                </c:pt>
                <c:pt idx="56">
                  <c:v>95.89</c:v>
                </c:pt>
                <c:pt idx="57">
                  <c:v>98.11</c:v>
                </c:pt>
                <c:pt idx="58">
                  <c:v>97.98</c:v>
                </c:pt>
                <c:pt idx="59">
                  <c:v>64.73</c:v>
                </c:pt>
                <c:pt idx="60">
                  <c:v>99.28</c:v>
                </c:pt>
                <c:pt idx="61">
                  <c:v>90.55</c:v>
                </c:pt>
                <c:pt idx="62">
                  <c:v>98.79</c:v>
                </c:pt>
                <c:pt idx="63">
                  <c:v>98.49</c:v>
                </c:pt>
                <c:pt idx="64">
                  <c:v>99.42</c:v>
                </c:pt>
                <c:pt idx="65">
                  <c:v>99.16</c:v>
                </c:pt>
                <c:pt idx="66">
                  <c:v>97.21</c:v>
                </c:pt>
                <c:pt idx="67">
                  <c:v>99.84</c:v>
                </c:pt>
                <c:pt idx="68">
                  <c:v>82.26</c:v>
                </c:pt>
                <c:pt idx="69">
                  <c:v>99.65</c:v>
                </c:pt>
                <c:pt idx="70">
                  <c:v>99.79</c:v>
                </c:pt>
                <c:pt idx="71">
                  <c:v>99.73</c:v>
                </c:pt>
                <c:pt idx="72">
                  <c:v>99.86</c:v>
                </c:pt>
                <c:pt idx="73">
                  <c:v>99.97</c:v>
                </c:pt>
                <c:pt idx="74">
                  <c:v>100</c:v>
                </c:pt>
                <c:pt idx="75">
                  <c:v>99.16</c:v>
                </c:pt>
                <c:pt idx="76">
                  <c:v>99.58</c:v>
                </c:pt>
                <c:pt idx="77">
                  <c:v>92.76</c:v>
                </c:pt>
                <c:pt idx="78">
                  <c:v>100</c:v>
                </c:pt>
                <c:pt idx="79">
                  <c:v>99.93</c:v>
                </c:pt>
                <c:pt idx="80">
                  <c:v>100</c:v>
                </c:pt>
                <c:pt idx="81">
                  <c:v>99.04</c:v>
                </c:pt>
                <c:pt idx="82">
                  <c:v>98.64</c:v>
                </c:pt>
                <c:pt idx="83">
                  <c:v>99.99</c:v>
                </c:pt>
                <c:pt idx="84">
                  <c:v>98.79</c:v>
                </c:pt>
                <c:pt idx="85">
                  <c:v>100</c:v>
                </c:pt>
                <c:pt idx="86">
                  <c:v>99.9</c:v>
                </c:pt>
                <c:pt idx="87">
                  <c:v>97.58</c:v>
                </c:pt>
                <c:pt idx="88">
                  <c:v>100</c:v>
                </c:pt>
                <c:pt idx="89">
                  <c:v>99.92</c:v>
                </c:pt>
                <c:pt idx="90">
                  <c:v>99.95</c:v>
                </c:pt>
                <c:pt idx="91">
                  <c:v>99.99</c:v>
                </c:pt>
                <c:pt idx="92">
                  <c:v>-103.76</c:v>
                </c:pt>
                <c:pt idx="93">
                  <c:v>-100</c:v>
                </c:pt>
                <c:pt idx="94">
                  <c:v>-102.47</c:v>
                </c:pt>
                <c:pt idx="95">
                  <c:v>-99.85</c:v>
                </c:pt>
                <c:pt idx="96">
                  <c:v>-100</c:v>
                </c:pt>
                <c:pt idx="97">
                  <c:v>-100.02</c:v>
                </c:pt>
                <c:pt idx="98">
                  <c:v>-100</c:v>
                </c:pt>
                <c:pt idx="99">
                  <c:v>-100.9</c:v>
                </c:pt>
                <c:pt idx="100">
                  <c:v>-101.23</c:v>
                </c:pt>
                <c:pt idx="101">
                  <c:v>-96.81</c:v>
                </c:pt>
                <c:pt idx="102">
                  <c:v>-101.73</c:v>
                </c:pt>
                <c:pt idx="103">
                  <c:v>-100.63</c:v>
                </c:pt>
                <c:pt idx="104">
                  <c:v>-102.32</c:v>
                </c:pt>
                <c:pt idx="105">
                  <c:v>-100.03</c:v>
                </c:pt>
                <c:pt idx="106">
                  <c:v>-97.63</c:v>
                </c:pt>
                <c:pt idx="107">
                  <c:v>-98.89</c:v>
                </c:pt>
                <c:pt idx="108">
                  <c:v>-103.34</c:v>
                </c:pt>
                <c:pt idx="109">
                  <c:v>-100</c:v>
                </c:pt>
                <c:pt idx="110">
                  <c:v>15.77</c:v>
                </c:pt>
                <c:pt idx="111">
                  <c:v>-359.14</c:v>
                </c:pt>
                <c:pt idx="112">
                  <c:v>79.73</c:v>
                </c:pt>
                <c:pt idx="113">
                  <c:v>75.64</c:v>
                </c:pt>
                <c:pt idx="114">
                  <c:v>-86.99</c:v>
                </c:pt>
                <c:pt idx="115">
                  <c:v>89.83</c:v>
                </c:pt>
                <c:pt idx="116">
                  <c:v>-104.23</c:v>
                </c:pt>
                <c:pt idx="117">
                  <c:v>-78.209999999999994</c:v>
                </c:pt>
                <c:pt idx="118">
                  <c:v>-102.07</c:v>
                </c:pt>
                <c:pt idx="119">
                  <c:v>-103.52</c:v>
                </c:pt>
                <c:pt idx="120">
                  <c:v>-100.22</c:v>
                </c:pt>
                <c:pt idx="121">
                  <c:v>-88.44</c:v>
                </c:pt>
                <c:pt idx="122">
                  <c:v>-86.48</c:v>
                </c:pt>
                <c:pt idx="123">
                  <c:v>-101.57</c:v>
                </c:pt>
                <c:pt idx="124">
                  <c:v>-95.66</c:v>
                </c:pt>
                <c:pt idx="125">
                  <c:v>-107.48</c:v>
                </c:pt>
                <c:pt idx="126">
                  <c:v>-107.84</c:v>
                </c:pt>
                <c:pt idx="127">
                  <c:v>-106.03</c:v>
                </c:pt>
                <c:pt idx="128">
                  <c:v>83.99</c:v>
                </c:pt>
                <c:pt idx="129">
                  <c:v>28</c:v>
                </c:pt>
                <c:pt idx="130">
                  <c:v>74.61</c:v>
                </c:pt>
                <c:pt idx="131">
                  <c:v>-102.45</c:v>
                </c:pt>
                <c:pt idx="132">
                  <c:v>-55.2</c:v>
                </c:pt>
                <c:pt idx="133">
                  <c:v>4.91</c:v>
                </c:pt>
                <c:pt idx="134">
                  <c:v>8.91</c:v>
                </c:pt>
                <c:pt idx="135">
                  <c:v>38.11</c:v>
                </c:pt>
                <c:pt idx="136">
                  <c:v>60.35</c:v>
                </c:pt>
                <c:pt idx="137">
                  <c:v>-69.27</c:v>
                </c:pt>
                <c:pt idx="138">
                  <c:v>-95.7</c:v>
                </c:pt>
                <c:pt idx="139">
                  <c:v>-36.700000000000003</c:v>
                </c:pt>
                <c:pt idx="140">
                  <c:v>-73.91</c:v>
                </c:pt>
                <c:pt idx="141">
                  <c:v>-41.78</c:v>
                </c:pt>
                <c:pt idx="142">
                  <c:v>-99.25</c:v>
                </c:pt>
                <c:pt idx="143">
                  <c:v>-100.23</c:v>
                </c:pt>
                <c:pt idx="144">
                  <c:v>-98.42</c:v>
                </c:pt>
                <c:pt idx="145">
                  <c:v>-33.9</c:v>
                </c:pt>
                <c:pt idx="146">
                  <c:v>-85.12</c:v>
                </c:pt>
                <c:pt idx="147">
                  <c:v>-46.05</c:v>
                </c:pt>
                <c:pt idx="148">
                  <c:v>49.56</c:v>
                </c:pt>
                <c:pt idx="149">
                  <c:v>55.06</c:v>
                </c:pt>
                <c:pt idx="150">
                  <c:v>-86.87</c:v>
                </c:pt>
                <c:pt idx="151">
                  <c:v>-18.84</c:v>
                </c:pt>
                <c:pt idx="152">
                  <c:v>-101.52</c:v>
                </c:pt>
                <c:pt idx="153">
                  <c:v>-100.76</c:v>
                </c:pt>
                <c:pt idx="154">
                  <c:v>-99.77</c:v>
                </c:pt>
                <c:pt idx="155">
                  <c:v>-99.71</c:v>
                </c:pt>
                <c:pt idx="156">
                  <c:v>-9.26</c:v>
                </c:pt>
                <c:pt idx="157">
                  <c:v>-108.76</c:v>
                </c:pt>
                <c:pt idx="158">
                  <c:v>-99.72</c:v>
                </c:pt>
                <c:pt idx="159">
                  <c:v>90.16</c:v>
                </c:pt>
                <c:pt idx="160">
                  <c:v>97.23</c:v>
                </c:pt>
                <c:pt idx="161">
                  <c:v>-82.59</c:v>
                </c:pt>
                <c:pt idx="162">
                  <c:v>-57.86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-95.97</c:v>
                </c:pt>
                <c:pt idx="169">
                  <c:v>-97.96</c:v>
                </c:pt>
                <c:pt idx="170">
                  <c:v>-103.5</c:v>
                </c:pt>
                <c:pt idx="171">
                  <c:v>-99.9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9-49EE-83A7-61D88560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07.52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nonadaptive!$B$2:$B$23</c:f>
              <c:numCache>
                <c:formatCode>General</c:formatCode>
                <c:ptCount val="2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nonadaptive!$K$2:$K$23</c:f>
              <c:numCache>
                <c:formatCode>General</c:formatCode>
                <c:ptCount val="22"/>
                <c:pt idx="0">
                  <c:v>78.47</c:v>
                </c:pt>
                <c:pt idx="1">
                  <c:v>78.260000000000005</c:v>
                </c:pt>
                <c:pt idx="2">
                  <c:v>89.34</c:v>
                </c:pt>
                <c:pt idx="3">
                  <c:v>88.15</c:v>
                </c:pt>
                <c:pt idx="4">
                  <c:v>64.41</c:v>
                </c:pt>
                <c:pt idx="5">
                  <c:v>99.91</c:v>
                </c:pt>
                <c:pt idx="6">
                  <c:v>97.37</c:v>
                </c:pt>
                <c:pt idx="7">
                  <c:v>95.86</c:v>
                </c:pt>
                <c:pt idx="8">
                  <c:v>97.96</c:v>
                </c:pt>
                <c:pt idx="9">
                  <c:v>100</c:v>
                </c:pt>
                <c:pt idx="10">
                  <c:v>99.98</c:v>
                </c:pt>
                <c:pt idx="11">
                  <c:v>100</c:v>
                </c:pt>
                <c:pt idx="12">
                  <c:v>86.77</c:v>
                </c:pt>
                <c:pt idx="13">
                  <c:v>99.64</c:v>
                </c:pt>
                <c:pt idx="14">
                  <c:v>89.14</c:v>
                </c:pt>
                <c:pt idx="15">
                  <c:v>99.86</c:v>
                </c:pt>
                <c:pt idx="16">
                  <c:v>100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95.14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4-4D29-B74E-0C8EE1F9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10.40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nonadaptive!$B$24:$B$48</c:f>
              <c:numCache>
                <c:formatCode>General</c:formatCode>
                <c:ptCount val="25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  <c:pt idx="9">
                  <c:v>1550</c:v>
                </c:pt>
                <c:pt idx="10">
                  <c:v>1600</c:v>
                </c:pt>
                <c:pt idx="11">
                  <c:v>1650</c:v>
                </c:pt>
                <c:pt idx="12">
                  <c:v>1700</c:v>
                </c:pt>
                <c:pt idx="13">
                  <c:v>1750</c:v>
                </c:pt>
                <c:pt idx="14">
                  <c:v>1800</c:v>
                </c:pt>
                <c:pt idx="15">
                  <c:v>1850</c:v>
                </c:pt>
                <c:pt idx="16">
                  <c:v>1900</c:v>
                </c:pt>
                <c:pt idx="17">
                  <c:v>1950</c:v>
                </c:pt>
                <c:pt idx="18">
                  <c:v>2000</c:v>
                </c:pt>
                <c:pt idx="19">
                  <c:v>2050</c:v>
                </c:pt>
                <c:pt idx="20">
                  <c:v>2100</c:v>
                </c:pt>
                <c:pt idx="21">
                  <c:v>2150</c:v>
                </c:pt>
                <c:pt idx="22">
                  <c:v>2200</c:v>
                </c:pt>
                <c:pt idx="23">
                  <c:v>2250</c:v>
                </c:pt>
                <c:pt idx="24">
                  <c:v>2300</c:v>
                </c:pt>
              </c:numCache>
            </c:numRef>
          </c:cat>
          <c:val>
            <c:numRef>
              <c:f>nonadaptive!$K$24:$K$48</c:f>
              <c:numCache>
                <c:formatCode>General</c:formatCode>
                <c:ptCount val="25"/>
                <c:pt idx="0">
                  <c:v>-61.05</c:v>
                </c:pt>
                <c:pt idx="1">
                  <c:v>-75.92</c:v>
                </c:pt>
                <c:pt idx="2">
                  <c:v>94.9</c:v>
                </c:pt>
                <c:pt idx="3">
                  <c:v>96.18</c:v>
                </c:pt>
                <c:pt idx="4">
                  <c:v>-76.25</c:v>
                </c:pt>
                <c:pt idx="5">
                  <c:v>94.18</c:v>
                </c:pt>
                <c:pt idx="6">
                  <c:v>-7.29</c:v>
                </c:pt>
                <c:pt idx="7">
                  <c:v>-62.59</c:v>
                </c:pt>
                <c:pt idx="8">
                  <c:v>87.3</c:v>
                </c:pt>
                <c:pt idx="9">
                  <c:v>-49.33</c:v>
                </c:pt>
                <c:pt idx="10">
                  <c:v>-30.25</c:v>
                </c:pt>
                <c:pt idx="11">
                  <c:v>99.47</c:v>
                </c:pt>
                <c:pt idx="12">
                  <c:v>94.68</c:v>
                </c:pt>
                <c:pt idx="13">
                  <c:v>78.33</c:v>
                </c:pt>
                <c:pt idx="14">
                  <c:v>54.75</c:v>
                </c:pt>
                <c:pt idx="15">
                  <c:v>95.38</c:v>
                </c:pt>
                <c:pt idx="16">
                  <c:v>92.62</c:v>
                </c:pt>
                <c:pt idx="17">
                  <c:v>92.31</c:v>
                </c:pt>
                <c:pt idx="18">
                  <c:v>94.16</c:v>
                </c:pt>
                <c:pt idx="19">
                  <c:v>97.92</c:v>
                </c:pt>
                <c:pt idx="20">
                  <c:v>96.46</c:v>
                </c:pt>
                <c:pt idx="21">
                  <c:v>88.45</c:v>
                </c:pt>
                <c:pt idx="22">
                  <c:v>55.09</c:v>
                </c:pt>
                <c:pt idx="23">
                  <c:v>-39.11</c:v>
                </c:pt>
                <c:pt idx="24">
                  <c:v>97.89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30D-B265-6869E0C2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13.39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nonadaptive!$B$49:$B$70</c:f>
              <c:numCache>
                <c:formatCode>General</c:formatCode>
                <c:ptCount val="22"/>
                <c:pt idx="0">
                  <c:v>2350</c:v>
                </c:pt>
                <c:pt idx="1">
                  <c:v>2400</c:v>
                </c:pt>
                <c:pt idx="2">
                  <c:v>2450</c:v>
                </c:pt>
                <c:pt idx="3">
                  <c:v>2500</c:v>
                </c:pt>
                <c:pt idx="4">
                  <c:v>2550</c:v>
                </c:pt>
                <c:pt idx="5">
                  <c:v>2600</c:v>
                </c:pt>
                <c:pt idx="6">
                  <c:v>2650</c:v>
                </c:pt>
                <c:pt idx="7">
                  <c:v>2700</c:v>
                </c:pt>
                <c:pt idx="8">
                  <c:v>2750</c:v>
                </c:pt>
                <c:pt idx="9">
                  <c:v>2800</c:v>
                </c:pt>
                <c:pt idx="10">
                  <c:v>2850</c:v>
                </c:pt>
                <c:pt idx="11">
                  <c:v>2900</c:v>
                </c:pt>
                <c:pt idx="12">
                  <c:v>2950</c:v>
                </c:pt>
                <c:pt idx="13">
                  <c:v>3000</c:v>
                </c:pt>
                <c:pt idx="14">
                  <c:v>3050</c:v>
                </c:pt>
                <c:pt idx="15">
                  <c:v>3100</c:v>
                </c:pt>
                <c:pt idx="16">
                  <c:v>3150</c:v>
                </c:pt>
                <c:pt idx="17">
                  <c:v>3200</c:v>
                </c:pt>
                <c:pt idx="18">
                  <c:v>3250</c:v>
                </c:pt>
                <c:pt idx="19">
                  <c:v>3300</c:v>
                </c:pt>
                <c:pt idx="20">
                  <c:v>3350</c:v>
                </c:pt>
                <c:pt idx="21">
                  <c:v>3400</c:v>
                </c:pt>
              </c:numCache>
            </c:numRef>
          </c:cat>
          <c:val>
            <c:numRef>
              <c:f>nonadaptive!$K$49:$K$70</c:f>
              <c:numCache>
                <c:formatCode>General</c:formatCode>
                <c:ptCount val="22"/>
                <c:pt idx="0">
                  <c:v>-2.36</c:v>
                </c:pt>
                <c:pt idx="1">
                  <c:v>8.56</c:v>
                </c:pt>
                <c:pt idx="2">
                  <c:v>77.5</c:v>
                </c:pt>
                <c:pt idx="3">
                  <c:v>99.27</c:v>
                </c:pt>
                <c:pt idx="4">
                  <c:v>80.61</c:v>
                </c:pt>
                <c:pt idx="5">
                  <c:v>95.21</c:v>
                </c:pt>
                <c:pt idx="6">
                  <c:v>-13.87</c:v>
                </c:pt>
                <c:pt idx="7">
                  <c:v>56.9</c:v>
                </c:pt>
                <c:pt idx="8">
                  <c:v>99.99</c:v>
                </c:pt>
                <c:pt idx="9">
                  <c:v>95.89</c:v>
                </c:pt>
                <c:pt idx="10">
                  <c:v>98.11</c:v>
                </c:pt>
                <c:pt idx="11">
                  <c:v>97.98</c:v>
                </c:pt>
                <c:pt idx="12">
                  <c:v>64.73</c:v>
                </c:pt>
                <c:pt idx="13">
                  <c:v>99.28</c:v>
                </c:pt>
                <c:pt idx="14">
                  <c:v>90.55</c:v>
                </c:pt>
                <c:pt idx="15">
                  <c:v>98.79</c:v>
                </c:pt>
                <c:pt idx="16">
                  <c:v>98.49</c:v>
                </c:pt>
                <c:pt idx="17">
                  <c:v>99.42</c:v>
                </c:pt>
                <c:pt idx="18">
                  <c:v>99.16</c:v>
                </c:pt>
                <c:pt idx="19">
                  <c:v>97.21</c:v>
                </c:pt>
                <c:pt idx="20">
                  <c:v>99.84</c:v>
                </c:pt>
                <c:pt idx="21">
                  <c:v>82.26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E-4B2E-8560-83AB3BE4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15.31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1772185165324584E-2"/>
          <c:y val="6.8329723256665031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nonadaptive!$B$71:$B$93</c:f>
              <c:numCache>
                <c:formatCode>General</c:formatCode>
                <c:ptCount val="23"/>
                <c:pt idx="0">
                  <c:v>3450</c:v>
                </c:pt>
                <c:pt idx="1">
                  <c:v>3500</c:v>
                </c:pt>
                <c:pt idx="2">
                  <c:v>3550</c:v>
                </c:pt>
                <c:pt idx="3">
                  <c:v>3600</c:v>
                </c:pt>
                <c:pt idx="4">
                  <c:v>3650</c:v>
                </c:pt>
                <c:pt idx="5">
                  <c:v>3700</c:v>
                </c:pt>
                <c:pt idx="6">
                  <c:v>3750</c:v>
                </c:pt>
                <c:pt idx="7">
                  <c:v>3800</c:v>
                </c:pt>
                <c:pt idx="8">
                  <c:v>3850</c:v>
                </c:pt>
                <c:pt idx="9">
                  <c:v>3900</c:v>
                </c:pt>
                <c:pt idx="10">
                  <c:v>3950</c:v>
                </c:pt>
                <c:pt idx="11">
                  <c:v>4000</c:v>
                </c:pt>
                <c:pt idx="12">
                  <c:v>4050</c:v>
                </c:pt>
                <c:pt idx="13">
                  <c:v>4100</c:v>
                </c:pt>
                <c:pt idx="14">
                  <c:v>4150</c:v>
                </c:pt>
                <c:pt idx="15">
                  <c:v>4200</c:v>
                </c:pt>
                <c:pt idx="16">
                  <c:v>4250</c:v>
                </c:pt>
                <c:pt idx="17">
                  <c:v>4300</c:v>
                </c:pt>
                <c:pt idx="18">
                  <c:v>4350</c:v>
                </c:pt>
                <c:pt idx="19">
                  <c:v>4400</c:v>
                </c:pt>
                <c:pt idx="20">
                  <c:v>4450</c:v>
                </c:pt>
                <c:pt idx="21">
                  <c:v>4500</c:v>
                </c:pt>
                <c:pt idx="22">
                  <c:v>4550</c:v>
                </c:pt>
              </c:numCache>
            </c:numRef>
          </c:cat>
          <c:val>
            <c:numRef>
              <c:f>nonadaptive!$K$71:$K$93</c:f>
              <c:numCache>
                <c:formatCode>General</c:formatCode>
                <c:ptCount val="23"/>
                <c:pt idx="0">
                  <c:v>99.65</c:v>
                </c:pt>
                <c:pt idx="1">
                  <c:v>99.79</c:v>
                </c:pt>
                <c:pt idx="2">
                  <c:v>99.73</c:v>
                </c:pt>
                <c:pt idx="3">
                  <c:v>99.86</c:v>
                </c:pt>
                <c:pt idx="4">
                  <c:v>99.97</c:v>
                </c:pt>
                <c:pt idx="5">
                  <c:v>100</c:v>
                </c:pt>
                <c:pt idx="6">
                  <c:v>99.16</c:v>
                </c:pt>
                <c:pt idx="7">
                  <c:v>99.58</c:v>
                </c:pt>
                <c:pt idx="8">
                  <c:v>92.76</c:v>
                </c:pt>
                <c:pt idx="9">
                  <c:v>100</c:v>
                </c:pt>
                <c:pt idx="10">
                  <c:v>99.93</c:v>
                </c:pt>
                <c:pt idx="11">
                  <c:v>100</c:v>
                </c:pt>
                <c:pt idx="12">
                  <c:v>99.04</c:v>
                </c:pt>
                <c:pt idx="13">
                  <c:v>98.64</c:v>
                </c:pt>
                <c:pt idx="14">
                  <c:v>99.99</c:v>
                </c:pt>
                <c:pt idx="15">
                  <c:v>98.79</c:v>
                </c:pt>
                <c:pt idx="16">
                  <c:v>100</c:v>
                </c:pt>
                <c:pt idx="17">
                  <c:v>99.9</c:v>
                </c:pt>
                <c:pt idx="18">
                  <c:v>97.58</c:v>
                </c:pt>
                <c:pt idx="19">
                  <c:v>100</c:v>
                </c:pt>
                <c:pt idx="20">
                  <c:v>99.92</c:v>
                </c:pt>
                <c:pt idx="21">
                  <c:v>99.95</c:v>
                </c:pt>
                <c:pt idx="22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6-4A4B-8E01-5E90C0BA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18.00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nonadaptive!$B$94:$B$111</c:f>
              <c:numCache>
                <c:formatCode>General</c:formatCode>
                <c:ptCount val="18"/>
                <c:pt idx="0">
                  <c:v>4600</c:v>
                </c:pt>
                <c:pt idx="1">
                  <c:v>4650</c:v>
                </c:pt>
                <c:pt idx="2">
                  <c:v>4700</c:v>
                </c:pt>
                <c:pt idx="3">
                  <c:v>4750</c:v>
                </c:pt>
                <c:pt idx="4">
                  <c:v>4800</c:v>
                </c:pt>
                <c:pt idx="5">
                  <c:v>4850</c:v>
                </c:pt>
                <c:pt idx="6">
                  <c:v>4950</c:v>
                </c:pt>
                <c:pt idx="7">
                  <c:v>5000</c:v>
                </c:pt>
                <c:pt idx="8">
                  <c:v>5050</c:v>
                </c:pt>
                <c:pt idx="9">
                  <c:v>5100</c:v>
                </c:pt>
                <c:pt idx="10">
                  <c:v>5150</c:v>
                </c:pt>
                <c:pt idx="11">
                  <c:v>5200</c:v>
                </c:pt>
                <c:pt idx="12">
                  <c:v>5250</c:v>
                </c:pt>
                <c:pt idx="13">
                  <c:v>5300</c:v>
                </c:pt>
                <c:pt idx="14">
                  <c:v>5350</c:v>
                </c:pt>
                <c:pt idx="15">
                  <c:v>5400</c:v>
                </c:pt>
                <c:pt idx="16">
                  <c:v>5450</c:v>
                </c:pt>
                <c:pt idx="17">
                  <c:v>5500</c:v>
                </c:pt>
              </c:numCache>
            </c:numRef>
          </c:cat>
          <c:val>
            <c:numRef>
              <c:f>nonadaptive!$K$94:$K$111</c:f>
              <c:numCache>
                <c:formatCode>General</c:formatCode>
                <c:ptCount val="18"/>
                <c:pt idx="0">
                  <c:v>-103.76</c:v>
                </c:pt>
                <c:pt idx="1">
                  <c:v>-100</c:v>
                </c:pt>
                <c:pt idx="2">
                  <c:v>-102.47</c:v>
                </c:pt>
                <c:pt idx="3">
                  <c:v>-99.85</c:v>
                </c:pt>
                <c:pt idx="4">
                  <c:v>-100</c:v>
                </c:pt>
                <c:pt idx="5">
                  <c:v>-100.02</c:v>
                </c:pt>
                <c:pt idx="6">
                  <c:v>-100</c:v>
                </c:pt>
                <c:pt idx="7">
                  <c:v>-100.9</c:v>
                </c:pt>
                <c:pt idx="8">
                  <c:v>-101.23</c:v>
                </c:pt>
                <c:pt idx="9">
                  <c:v>-96.81</c:v>
                </c:pt>
                <c:pt idx="10">
                  <c:v>-101.73</c:v>
                </c:pt>
                <c:pt idx="11">
                  <c:v>-100.63</c:v>
                </c:pt>
                <c:pt idx="12">
                  <c:v>-102.32</c:v>
                </c:pt>
                <c:pt idx="13">
                  <c:v>-100.03</c:v>
                </c:pt>
                <c:pt idx="14">
                  <c:v>-97.63</c:v>
                </c:pt>
                <c:pt idx="15">
                  <c:v>-98.89</c:v>
                </c:pt>
                <c:pt idx="16">
                  <c:v>-103.34</c:v>
                </c:pt>
                <c:pt idx="17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5-41BC-9D75-A3F62E18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14.43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nonadaptive!$B$112:$B$134</c:f>
              <c:numCache>
                <c:formatCode>General</c:formatCode>
                <c:ptCount val="23"/>
                <c:pt idx="0">
                  <c:v>5550</c:v>
                </c:pt>
                <c:pt idx="1">
                  <c:v>5600</c:v>
                </c:pt>
                <c:pt idx="2">
                  <c:v>5650</c:v>
                </c:pt>
                <c:pt idx="3">
                  <c:v>5700</c:v>
                </c:pt>
                <c:pt idx="4">
                  <c:v>5750</c:v>
                </c:pt>
                <c:pt idx="5">
                  <c:v>5800</c:v>
                </c:pt>
                <c:pt idx="6">
                  <c:v>5850</c:v>
                </c:pt>
                <c:pt idx="7">
                  <c:v>5900</c:v>
                </c:pt>
                <c:pt idx="8">
                  <c:v>5950</c:v>
                </c:pt>
                <c:pt idx="9">
                  <c:v>6000</c:v>
                </c:pt>
                <c:pt idx="10">
                  <c:v>6050</c:v>
                </c:pt>
                <c:pt idx="11">
                  <c:v>6100</c:v>
                </c:pt>
                <c:pt idx="12">
                  <c:v>6150</c:v>
                </c:pt>
                <c:pt idx="13">
                  <c:v>6200</c:v>
                </c:pt>
                <c:pt idx="14">
                  <c:v>6250</c:v>
                </c:pt>
                <c:pt idx="15">
                  <c:v>6300</c:v>
                </c:pt>
                <c:pt idx="16">
                  <c:v>6350</c:v>
                </c:pt>
                <c:pt idx="17">
                  <c:v>6400</c:v>
                </c:pt>
                <c:pt idx="18">
                  <c:v>6450</c:v>
                </c:pt>
                <c:pt idx="19">
                  <c:v>6500</c:v>
                </c:pt>
                <c:pt idx="20">
                  <c:v>6550</c:v>
                </c:pt>
                <c:pt idx="21">
                  <c:v>6600</c:v>
                </c:pt>
                <c:pt idx="22">
                  <c:v>6650</c:v>
                </c:pt>
              </c:numCache>
            </c:numRef>
          </c:cat>
          <c:val>
            <c:numRef>
              <c:f>nonadaptive!$K$112:$K$134</c:f>
              <c:numCache>
                <c:formatCode>General</c:formatCode>
                <c:ptCount val="23"/>
                <c:pt idx="0">
                  <c:v>15.77</c:v>
                </c:pt>
                <c:pt idx="1">
                  <c:v>-359.14</c:v>
                </c:pt>
                <c:pt idx="2">
                  <c:v>79.73</c:v>
                </c:pt>
                <c:pt idx="3">
                  <c:v>75.64</c:v>
                </c:pt>
                <c:pt idx="4">
                  <c:v>-86.99</c:v>
                </c:pt>
                <c:pt idx="5">
                  <c:v>89.83</c:v>
                </c:pt>
                <c:pt idx="6">
                  <c:v>-104.23</c:v>
                </c:pt>
                <c:pt idx="7">
                  <c:v>-78.209999999999994</c:v>
                </c:pt>
                <c:pt idx="8">
                  <c:v>-102.07</c:v>
                </c:pt>
                <c:pt idx="9">
                  <c:v>-103.52</c:v>
                </c:pt>
                <c:pt idx="10">
                  <c:v>-100.22</c:v>
                </c:pt>
                <c:pt idx="11">
                  <c:v>-88.44</c:v>
                </c:pt>
                <c:pt idx="12">
                  <c:v>-86.48</c:v>
                </c:pt>
                <c:pt idx="13">
                  <c:v>-101.57</c:v>
                </c:pt>
                <c:pt idx="14">
                  <c:v>-95.66</c:v>
                </c:pt>
                <c:pt idx="15">
                  <c:v>-107.48</c:v>
                </c:pt>
                <c:pt idx="16">
                  <c:v>-107.84</c:v>
                </c:pt>
                <c:pt idx="17">
                  <c:v>-106.03</c:v>
                </c:pt>
                <c:pt idx="18">
                  <c:v>83.99</c:v>
                </c:pt>
                <c:pt idx="19">
                  <c:v>28</c:v>
                </c:pt>
                <c:pt idx="20">
                  <c:v>74.61</c:v>
                </c:pt>
                <c:pt idx="21">
                  <c:v>-102.45</c:v>
                </c:pt>
                <c:pt idx="22">
                  <c:v>-55.2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9-4824-B595-658F0968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16.34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nonadaptive!$B$135:$B$155</c:f>
              <c:numCache>
                <c:formatCode>General</c:formatCode>
                <c:ptCount val="21"/>
                <c:pt idx="0">
                  <c:v>6750</c:v>
                </c:pt>
                <c:pt idx="1">
                  <c:v>6800</c:v>
                </c:pt>
                <c:pt idx="2">
                  <c:v>6850</c:v>
                </c:pt>
                <c:pt idx="3">
                  <c:v>6900</c:v>
                </c:pt>
                <c:pt idx="4">
                  <c:v>6950</c:v>
                </c:pt>
                <c:pt idx="5">
                  <c:v>7000</c:v>
                </c:pt>
                <c:pt idx="6">
                  <c:v>7050</c:v>
                </c:pt>
                <c:pt idx="7">
                  <c:v>7100</c:v>
                </c:pt>
                <c:pt idx="8">
                  <c:v>7150</c:v>
                </c:pt>
                <c:pt idx="9">
                  <c:v>7200</c:v>
                </c:pt>
                <c:pt idx="10">
                  <c:v>7250</c:v>
                </c:pt>
                <c:pt idx="11">
                  <c:v>7300</c:v>
                </c:pt>
                <c:pt idx="12">
                  <c:v>7350</c:v>
                </c:pt>
                <c:pt idx="13">
                  <c:v>7400</c:v>
                </c:pt>
                <c:pt idx="14">
                  <c:v>7450</c:v>
                </c:pt>
                <c:pt idx="15">
                  <c:v>7500</c:v>
                </c:pt>
                <c:pt idx="16">
                  <c:v>7550</c:v>
                </c:pt>
                <c:pt idx="17">
                  <c:v>7600</c:v>
                </c:pt>
                <c:pt idx="18">
                  <c:v>7650</c:v>
                </c:pt>
                <c:pt idx="19">
                  <c:v>7700</c:v>
                </c:pt>
                <c:pt idx="20">
                  <c:v>7750</c:v>
                </c:pt>
              </c:numCache>
            </c:numRef>
          </c:cat>
          <c:val>
            <c:numRef>
              <c:f>nonadaptive!$K$135:$K$155</c:f>
              <c:numCache>
                <c:formatCode>General</c:formatCode>
                <c:ptCount val="21"/>
                <c:pt idx="0">
                  <c:v>4.91</c:v>
                </c:pt>
                <c:pt idx="1">
                  <c:v>8.91</c:v>
                </c:pt>
                <c:pt idx="2">
                  <c:v>38.11</c:v>
                </c:pt>
                <c:pt idx="3">
                  <c:v>60.35</c:v>
                </c:pt>
                <c:pt idx="4">
                  <c:v>-69.27</c:v>
                </c:pt>
                <c:pt idx="5">
                  <c:v>-95.7</c:v>
                </c:pt>
                <c:pt idx="6">
                  <c:v>-36.700000000000003</c:v>
                </c:pt>
                <c:pt idx="7">
                  <c:v>-73.91</c:v>
                </c:pt>
                <c:pt idx="8">
                  <c:v>-41.78</c:v>
                </c:pt>
                <c:pt idx="9">
                  <c:v>-99.25</c:v>
                </c:pt>
                <c:pt idx="10">
                  <c:v>-100.23</c:v>
                </c:pt>
                <c:pt idx="11">
                  <c:v>-98.42</c:v>
                </c:pt>
                <c:pt idx="12">
                  <c:v>-33.9</c:v>
                </c:pt>
                <c:pt idx="13">
                  <c:v>-85.12</c:v>
                </c:pt>
                <c:pt idx="14">
                  <c:v>-46.05</c:v>
                </c:pt>
                <c:pt idx="15">
                  <c:v>49.56</c:v>
                </c:pt>
                <c:pt idx="16">
                  <c:v>55.06</c:v>
                </c:pt>
                <c:pt idx="17">
                  <c:v>-86.87</c:v>
                </c:pt>
                <c:pt idx="18">
                  <c:v>-18.84</c:v>
                </c:pt>
                <c:pt idx="19">
                  <c:v>-101.52</c:v>
                </c:pt>
                <c:pt idx="20">
                  <c:v>-100.76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2-485C-A1DF-9F37E2A4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17.15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nonadaptive!$B$156:$B$173</c:f>
              <c:numCache>
                <c:formatCode>General</c:formatCode>
                <c:ptCount val="18"/>
                <c:pt idx="0">
                  <c:v>7800</c:v>
                </c:pt>
                <c:pt idx="1">
                  <c:v>7850</c:v>
                </c:pt>
                <c:pt idx="2">
                  <c:v>7900</c:v>
                </c:pt>
                <c:pt idx="3">
                  <c:v>7950</c:v>
                </c:pt>
                <c:pt idx="4">
                  <c:v>8000</c:v>
                </c:pt>
                <c:pt idx="5">
                  <c:v>8050</c:v>
                </c:pt>
                <c:pt idx="6">
                  <c:v>8100</c:v>
                </c:pt>
                <c:pt idx="7">
                  <c:v>8150</c:v>
                </c:pt>
                <c:pt idx="8">
                  <c:v>8200</c:v>
                </c:pt>
                <c:pt idx="9">
                  <c:v>8250</c:v>
                </c:pt>
                <c:pt idx="10">
                  <c:v>8300</c:v>
                </c:pt>
                <c:pt idx="11">
                  <c:v>8350</c:v>
                </c:pt>
                <c:pt idx="12">
                  <c:v>8400</c:v>
                </c:pt>
                <c:pt idx="13">
                  <c:v>8450</c:v>
                </c:pt>
                <c:pt idx="14">
                  <c:v>8500</c:v>
                </c:pt>
                <c:pt idx="15">
                  <c:v>8550</c:v>
                </c:pt>
                <c:pt idx="16">
                  <c:v>8600</c:v>
                </c:pt>
                <c:pt idx="17">
                  <c:v>8650</c:v>
                </c:pt>
              </c:numCache>
            </c:numRef>
          </c:cat>
          <c:val>
            <c:numRef>
              <c:f>nonadaptive!$K$156:$K$173</c:f>
              <c:numCache>
                <c:formatCode>General</c:formatCode>
                <c:ptCount val="18"/>
                <c:pt idx="0">
                  <c:v>-99.77</c:v>
                </c:pt>
                <c:pt idx="1">
                  <c:v>-99.71</c:v>
                </c:pt>
                <c:pt idx="2">
                  <c:v>-9.26</c:v>
                </c:pt>
                <c:pt idx="3">
                  <c:v>-108.76</c:v>
                </c:pt>
                <c:pt idx="4">
                  <c:v>-99.72</c:v>
                </c:pt>
                <c:pt idx="5">
                  <c:v>90.16</c:v>
                </c:pt>
                <c:pt idx="6">
                  <c:v>97.23</c:v>
                </c:pt>
                <c:pt idx="7">
                  <c:v>-82.59</c:v>
                </c:pt>
                <c:pt idx="8">
                  <c:v>-57.86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-95.97</c:v>
                </c:pt>
                <c:pt idx="15">
                  <c:v>-97.96</c:v>
                </c:pt>
                <c:pt idx="16">
                  <c:v>-103.5</c:v>
                </c:pt>
                <c:pt idx="17">
                  <c:v>-99.9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2-427F-A030-7BE0395B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07.52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nonadaptive!$B$2:$B$23</c:f>
              <c:numCache>
                <c:formatCode>General</c:formatCode>
                <c:ptCount val="2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nonadaptive!$K$2:$K$23</c:f>
              <c:numCache>
                <c:formatCode>General</c:formatCode>
                <c:ptCount val="22"/>
                <c:pt idx="0">
                  <c:v>78.47</c:v>
                </c:pt>
                <c:pt idx="1">
                  <c:v>78.260000000000005</c:v>
                </c:pt>
                <c:pt idx="2">
                  <c:v>89.34</c:v>
                </c:pt>
                <c:pt idx="3">
                  <c:v>88.15</c:v>
                </c:pt>
                <c:pt idx="4">
                  <c:v>64.41</c:v>
                </c:pt>
                <c:pt idx="5">
                  <c:v>99.91</c:v>
                </c:pt>
                <c:pt idx="6">
                  <c:v>97.37</c:v>
                </c:pt>
                <c:pt idx="7">
                  <c:v>95.86</c:v>
                </c:pt>
                <c:pt idx="8">
                  <c:v>97.96</c:v>
                </c:pt>
                <c:pt idx="9">
                  <c:v>100</c:v>
                </c:pt>
                <c:pt idx="10">
                  <c:v>99.98</c:v>
                </c:pt>
                <c:pt idx="11">
                  <c:v>100</c:v>
                </c:pt>
                <c:pt idx="12">
                  <c:v>86.77</c:v>
                </c:pt>
                <c:pt idx="13">
                  <c:v>99.64</c:v>
                </c:pt>
                <c:pt idx="14">
                  <c:v>89.14</c:v>
                </c:pt>
                <c:pt idx="15">
                  <c:v>99.86</c:v>
                </c:pt>
                <c:pt idx="16">
                  <c:v>100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95.14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C-4F88-B11D-31DC6796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07.52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adaptive!$B$2:$B$23</c:f>
              <c:numCache>
                <c:formatCode>General</c:formatCode>
                <c:ptCount val="2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adaptive!$K$2:$K$23</c:f>
              <c:numCache>
                <c:formatCode>General</c:formatCode>
                <c:ptCount val="22"/>
                <c:pt idx="0">
                  <c:v>78.47</c:v>
                </c:pt>
                <c:pt idx="1">
                  <c:v>78.260000000000005</c:v>
                </c:pt>
                <c:pt idx="2">
                  <c:v>89.34</c:v>
                </c:pt>
                <c:pt idx="3">
                  <c:v>88.15</c:v>
                </c:pt>
                <c:pt idx="4">
                  <c:v>64.41</c:v>
                </c:pt>
                <c:pt idx="5">
                  <c:v>99.91</c:v>
                </c:pt>
                <c:pt idx="6">
                  <c:v>97.37</c:v>
                </c:pt>
                <c:pt idx="7">
                  <c:v>95.86</c:v>
                </c:pt>
                <c:pt idx="8">
                  <c:v>97.96</c:v>
                </c:pt>
                <c:pt idx="9">
                  <c:v>100</c:v>
                </c:pt>
                <c:pt idx="10">
                  <c:v>99.98</c:v>
                </c:pt>
                <c:pt idx="11">
                  <c:v>100</c:v>
                </c:pt>
                <c:pt idx="12">
                  <c:v>97.15</c:v>
                </c:pt>
                <c:pt idx="13">
                  <c:v>99.64</c:v>
                </c:pt>
                <c:pt idx="14">
                  <c:v>89.15</c:v>
                </c:pt>
                <c:pt idx="15">
                  <c:v>99.86</c:v>
                </c:pt>
                <c:pt idx="16">
                  <c:v>100</c:v>
                </c:pt>
                <c:pt idx="17">
                  <c:v>99.99</c:v>
                </c:pt>
                <c:pt idx="18">
                  <c:v>99.99</c:v>
                </c:pt>
                <c:pt idx="19">
                  <c:v>99.96</c:v>
                </c:pt>
                <c:pt idx="20">
                  <c:v>95.14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E-4B8A-906D-E9C9C5E8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10.40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nonadaptive!$B$24:$B$48</c:f>
              <c:numCache>
                <c:formatCode>General</c:formatCode>
                <c:ptCount val="25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  <c:pt idx="9">
                  <c:v>1550</c:v>
                </c:pt>
                <c:pt idx="10">
                  <c:v>1600</c:v>
                </c:pt>
                <c:pt idx="11">
                  <c:v>1650</c:v>
                </c:pt>
                <c:pt idx="12">
                  <c:v>1700</c:v>
                </c:pt>
                <c:pt idx="13">
                  <c:v>1750</c:v>
                </c:pt>
                <c:pt idx="14">
                  <c:v>1800</c:v>
                </c:pt>
                <c:pt idx="15">
                  <c:v>1850</c:v>
                </c:pt>
                <c:pt idx="16">
                  <c:v>1900</c:v>
                </c:pt>
                <c:pt idx="17">
                  <c:v>1950</c:v>
                </c:pt>
                <c:pt idx="18">
                  <c:v>2000</c:v>
                </c:pt>
                <c:pt idx="19">
                  <c:v>2050</c:v>
                </c:pt>
                <c:pt idx="20">
                  <c:v>2100</c:v>
                </c:pt>
                <c:pt idx="21">
                  <c:v>2150</c:v>
                </c:pt>
                <c:pt idx="22">
                  <c:v>2200</c:v>
                </c:pt>
                <c:pt idx="23">
                  <c:v>2250</c:v>
                </c:pt>
                <c:pt idx="24">
                  <c:v>2300</c:v>
                </c:pt>
              </c:numCache>
            </c:numRef>
          </c:cat>
          <c:val>
            <c:numRef>
              <c:f>nonadaptive!$K$24:$K$48</c:f>
              <c:numCache>
                <c:formatCode>General</c:formatCode>
                <c:ptCount val="25"/>
                <c:pt idx="0">
                  <c:v>-61.05</c:v>
                </c:pt>
                <c:pt idx="1">
                  <c:v>-75.92</c:v>
                </c:pt>
                <c:pt idx="2">
                  <c:v>94.9</c:v>
                </c:pt>
                <c:pt idx="3">
                  <c:v>96.18</c:v>
                </c:pt>
                <c:pt idx="4">
                  <c:v>-76.25</c:v>
                </c:pt>
                <c:pt idx="5">
                  <c:v>94.18</c:v>
                </c:pt>
                <c:pt idx="6">
                  <c:v>-7.29</c:v>
                </c:pt>
                <c:pt idx="7">
                  <c:v>-62.59</c:v>
                </c:pt>
                <c:pt idx="8">
                  <c:v>87.3</c:v>
                </c:pt>
                <c:pt idx="9">
                  <c:v>-49.33</c:v>
                </c:pt>
                <c:pt idx="10">
                  <c:v>-30.25</c:v>
                </c:pt>
                <c:pt idx="11">
                  <c:v>99.47</c:v>
                </c:pt>
                <c:pt idx="12">
                  <c:v>94.68</c:v>
                </c:pt>
                <c:pt idx="13">
                  <c:v>78.33</c:v>
                </c:pt>
                <c:pt idx="14">
                  <c:v>54.75</c:v>
                </c:pt>
                <c:pt idx="15">
                  <c:v>95.38</c:v>
                </c:pt>
                <c:pt idx="16">
                  <c:v>92.62</c:v>
                </c:pt>
                <c:pt idx="17">
                  <c:v>92.31</c:v>
                </c:pt>
                <c:pt idx="18">
                  <c:v>94.16</c:v>
                </c:pt>
                <c:pt idx="19">
                  <c:v>97.92</c:v>
                </c:pt>
                <c:pt idx="20">
                  <c:v>96.46</c:v>
                </c:pt>
                <c:pt idx="21">
                  <c:v>88.45</c:v>
                </c:pt>
                <c:pt idx="22">
                  <c:v>55.09</c:v>
                </c:pt>
                <c:pt idx="23">
                  <c:v>-39.11</c:v>
                </c:pt>
                <c:pt idx="24">
                  <c:v>97.89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E-4439-95B1-9B31529E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13.39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nonadaptive!$B$49:$B$70</c:f>
              <c:numCache>
                <c:formatCode>General</c:formatCode>
                <c:ptCount val="22"/>
                <c:pt idx="0">
                  <c:v>2350</c:v>
                </c:pt>
                <c:pt idx="1">
                  <c:v>2400</c:v>
                </c:pt>
                <c:pt idx="2">
                  <c:v>2450</c:v>
                </c:pt>
                <c:pt idx="3">
                  <c:v>2500</c:v>
                </c:pt>
                <c:pt idx="4">
                  <c:v>2550</c:v>
                </c:pt>
                <c:pt idx="5">
                  <c:v>2600</c:v>
                </c:pt>
                <c:pt idx="6">
                  <c:v>2650</c:v>
                </c:pt>
                <c:pt idx="7">
                  <c:v>2700</c:v>
                </c:pt>
                <c:pt idx="8">
                  <c:v>2750</c:v>
                </c:pt>
                <c:pt idx="9">
                  <c:v>2800</c:v>
                </c:pt>
                <c:pt idx="10">
                  <c:v>2850</c:v>
                </c:pt>
                <c:pt idx="11">
                  <c:v>2900</c:v>
                </c:pt>
                <c:pt idx="12">
                  <c:v>2950</c:v>
                </c:pt>
                <c:pt idx="13">
                  <c:v>3000</c:v>
                </c:pt>
                <c:pt idx="14">
                  <c:v>3050</c:v>
                </c:pt>
                <c:pt idx="15">
                  <c:v>3100</c:v>
                </c:pt>
                <c:pt idx="16">
                  <c:v>3150</c:v>
                </c:pt>
                <c:pt idx="17">
                  <c:v>3200</c:v>
                </c:pt>
                <c:pt idx="18">
                  <c:v>3250</c:v>
                </c:pt>
                <c:pt idx="19">
                  <c:v>3300</c:v>
                </c:pt>
                <c:pt idx="20">
                  <c:v>3350</c:v>
                </c:pt>
                <c:pt idx="21">
                  <c:v>3400</c:v>
                </c:pt>
              </c:numCache>
            </c:numRef>
          </c:cat>
          <c:val>
            <c:numRef>
              <c:f>nonadaptive!$K$49:$K$70</c:f>
              <c:numCache>
                <c:formatCode>General</c:formatCode>
                <c:ptCount val="22"/>
                <c:pt idx="0">
                  <c:v>-2.36</c:v>
                </c:pt>
                <c:pt idx="1">
                  <c:v>8.56</c:v>
                </c:pt>
                <c:pt idx="2">
                  <c:v>77.5</c:v>
                </c:pt>
                <c:pt idx="3">
                  <c:v>99.27</c:v>
                </c:pt>
                <c:pt idx="4">
                  <c:v>80.61</c:v>
                </c:pt>
                <c:pt idx="5">
                  <c:v>95.21</c:v>
                </c:pt>
                <c:pt idx="6">
                  <c:v>-13.87</c:v>
                </c:pt>
                <c:pt idx="7">
                  <c:v>56.9</c:v>
                </c:pt>
                <c:pt idx="8">
                  <c:v>99.99</c:v>
                </c:pt>
                <c:pt idx="9">
                  <c:v>95.89</c:v>
                </c:pt>
                <c:pt idx="10">
                  <c:v>98.11</c:v>
                </c:pt>
                <c:pt idx="11">
                  <c:v>97.98</c:v>
                </c:pt>
                <c:pt idx="12">
                  <c:v>64.73</c:v>
                </c:pt>
                <c:pt idx="13">
                  <c:v>99.28</c:v>
                </c:pt>
                <c:pt idx="14">
                  <c:v>90.55</c:v>
                </c:pt>
                <c:pt idx="15">
                  <c:v>98.79</c:v>
                </c:pt>
                <c:pt idx="16">
                  <c:v>98.49</c:v>
                </c:pt>
                <c:pt idx="17">
                  <c:v>99.42</c:v>
                </c:pt>
                <c:pt idx="18">
                  <c:v>99.16</c:v>
                </c:pt>
                <c:pt idx="19">
                  <c:v>97.21</c:v>
                </c:pt>
                <c:pt idx="20">
                  <c:v>99.84</c:v>
                </c:pt>
                <c:pt idx="21">
                  <c:v>82.26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0-48DC-A55B-46F146C1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15.31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nonadaptive!$B$71:$B$93</c:f>
              <c:numCache>
                <c:formatCode>General</c:formatCode>
                <c:ptCount val="23"/>
                <c:pt idx="0">
                  <c:v>3450</c:v>
                </c:pt>
                <c:pt idx="1">
                  <c:v>3500</c:v>
                </c:pt>
                <c:pt idx="2">
                  <c:v>3550</c:v>
                </c:pt>
                <c:pt idx="3">
                  <c:v>3600</c:v>
                </c:pt>
                <c:pt idx="4">
                  <c:v>3650</c:v>
                </c:pt>
                <c:pt idx="5">
                  <c:v>3700</c:v>
                </c:pt>
                <c:pt idx="6">
                  <c:v>3750</c:v>
                </c:pt>
                <c:pt idx="7">
                  <c:v>3800</c:v>
                </c:pt>
                <c:pt idx="8">
                  <c:v>3850</c:v>
                </c:pt>
                <c:pt idx="9">
                  <c:v>3900</c:v>
                </c:pt>
                <c:pt idx="10">
                  <c:v>3950</c:v>
                </c:pt>
                <c:pt idx="11">
                  <c:v>4000</c:v>
                </c:pt>
                <c:pt idx="12">
                  <c:v>4050</c:v>
                </c:pt>
                <c:pt idx="13">
                  <c:v>4100</c:v>
                </c:pt>
                <c:pt idx="14">
                  <c:v>4150</c:v>
                </c:pt>
                <c:pt idx="15">
                  <c:v>4200</c:v>
                </c:pt>
                <c:pt idx="16">
                  <c:v>4250</c:v>
                </c:pt>
                <c:pt idx="17">
                  <c:v>4300</c:v>
                </c:pt>
                <c:pt idx="18">
                  <c:v>4350</c:v>
                </c:pt>
                <c:pt idx="19">
                  <c:v>4400</c:v>
                </c:pt>
                <c:pt idx="20">
                  <c:v>4450</c:v>
                </c:pt>
                <c:pt idx="21">
                  <c:v>4500</c:v>
                </c:pt>
                <c:pt idx="22">
                  <c:v>4550</c:v>
                </c:pt>
              </c:numCache>
            </c:numRef>
          </c:cat>
          <c:val>
            <c:numRef>
              <c:f>nonadaptive!$K$71:$K$93</c:f>
              <c:numCache>
                <c:formatCode>General</c:formatCode>
                <c:ptCount val="23"/>
                <c:pt idx="0">
                  <c:v>99.65</c:v>
                </c:pt>
                <c:pt idx="1">
                  <c:v>99.79</c:v>
                </c:pt>
                <c:pt idx="2">
                  <c:v>99.73</c:v>
                </c:pt>
                <c:pt idx="3">
                  <c:v>99.86</c:v>
                </c:pt>
                <c:pt idx="4">
                  <c:v>99.97</c:v>
                </c:pt>
                <c:pt idx="5">
                  <c:v>100</c:v>
                </c:pt>
                <c:pt idx="6">
                  <c:v>99.16</c:v>
                </c:pt>
                <c:pt idx="7">
                  <c:v>99.58</c:v>
                </c:pt>
                <c:pt idx="8">
                  <c:v>92.76</c:v>
                </c:pt>
                <c:pt idx="9">
                  <c:v>100</c:v>
                </c:pt>
                <c:pt idx="10">
                  <c:v>99.93</c:v>
                </c:pt>
                <c:pt idx="11">
                  <c:v>100</c:v>
                </c:pt>
                <c:pt idx="12">
                  <c:v>99.04</c:v>
                </c:pt>
                <c:pt idx="13">
                  <c:v>98.64</c:v>
                </c:pt>
                <c:pt idx="14">
                  <c:v>99.99</c:v>
                </c:pt>
                <c:pt idx="15">
                  <c:v>98.79</c:v>
                </c:pt>
                <c:pt idx="16">
                  <c:v>100</c:v>
                </c:pt>
                <c:pt idx="17">
                  <c:v>99.9</c:v>
                </c:pt>
                <c:pt idx="18">
                  <c:v>97.58</c:v>
                </c:pt>
                <c:pt idx="19">
                  <c:v>100</c:v>
                </c:pt>
                <c:pt idx="20">
                  <c:v>99.92</c:v>
                </c:pt>
                <c:pt idx="21">
                  <c:v>99.95</c:v>
                </c:pt>
                <c:pt idx="22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4942-A0F9-2875F773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18.00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nonadaptive!$B$94:$B$111</c:f>
              <c:numCache>
                <c:formatCode>General</c:formatCode>
                <c:ptCount val="18"/>
                <c:pt idx="0">
                  <c:v>4600</c:v>
                </c:pt>
                <c:pt idx="1">
                  <c:v>4650</c:v>
                </c:pt>
                <c:pt idx="2">
                  <c:v>4700</c:v>
                </c:pt>
                <c:pt idx="3">
                  <c:v>4750</c:v>
                </c:pt>
                <c:pt idx="4">
                  <c:v>4800</c:v>
                </c:pt>
                <c:pt idx="5">
                  <c:v>4850</c:v>
                </c:pt>
                <c:pt idx="6">
                  <c:v>4950</c:v>
                </c:pt>
                <c:pt idx="7">
                  <c:v>5000</c:v>
                </c:pt>
                <c:pt idx="8">
                  <c:v>5050</c:v>
                </c:pt>
                <c:pt idx="9">
                  <c:v>5100</c:v>
                </c:pt>
                <c:pt idx="10">
                  <c:v>5150</c:v>
                </c:pt>
                <c:pt idx="11">
                  <c:v>5200</c:v>
                </c:pt>
                <c:pt idx="12">
                  <c:v>5250</c:v>
                </c:pt>
                <c:pt idx="13">
                  <c:v>5300</c:v>
                </c:pt>
                <c:pt idx="14">
                  <c:v>5350</c:v>
                </c:pt>
                <c:pt idx="15">
                  <c:v>5400</c:v>
                </c:pt>
                <c:pt idx="16">
                  <c:v>5450</c:v>
                </c:pt>
                <c:pt idx="17">
                  <c:v>5500</c:v>
                </c:pt>
              </c:numCache>
            </c:numRef>
          </c:cat>
          <c:val>
            <c:numRef>
              <c:f>nonadaptive!$K$94:$K$111</c:f>
              <c:numCache>
                <c:formatCode>General</c:formatCode>
                <c:ptCount val="18"/>
                <c:pt idx="0">
                  <c:v>-103.76</c:v>
                </c:pt>
                <c:pt idx="1">
                  <c:v>-100</c:v>
                </c:pt>
                <c:pt idx="2">
                  <c:v>-102.47</c:v>
                </c:pt>
                <c:pt idx="3">
                  <c:v>-99.85</c:v>
                </c:pt>
                <c:pt idx="4">
                  <c:v>-100</c:v>
                </c:pt>
                <c:pt idx="5">
                  <c:v>-100.02</c:v>
                </c:pt>
                <c:pt idx="6">
                  <c:v>-100</c:v>
                </c:pt>
                <c:pt idx="7">
                  <c:v>-100.9</c:v>
                </c:pt>
                <c:pt idx="8">
                  <c:v>-101.23</c:v>
                </c:pt>
                <c:pt idx="9">
                  <c:v>-96.81</c:v>
                </c:pt>
                <c:pt idx="10">
                  <c:v>-101.73</c:v>
                </c:pt>
                <c:pt idx="11">
                  <c:v>-100.63</c:v>
                </c:pt>
                <c:pt idx="12">
                  <c:v>-102.32</c:v>
                </c:pt>
                <c:pt idx="13">
                  <c:v>-100.03</c:v>
                </c:pt>
                <c:pt idx="14">
                  <c:v>-97.63</c:v>
                </c:pt>
                <c:pt idx="15">
                  <c:v>-98.89</c:v>
                </c:pt>
                <c:pt idx="16">
                  <c:v>-103.34</c:v>
                </c:pt>
                <c:pt idx="17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79E-A504-5E67F7F8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14.43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nonadaptive!$B$112:$B$134</c:f>
              <c:numCache>
                <c:formatCode>General</c:formatCode>
                <c:ptCount val="23"/>
                <c:pt idx="0">
                  <c:v>5550</c:v>
                </c:pt>
                <c:pt idx="1">
                  <c:v>5600</c:v>
                </c:pt>
                <c:pt idx="2">
                  <c:v>5650</c:v>
                </c:pt>
                <c:pt idx="3">
                  <c:v>5700</c:v>
                </c:pt>
                <c:pt idx="4">
                  <c:v>5750</c:v>
                </c:pt>
                <c:pt idx="5">
                  <c:v>5800</c:v>
                </c:pt>
                <c:pt idx="6">
                  <c:v>5850</c:v>
                </c:pt>
                <c:pt idx="7">
                  <c:v>5900</c:v>
                </c:pt>
                <c:pt idx="8">
                  <c:v>5950</c:v>
                </c:pt>
                <c:pt idx="9">
                  <c:v>6000</c:v>
                </c:pt>
                <c:pt idx="10">
                  <c:v>6050</c:v>
                </c:pt>
                <c:pt idx="11">
                  <c:v>6100</c:v>
                </c:pt>
                <c:pt idx="12">
                  <c:v>6150</c:v>
                </c:pt>
                <c:pt idx="13">
                  <c:v>6200</c:v>
                </c:pt>
                <c:pt idx="14">
                  <c:v>6250</c:v>
                </c:pt>
                <c:pt idx="15">
                  <c:v>6300</c:v>
                </c:pt>
                <c:pt idx="16">
                  <c:v>6350</c:v>
                </c:pt>
                <c:pt idx="17">
                  <c:v>6400</c:v>
                </c:pt>
                <c:pt idx="18">
                  <c:v>6450</c:v>
                </c:pt>
                <c:pt idx="19">
                  <c:v>6500</c:v>
                </c:pt>
                <c:pt idx="20">
                  <c:v>6550</c:v>
                </c:pt>
                <c:pt idx="21">
                  <c:v>6600</c:v>
                </c:pt>
                <c:pt idx="22">
                  <c:v>6650</c:v>
                </c:pt>
              </c:numCache>
            </c:numRef>
          </c:cat>
          <c:val>
            <c:numRef>
              <c:f>nonadaptive!$K$112:$K$134</c:f>
              <c:numCache>
                <c:formatCode>General</c:formatCode>
                <c:ptCount val="23"/>
                <c:pt idx="0">
                  <c:v>15.77</c:v>
                </c:pt>
                <c:pt idx="1">
                  <c:v>-359.14</c:v>
                </c:pt>
                <c:pt idx="2">
                  <c:v>79.73</c:v>
                </c:pt>
                <c:pt idx="3">
                  <c:v>75.64</c:v>
                </c:pt>
                <c:pt idx="4">
                  <c:v>-86.99</c:v>
                </c:pt>
                <c:pt idx="5">
                  <c:v>89.83</c:v>
                </c:pt>
                <c:pt idx="6">
                  <c:v>-104.23</c:v>
                </c:pt>
                <c:pt idx="7">
                  <c:v>-78.209999999999994</c:v>
                </c:pt>
                <c:pt idx="8">
                  <c:v>-102.07</c:v>
                </c:pt>
                <c:pt idx="9">
                  <c:v>-103.52</c:v>
                </c:pt>
                <c:pt idx="10">
                  <c:v>-100.22</c:v>
                </c:pt>
                <c:pt idx="11">
                  <c:v>-88.44</c:v>
                </c:pt>
                <c:pt idx="12">
                  <c:v>-86.48</c:v>
                </c:pt>
                <c:pt idx="13">
                  <c:v>-101.57</c:v>
                </c:pt>
                <c:pt idx="14">
                  <c:v>-95.66</c:v>
                </c:pt>
                <c:pt idx="15">
                  <c:v>-107.48</c:v>
                </c:pt>
                <c:pt idx="16">
                  <c:v>-107.84</c:v>
                </c:pt>
                <c:pt idx="17">
                  <c:v>-106.03</c:v>
                </c:pt>
                <c:pt idx="18">
                  <c:v>83.99</c:v>
                </c:pt>
                <c:pt idx="19">
                  <c:v>28</c:v>
                </c:pt>
                <c:pt idx="20">
                  <c:v>74.61</c:v>
                </c:pt>
                <c:pt idx="21">
                  <c:v>-102.45</c:v>
                </c:pt>
                <c:pt idx="22">
                  <c:v>-55.2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E-431C-A717-8EB9EAA6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16.34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nonadaptive!$B$135:$B$155</c:f>
              <c:numCache>
                <c:formatCode>General</c:formatCode>
                <c:ptCount val="21"/>
                <c:pt idx="0">
                  <c:v>6750</c:v>
                </c:pt>
                <c:pt idx="1">
                  <c:v>6800</c:v>
                </c:pt>
                <c:pt idx="2">
                  <c:v>6850</c:v>
                </c:pt>
                <c:pt idx="3">
                  <c:v>6900</c:v>
                </c:pt>
                <c:pt idx="4">
                  <c:v>6950</c:v>
                </c:pt>
                <c:pt idx="5">
                  <c:v>7000</c:v>
                </c:pt>
                <c:pt idx="6">
                  <c:v>7050</c:v>
                </c:pt>
                <c:pt idx="7">
                  <c:v>7100</c:v>
                </c:pt>
                <c:pt idx="8">
                  <c:v>7150</c:v>
                </c:pt>
                <c:pt idx="9">
                  <c:v>7200</c:v>
                </c:pt>
                <c:pt idx="10">
                  <c:v>7250</c:v>
                </c:pt>
                <c:pt idx="11">
                  <c:v>7300</c:v>
                </c:pt>
                <c:pt idx="12">
                  <c:v>7350</c:v>
                </c:pt>
                <c:pt idx="13">
                  <c:v>7400</c:v>
                </c:pt>
                <c:pt idx="14">
                  <c:v>7450</c:v>
                </c:pt>
                <c:pt idx="15">
                  <c:v>7500</c:v>
                </c:pt>
                <c:pt idx="16">
                  <c:v>7550</c:v>
                </c:pt>
                <c:pt idx="17">
                  <c:v>7600</c:v>
                </c:pt>
                <c:pt idx="18">
                  <c:v>7650</c:v>
                </c:pt>
                <c:pt idx="19">
                  <c:v>7700</c:v>
                </c:pt>
                <c:pt idx="20">
                  <c:v>7750</c:v>
                </c:pt>
              </c:numCache>
            </c:numRef>
          </c:cat>
          <c:val>
            <c:numRef>
              <c:f>nonadaptive!$K$135:$K$155</c:f>
              <c:numCache>
                <c:formatCode>General</c:formatCode>
                <c:ptCount val="21"/>
                <c:pt idx="0">
                  <c:v>4.91</c:v>
                </c:pt>
                <c:pt idx="1">
                  <c:v>8.91</c:v>
                </c:pt>
                <c:pt idx="2">
                  <c:v>38.11</c:v>
                </c:pt>
                <c:pt idx="3">
                  <c:v>60.35</c:v>
                </c:pt>
                <c:pt idx="4">
                  <c:v>-69.27</c:v>
                </c:pt>
                <c:pt idx="5">
                  <c:v>-95.7</c:v>
                </c:pt>
                <c:pt idx="6">
                  <c:v>-36.700000000000003</c:v>
                </c:pt>
                <c:pt idx="7">
                  <c:v>-73.91</c:v>
                </c:pt>
                <c:pt idx="8">
                  <c:v>-41.78</c:v>
                </c:pt>
                <c:pt idx="9">
                  <c:v>-99.25</c:v>
                </c:pt>
                <c:pt idx="10">
                  <c:v>-100.23</c:v>
                </c:pt>
                <c:pt idx="11">
                  <c:v>-98.42</c:v>
                </c:pt>
                <c:pt idx="12">
                  <c:v>-33.9</c:v>
                </c:pt>
                <c:pt idx="13">
                  <c:v>-85.12</c:v>
                </c:pt>
                <c:pt idx="14">
                  <c:v>-46.05</c:v>
                </c:pt>
                <c:pt idx="15">
                  <c:v>49.56</c:v>
                </c:pt>
                <c:pt idx="16">
                  <c:v>55.06</c:v>
                </c:pt>
                <c:pt idx="17">
                  <c:v>-86.87</c:v>
                </c:pt>
                <c:pt idx="18">
                  <c:v>-18.84</c:v>
                </c:pt>
                <c:pt idx="19">
                  <c:v>-101.52</c:v>
                </c:pt>
                <c:pt idx="20">
                  <c:v>-100.76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8-48CE-829A-1FA201EB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17.15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nonadaptive!$B$156:$B$173</c:f>
              <c:numCache>
                <c:formatCode>General</c:formatCode>
                <c:ptCount val="18"/>
                <c:pt idx="0">
                  <c:v>7800</c:v>
                </c:pt>
                <c:pt idx="1">
                  <c:v>7850</c:v>
                </c:pt>
                <c:pt idx="2">
                  <c:v>7900</c:v>
                </c:pt>
                <c:pt idx="3">
                  <c:v>7950</c:v>
                </c:pt>
                <c:pt idx="4">
                  <c:v>8000</c:v>
                </c:pt>
                <c:pt idx="5">
                  <c:v>8050</c:v>
                </c:pt>
                <c:pt idx="6">
                  <c:v>8100</c:v>
                </c:pt>
                <c:pt idx="7">
                  <c:v>8150</c:v>
                </c:pt>
                <c:pt idx="8">
                  <c:v>8200</c:v>
                </c:pt>
                <c:pt idx="9">
                  <c:v>8250</c:v>
                </c:pt>
                <c:pt idx="10">
                  <c:v>8300</c:v>
                </c:pt>
                <c:pt idx="11">
                  <c:v>8350</c:v>
                </c:pt>
                <c:pt idx="12">
                  <c:v>8400</c:v>
                </c:pt>
                <c:pt idx="13">
                  <c:v>8450</c:v>
                </c:pt>
                <c:pt idx="14">
                  <c:v>8500</c:v>
                </c:pt>
                <c:pt idx="15">
                  <c:v>8550</c:v>
                </c:pt>
                <c:pt idx="16">
                  <c:v>8600</c:v>
                </c:pt>
                <c:pt idx="17">
                  <c:v>8650</c:v>
                </c:pt>
              </c:numCache>
            </c:numRef>
          </c:cat>
          <c:val>
            <c:numRef>
              <c:f>nonadaptive!$K$156:$K$173</c:f>
              <c:numCache>
                <c:formatCode>General</c:formatCode>
                <c:ptCount val="18"/>
                <c:pt idx="0">
                  <c:v>-99.77</c:v>
                </c:pt>
                <c:pt idx="1">
                  <c:v>-99.71</c:v>
                </c:pt>
                <c:pt idx="2">
                  <c:v>-9.26</c:v>
                </c:pt>
                <c:pt idx="3">
                  <c:v>-108.76</c:v>
                </c:pt>
                <c:pt idx="4">
                  <c:v>-99.72</c:v>
                </c:pt>
                <c:pt idx="5">
                  <c:v>90.16</c:v>
                </c:pt>
                <c:pt idx="6">
                  <c:v>97.23</c:v>
                </c:pt>
                <c:pt idx="7">
                  <c:v>-82.59</c:v>
                </c:pt>
                <c:pt idx="8">
                  <c:v>-57.86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-95.97</c:v>
                </c:pt>
                <c:pt idx="15">
                  <c:v>-97.96</c:v>
                </c:pt>
                <c:pt idx="16">
                  <c:v>-103.5</c:v>
                </c:pt>
                <c:pt idx="17">
                  <c:v>-99.9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1-44EE-86B3-34F8D334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07.52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adaptive!$B$2:$B$23</c:f>
              <c:numCache>
                <c:formatCode>General</c:formatCode>
                <c:ptCount val="22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adaptive!$K$2:$K$23</c:f>
              <c:numCache>
                <c:formatCode>General</c:formatCode>
                <c:ptCount val="22"/>
                <c:pt idx="0">
                  <c:v>78.47</c:v>
                </c:pt>
                <c:pt idx="1">
                  <c:v>78.260000000000005</c:v>
                </c:pt>
                <c:pt idx="2">
                  <c:v>89.34</c:v>
                </c:pt>
                <c:pt idx="3">
                  <c:v>88.15</c:v>
                </c:pt>
                <c:pt idx="4">
                  <c:v>64.41</c:v>
                </c:pt>
                <c:pt idx="5">
                  <c:v>99.91</c:v>
                </c:pt>
                <c:pt idx="6">
                  <c:v>97.37</c:v>
                </c:pt>
                <c:pt idx="7">
                  <c:v>95.86</c:v>
                </c:pt>
                <c:pt idx="8">
                  <c:v>97.96</c:v>
                </c:pt>
                <c:pt idx="9">
                  <c:v>100</c:v>
                </c:pt>
                <c:pt idx="10">
                  <c:v>99.98</c:v>
                </c:pt>
                <c:pt idx="11">
                  <c:v>100</c:v>
                </c:pt>
                <c:pt idx="12">
                  <c:v>97.15</c:v>
                </c:pt>
                <c:pt idx="13">
                  <c:v>99.64</c:v>
                </c:pt>
                <c:pt idx="14">
                  <c:v>89.15</c:v>
                </c:pt>
                <c:pt idx="15">
                  <c:v>99.86</c:v>
                </c:pt>
                <c:pt idx="16">
                  <c:v>100</c:v>
                </c:pt>
                <c:pt idx="17">
                  <c:v>99.99</c:v>
                </c:pt>
                <c:pt idx="18">
                  <c:v>99.99</c:v>
                </c:pt>
                <c:pt idx="19">
                  <c:v>99.96</c:v>
                </c:pt>
                <c:pt idx="20">
                  <c:v>95.14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F-48C5-A288-F4E3FCE5F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13.39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adaptive!$B$49:$B$70</c:f>
              <c:numCache>
                <c:formatCode>General</c:formatCode>
                <c:ptCount val="22"/>
                <c:pt idx="0">
                  <c:v>2350</c:v>
                </c:pt>
                <c:pt idx="1">
                  <c:v>2400</c:v>
                </c:pt>
                <c:pt idx="2">
                  <c:v>2450</c:v>
                </c:pt>
                <c:pt idx="3">
                  <c:v>2500</c:v>
                </c:pt>
                <c:pt idx="4">
                  <c:v>2550</c:v>
                </c:pt>
                <c:pt idx="5">
                  <c:v>2600</c:v>
                </c:pt>
                <c:pt idx="6">
                  <c:v>2650</c:v>
                </c:pt>
                <c:pt idx="7">
                  <c:v>2700</c:v>
                </c:pt>
                <c:pt idx="8">
                  <c:v>2750</c:v>
                </c:pt>
                <c:pt idx="9">
                  <c:v>2800</c:v>
                </c:pt>
                <c:pt idx="10">
                  <c:v>2850</c:v>
                </c:pt>
                <c:pt idx="11">
                  <c:v>2900</c:v>
                </c:pt>
                <c:pt idx="12">
                  <c:v>2950</c:v>
                </c:pt>
                <c:pt idx="13">
                  <c:v>3000</c:v>
                </c:pt>
                <c:pt idx="14">
                  <c:v>3050</c:v>
                </c:pt>
                <c:pt idx="15">
                  <c:v>3100</c:v>
                </c:pt>
                <c:pt idx="16">
                  <c:v>3150</c:v>
                </c:pt>
                <c:pt idx="17">
                  <c:v>3200</c:v>
                </c:pt>
                <c:pt idx="18">
                  <c:v>3250</c:v>
                </c:pt>
                <c:pt idx="19">
                  <c:v>3300</c:v>
                </c:pt>
                <c:pt idx="20">
                  <c:v>3350</c:v>
                </c:pt>
                <c:pt idx="21">
                  <c:v>3400</c:v>
                </c:pt>
              </c:numCache>
            </c:numRef>
          </c:cat>
          <c:val>
            <c:numRef>
              <c:f>adaptive!$K$49:$K$70</c:f>
              <c:numCache>
                <c:formatCode>General</c:formatCode>
                <c:ptCount val="22"/>
                <c:pt idx="0">
                  <c:v>-2.2400000000000002</c:v>
                </c:pt>
                <c:pt idx="1">
                  <c:v>61.47</c:v>
                </c:pt>
                <c:pt idx="2">
                  <c:v>94.36</c:v>
                </c:pt>
                <c:pt idx="3">
                  <c:v>99.27</c:v>
                </c:pt>
                <c:pt idx="4">
                  <c:v>80.63</c:v>
                </c:pt>
                <c:pt idx="5">
                  <c:v>99.59</c:v>
                </c:pt>
                <c:pt idx="6">
                  <c:v>-13.87</c:v>
                </c:pt>
                <c:pt idx="7">
                  <c:v>99.69</c:v>
                </c:pt>
                <c:pt idx="8">
                  <c:v>100</c:v>
                </c:pt>
                <c:pt idx="9">
                  <c:v>91.52</c:v>
                </c:pt>
                <c:pt idx="10">
                  <c:v>96.93</c:v>
                </c:pt>
                <c:pt idx="11">
                  <c:v>98.9</c:v>
                </c:pt>
                <c:pt idx="12">
                  <c:v>64.73</c:v>
                </c:pt>
                <c:pt idx="13">
                  <c:v>99.45</c:v>
                </c:pt>
                <c:pt idx="14">
                  <c:v>90.78</c:v>
                </c:pt>
                <c:pt idx="15">
                  <c:v>99.5</c:v>
                </c:pt>
                <c:pt idx="16">
                  <c:v>99.08</c:v>
                </c:pt>
                <c:pt idx="17">
                  <c:v>99.5</c:v>
                </c:pt>
                <c:pt idx="18">
                  <c:v>99.14</c:v>
                </c:pt>
                <c:pt idx="19">
                  <c:v>97.2</c:v>
                </c:pt>
                <c:pt idx="20">
                  <c:v>99.85</c:v>
                </c:pt>
                <c:pt idx="21">
                  <c:v>70.67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0-4AE2-9475-A731B9E7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18.00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adaptive!$B$94:$B$111</c:f>
              <c:numCache>
                <c:formatCode>General</c:formatCode>
                <c:ptCount val="18"/>
                <c:pt idx="0">
                  <c:v>4600</c:v>
                </c:pt>
                <c:pt idx="1">
                  <c:v>4650</c:v>
                </c:pt>
                <c:pt idx="2">
                  <c:v>4700</c:v>
                </c:pt>
                <c:pt idx="3">
                  <c:v>4750</c:v>
                </c:pt>
                <c:pt idx="4">
                  <c:v>4800</c:v>
                </c:pt>
                <c:pt idx="5">
                  <c:v>4850</c:v>
                </c:pt>
                <c:pt idx="6">
                  <c:v>4950</c:v>
                </c:pt>
                <c:pt idx="7">
                  <c:v>5000</c:v>
                </c:pt>
                <c:pt idx="8">
                  <c:v>5050</c:v>
                </c:pt>
                <c:pt idx="9">
                  <c:v>5100</c:v>
                </c:pt>
                <c:pt idx="10">
                  <c:v>5150</c:v>
                </c:pt>
                <c:pt idx="11">
                  <c:v>5200</c:v>
                </c:pt>
                <c:pt idx="12">
                  <c:v>5250</c:v>
                </c:pt>
                <c:pt idx="13">
                  <c:v>5300</c:v>
                </c:pt>
                <c:pt idx="14">
                  <c:v>5350</c:v>
                </c:pt>
                <c:pt idx="15">
                  <c:v>5400</c:v>
                </c:pt>
                <c:pt idx="16">
                  <c:v>5450</c:v>
                </c:pt>
                <c:pt idx="17">
                  <c:v>5500</c:v>
                </c:pt>
              </c:numCache>
            </c:numRef>
          </c:cat>
          <c:val>
            <c:numRef>
              <c:f>adaptive!$K$94:$K$111</c:f>
              <c:numCache>
                <c:formatCode>General</c:formatCode>
                <c:ptCount val="18"/>
                <c:pt idx="0">
                  <c:v>73.78</c:v>
                </c:pt>
                <c:pt idx="1">
                  <c:v>98.68</c:v>
                </c:pt>
                <c:pt idx="2">
                  <c:v>14.88</c:v>
                </c:pt>
                <c:pt idx="3">
                  <c:v>84.09</c:v>
                </c:pt>
                <c:pt idx="4">
                  <c:v>36.17</c:v>
                </c:pt>
                <c:pt idx="5">
                  <c:v>35.53</c:v>
                </c:pt>
                <c:pt idx="6">
                  <c:v>-66.709999999999994</c:v>
                </c:pt>
                <c:pt idx="7">
                  <c:v>78.42</c:v>
                </c:pt>
                <c:pt idx="8">
                  <c:v>82.22</c:v>
                </c:pt>
                <c:pt idx="9">
                  <c:v>40.44</c:v>
                </c:pt>
                <c:pt idx="10">
                  <c:v>90.26</c:v>
                </c:pt>
                <c:pt idx="11">
                  <c:v>79.11</c:v>
                </c:pt>
                <c:pt idx="12">
                  <c:v>78.62</c:v>
                </c:pt>
                <c:pt idx="13">
                  <c:v>32.770000000000003</c:v>
                </c:pt>
                <c:pt idx="14">
                  <c:v>-59.08</c:v>
                </c:pt>
                <c:pt idx="15">
                  <c:v>67.59</c:v>
                </c:pt>
                <c:pt idx="16">
                  <c:v>60.43</c:v>
                </c:pt>
                <c:pt idx="17">
                  <c:v>94.19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6-42F2-973F-6715E796F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10.40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adaptive!$B$24:$B$48</c:f>
              <c:numCache>
                <c:formatCode>General</c:formatCode>
                <c:ptCount val="25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  <c:pt idx="9">
                  <c:v>1550</c:v>
                </c:pt>
                <c:pt idx="10">
                  <c:v>1600</c:v>
                </c:pt>
                <c:pt idx="11">
                  <c:v>1650</c:v>
                </c:pt>
                <c:pt idx="12">
                  <c:v>1700</c:v>
                </c:pt>
                <c:pt idx="13">
                  <c:v>1750</c:v>
                </c:pt>
                <c:pt idx="14">
                  <c:v>1800</c:v>
                </c:pt>
                <c:pt idx="15">
                  <c:v>1850</c:v>
                </c:pt>
                <c:pt idx="16">
                  <c:v>1900</c:v>
                </c:pt>
                <c:pt idx="17">
                  <c:v>1950</c:v>
                </c:pt>
                <c:pt idx="18">
                  <c:v>2000</c:v>
                </c:pt>
                <c:pt idx="19">
                  <c:v>2050</c:v>
                </c:pt>
                <c:pt idx="20">
                  <c:v>2100</c:v>
                </c:pt>
                <c:pt idx="21">
                  <c:v>2150</c:v>
                </c:pt>
                <c:pt idx="22">
                  <c:v>2200</c:v>
                </c:pt>
                <c:pt idx="23">
                  <c:v>2250</c:v>
                </c:pt>
                <c:pt idx="24">
                  <c:v>2300</c:v>
                </c:pt>
              </c:numCache>
            </c:numRef>
          </c:cat>
          <c:val>
            <c:numRef>
              <c:f>adaptive!$K$24:$K$48</c:f>
              <c:numCache>
                <c:formatCode>General</c:formatCode>
                <c:ptCount val="25"/>
                <c:pt idx="0">
                  <c:v>-37.01</c:v>
                </c:pt>
                <c:pt idx="1">
                  <c:v>8.9</c:v>
                </c:pt>
                <c:pt idx="2">
                  <c:v>95</c:v>
                </c:pt>
                <c:pt idx="3">
                  <c:v>96.16</c:v>
                </c:pt>
                <c:pt idx="4">
                  <c:v>91.81</c:v>
                </c:pt>
                <c:pt idx="5">
                  <c:v>91.4</c:v>
                </c:pt>
                <c:pt idx="6">
                  <c:v>96.47</c:v>
                </c:pt>
                <c:pt idx="7">
                  <c:v>-62.59</c:v>
                </c:pt>
                <c:pt idx="8">
                  <c:v>85.22</c:v>
                </c:pt>
                <c:pt idx="9">
                  <c:v>-76.38</c:v>
                </c:pt>
                <c:pt idx="10">
                  <c:v>42.16</c:v>
                </c:pt>
                <c:pt idx="11">
                  <c:v>99.65</c:v>
                </c:pt>
                <c:pt idx="12">
                  <c:v>93.79</c:v>
                </c:pt>
                <c:pt idx="13">
                  <c:v>78.33</c:v>
                </c:pt>
                <c:pt idx="14">
                  <c:v>54.38</c:v>
                </c:pt>
                <c:pt idx="15">
                  <c:v>95.46</c:v>
                </c:pt>
                <c:pt idx="16">
                  <c:v>92.99</c:v>
                </c:pt>
                <c:pt idx="17">
                  <c:v>92.42</c:v>
                </c:pt>
                <c:pt idx="18">
                  <c:v>94.15</c:v>
                </c:pt>
                <c:pt idx="19">
                  <c:v>97.92</c:v>
                </c:pt>
                <c:pt idx="20">
                  <c:v>96.96</c:v>
                </c:pt>
                <c:pt idx="21">
                  <c:v>88.45</c:v>
                </c:pt>
                <c:pt idx="22">
                  <c:v>49.47</c:v>
                </c:pt>
                <c:pt idx="23">
                  <c:v>77.209999999999994</c:v>
                </c:pt>
                <c:pt idx="24">
                  <c:v>97.84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8-4FBF-91BA-6FF3FBED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16.34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adaptive!$B$135:$B$155</c:f>
              <c:numCache>
                <c:formatCode>General</c:formatCode>
                <c:ptCount val="21"/>
                <c:pt idx="0">
                  <c:v>6750</c:v>
                </c:pt>
                <c:pt idx="1">
                  <c:v>6800</c:v>
                </c:pt>
                <c:pt idx="2">
                  <c:v>6850</c:v>
                </c:pt>
                <c:pt idx="3">
                  <c:v>6900</c:v>
                </c:pt>
                <c:pt idx="4">
                  <c:v>6950</c:v>
                </c:pt>
                <c:pt idx="5">
                  <c:v>7000</c:v>
                </c:pt>
                <c:pt idx="6">
                  <c:v>7050</c:v>
                </c:pt>
                <c:pt idx="7">
                  <c:v>7100</c:v>
                </c:pt>
                <c:pt idx="8">
                  <c:v>7150</c:v>
                </c:pt>
                <c:pt idx="9">
                  <c:v>7200</c:v>
                </c:pt>
                <c:pt idx="10">
                  <c:v>7250</c:v>
                </c:pt>
                <c:pt idx="11">
                  <c:v>7300</c:v>
                </c:pt>
                <c:pt idx="12">
                  <c:v>7350</c:v>
                </c:pt>
                <c:pt idx="13">
                  <c:v>7400</c:v>
                </c:pt>
                <c:pt idx="14">
                  <c:v>7450</c:v>
                </c:pt>
                <c:pt idx="15">
                  <c:v>7500</c:v>
                </c:pt>
                <c:pt idx="16">
                  <c:v>7550</c:v>
                </c:pt>
                <c:pt idx="17">
                  <c:v>7600</c:v>
                </c:pt>
                <c:pt idx="18">
                  <c:v>7650</c:v>
                </c:pt>
                <c:pt idx="19">
                  <c:v>7700</c:v>
                </c:pt>
                <c:pt idx="20">
                  <c:v>7750</c:v>
                </c:pt>
              </c:numCache>
            </c:numRef>
          </c:cat>
          <c:val>
            <c:numRef>
              <c:f>adaptive!$K$135:$K$155</c:f>
              <c:numCache>
                <c:formatCode>General</c:formatCode>
                <c:ptCount val="21"/>
                <c:pt idx="0">
                  <c:v>75.08</c:v>
                </c:pt>
                <c:pt idx="1">
                  <c:v>79.87</c:v>
                </c:pt>
                <c:pt idx="2">
                  <c:v>92.41</c:v>
                </c:pt>
                <c:pt idx="3">
                  <c:v>73.97</c:v>
                </c:pt>
                <c:pt idx="4">
                  <c:v>61.96</c:v>
                </c:pt>
                <c:pt idx="5">
                  <c:v>72.03</c:v>
                </c:pt>
                <c:pt idx="6">
                  <c:v>30.62</c:v>
                </c:pt>
                <c:pt idx="7">
                  <c:v>58.43</c:v>
                </c:pt>
                <c:pt idx="8">
                  <c:v>86.62</c:v>
                </c:pt>
                <c:pt idx="9">
                  <c:v>44.6</c:v>
                </c:pt>
                <c:pt idx="10">
                  <c:v>25.34</c:v>
                </c:pt>
                <c:pt idx="11">
                  <c:v>-95.57</c:v>
                </c:pt>
                <c:pt idx="12">
                  <c:v>69.05</c:v>
                </c:pt>
                <c:pt idx="13">
                  <c:v>16.89</c:v>
                </c:pt>
                <c:pt idx="14">
                  <c:v>75.849999999999994</c:v>
                </c:pt>
                <c:pt idx="15">
                  <c:v>44.28</c:v>
                </c:pt>
                <c:pt idx="16">
                  <c:v>82.25</c:v>
                </c:pt>
                <c:pt idx="17">
                  <c:v>52.51</c:v>
                </c:pt>
                <c:pt idx="18">
                  <c:v>88.71</c:v>
                </c:pt>
                <c:pt idx="19">
                  <c:v>65.63</c:v>
                </c:pt>
                <c:pt idx="20">
                  <c:v>65.040000000000006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5-4498-B392-75B1F6F7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10.40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adaptive!$B$24:$B$48</c:f>
              <c:numCache>
                <c:formatCode>General</c:formatCode>
                <c:ptCount val="25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  <c:pt idx="7">
                  <c:v>1450</c:v>
                </c:pt>
                <c:pt idx="8">
                  <c:v>1500</c:v>
                </c:pt>
                <c:pt idx="9">
                  <c:v>1550</c:v>
                </c:pt>
                <c:pt idx="10">
                  <c:v>1600</c:v>
                </c:pt>
                <c:pt idx="11">
                  <c:v>1650</c:v>
                </c:pt>
                <c:pt idx="12">
                  <c:v>1700</c:v>
                </c:pt>
                <c:pt idx="13">
                  <c:v>1750</c:v>
                </c:pt>
                <c:pt idx="14">
                  <c:v>1800</c:v>
                </c:pt>
                <c:pt idx="15">
                  <c:v>1850</c:v>
                </c:pt>
                <c:pt idx="16">
                  <c:v>1900</c:v>
                </c:pt>
                <c:pt idx="17">
                  <c:v>1950</c:v>
                </c:pt>
                <c:pt idx="18">
                  <c:v>2000</c:v>
                </c:pt>
                <c:pt idx="19">
                  <c:v>2050</c:v>
                </c:pt>
                <c:pt idx="20">
                  <c:v>2100</c:v>
                </c:pt>
                <c:pt idx="21">
                  <c:v>2150</c:v>
                </c:pt>
                <c:pt idx="22">
                  <c:v>2200</c:v>
                </c:pt>
                <c:pt idx="23">
                  <c:v>2250</c:v>
                </c:pt>
                <c:pt idx="24">
                  <c:v>2300</c:v>
                </c:pt>
              </c:numCache>
            </c:numRef>
          </c:cat>
          <c:val>
            <c:numRef>
              <c:f>adaptive!$K$24:$K$48</c:f>
              <c:numCache>
                <c:formatCode>General</c:formatCode>
                <c:ptCount val="25"/>
                <c:pt idx="0">
                  <c:v>-37.01</c:v>
                </c:pt>
                <c:pt idx="1">
                  <c:v>8.9</c:v>
                </c:pt>
                <c:pt idx="2">
                  <c:v>95</c:v>
                </c:pt>
                <c:pt idx="3">
                  <c:v>96.16</c:v>
                </c:pt>
                <c:pt idx="4">
                  <c:v>91.81</c:v>
                </c:pt>
                <c:pt idx="5">
                  <c:v>91.4</c:v>
                </c:pt>
                <c:pt idx="6">
                  <c:v>96.47</c:v>
                </c:pt>
                <c:pt idx="7">
                  <c:v>-62.59</c:v>
                </c:pt>
                <c:pt idx="8">
                  <c:v>85.22</c:v>
                </c:pt>
                <c:pt idx="9">
                  <c:v>-76.38</c:v>
                </c:pt>
                <c:pt idx="10">
                  <c:v>42.16</c:v>
                </c:pt>
                <c:pt idx="11">
                  <c:v>99.65</c:v>
                </c:pt>
                <c:pt idx="12">
                  <c:v>93.79</c:v>
                </c:pt>
                <c:pt idx="13">
                  <c:v>78.33</c:v>
                </c:pt>
                <c:pt idx="14">
                  <c:v>54.38</c:v>
                </c:pt>
                <c:pt idx="15">
                  <c:v>95.46</c:v>
                </c:pt>
                <c:pt idx="16">
                  <c:v>92.99</c:v>
                </c:pt>
                <c:pt idx="17">
                  <c:v>92.42</c:v>
                </c:pt>
                <c:pt idx="18">
                  <c:v>94.15</c:v>
                </c:pt>
                <c:pt idx="19">
                  <c:v>97.92</c:v>
                </c:pt>
                <c:pt idx="20">
                  <c:v>96.96</c:v>
                </c:pt>
                <c:pt idx="21">
                  <c:v>88.45</c:v>
                </c:pt>
                <c:pt idx="22">
                  <c:v>49.47</c:v>
                </c:pt>
                <c:pt idx="23">
                  <c:v>77.209999999999994</c:v>
                </c:pt>
                <c:pt idx="24">
                  <c:v>97.84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8-406E-824D-1F5B84F0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15.31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adaptive!$B$71:$B$93</c:f>
              <c:numCache>
                <c:formatCode>General</c:formatCode>
                <c:ptCount val="23"/>
                <c:pt idx="0">
                  <c:v>3450</c:v>
                </c:pt>
                <c:pt idx="1">
                  <c:v>3500</c:v>
                </c:pt>
                <c:pt idx="2">
                  <c:v>3550</c:v>
                </c:pt>
                <c:pt idx="3">
                  <c:v>3600</c:v>
                </c:pt>
                <c:pt idx="4">
                  <c:v>3650</c:v>
                </c:pt>
                <c:pt idx="5">
                  <c:v>3700</c:v>
                </c:pt>
                <c:pt idx="6">
                  <c:v>3750</c:v>
                </c:pt>
                <c:pt idx="7">
                  <c:v>3800</c:v>
                </c:pt>
                <c:pt idx="8">
                  <c:v>3850</c:v>
                </c:pt>
                <c:pt idx="9">
                  <c:v>3900</c:v>
                </c:pt>
                <c:pt idx="10">
                  <c:v>3950</c:v>
                </c:pt>
                <c:pt idx="11">
                  <c:v>4000</c:v>
                </c:pt>
                <c:pt idx="12">
                  <c:v>4050</c:v>
                </c:pt>
                <c:pt idx="13">
                  <c:v>4100</c:v>
                </c:pt>
                <c:pt idx="14">
                  <c:v>4150</c:v>
                </c:pt>
                <c:pt idx="15">
                  <c:v>4200</c:v>
                </c:pt>
                <c:pt idx="16">
                  <c:v>4250</c:v>
                </c:pt>
                <c:pt idx="17">
                  <c:v>4300</c:v>
                </c:pt>
                <c:pt idx="18">
                  <c:v>4350</c:v>
                </c:pt>
                <c:pt idx="19">
                  <c:v>4400</c:v>
                </c:pt>
                <c:pt idx="20">
                  <c:v>4450</c:v>
                </c:pt>
                <c:pt idx="21">
                  <c:v>4500</c:v>
                </c:pt>
                <c:pt idx="22">
                  <c:v>4550</c:v>
                </c:pt>
              </c:numCache>
            </c:numRef>
          </c:cat>
          <c:val>
            <c:numRef>
              <c:f>adaptive!$K$71:$K$93</c:f>
              <c:numCache>
                <c:formatCode>General</c:formatCode>
                <c:ptCount val="23"/>
                <c:pt idx="0">
                  <c:v>99.97</c:v>
                </c:pt>
                <c:pt idx="1">
                  <c:v>99.99</c:v>
                </c:pt>
                <c:pt idx="2">
                  <c:v>99.73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99.16</c:v>
                </c:pt>
                <c:pt idx="7">
                  <c:v>99.61</c:v>
                </c:pt>
                <c:pt idx="8">
                  <c:v>92.84</c:v>
                </c:pt>
                <c:pt idx="9">
                  <c:v>100</c:v>
                </c:pt>
                <c:pt idx="10">
                  <c:v>99.93</c:v>
                </c:pt>
                <c:pt idx="11">
                  <c:v>100</c:v>
                </c:pt>
                <c:pt idx="12">
                  <c:v>99.04</c:v>
                </c:pt>
                <c:pt idx="13">
                  <c:v>98.67</c:v>
                </c:pt>
                <c:pt idx="14">
                  <c:v>99.99</c:v>
                </c:pt>
                <c:pt idx="15">
                  <c:v>98.79</c:v>
                </c:pt>
                <c:pt idx="16">
                  <c:v>100</c:v>
                </c:pt>
                <c:pt idx="17">
                  <c:v>99.9</c:v>
                </c:pt>
                <c:pt idx="18">
                  <c:v>97.58</c:v>
                </c:pt>
                <c:pt idx="19">
                  <c:v>100</c:v>
                </c:pt>
                <c:pt idx="20">
                  <c:v>99.92</c:v>
                </c:pt>
                <c:pt idx="21">
                  <c:v>99.95</c:v>
                </c:pt>
                <c:pt idx="22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E-4512-B493-86F6BD5D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14.43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adaptive!$B$112:$B$134</c:f>
              <c:numCache>
                <c:formatCode>General</c:formatCode>
                <c:ptCount val="23"/>
                <c:pt idx="0">
                  <c:v>5550</c:v>
                </c:pt>
                <c:pt idx="1">
                  <c:v>5600</c:v>
                </c:pt>
                <c:pt idx="2">
                  <c:v>5650</c:v>
                </c:pt>
                <c:pt idx="3">
                  <c:v>5700</c:v>
                </c:pt>
                <c:pt idx="4">
                  <c:v>5750</c:v>
                </c:pt>
                <c:pt idx="5">
                  <c:v>5800</c:v>
                </c:pt>
                <c:pt idx="6">
                  <c:v>5850</c:v>
                </c:pt>
                <c:pt idx="7">
                  <c:v>5900</c:v>
                </c:pt>
                <c:pt idx="8">
                  <c:v>5950</c:v>
                </c:pt>
                <c:pt idx="9">
                  <c:v>6000</c:v>
                </c:pt>
                <c:pt idx="10">
                  <c:v>6050</c:v>
                </c:pt>
                <c:pt idx="11">
                  <c:v>6100</c:v>
                </c:pt>
                <c:pt idx="12">
                  <c:v>6150</c:v>
                </c:pt>
                <c:pt idx="13">
                  <c:v>6200</c:v>
                </c:pt>
                <c:pt idx="14">
                  <c:v>6250</c:v>
                </c:pt>
                <c:pt idx="15">
                  <c:v>6300</c:v>
                </c:pt>
                <c:pt idx="16">
                  <c:v>6350</c:v>
                </c:pt>
                <c:pt idx="17">
                  <c:v>6400</c:v>
                </c:pt>
                <c:pt idx="18">
                  <c:v>6450</c:v>
                </c:pt>
                <c:pt idx="19">
                  <c:v>6500</c:v>
                </c:pt>
                <c:pt idx="20">
                  <c:v>6550</c:v>
                </c:pt>
                <c:pt idx="21">
                  <c:v>6600</c:v>
                </c:pt>
                <c:pt idx="22">
                  <c:v>6650</c:v>
                </c:pt>
              </c:numCache>
            </c:numRef>
          </c:cat>
          <c:val>
            <c:numRef>
              <c:f>adaptive!$K$112:$K$134</c:f>
              <c:numCache>
                <c:formatCode>General</c:formatCode>
                <c:ptCount val="23"/>
                <c:pt idx="0">
                  <c:v>-474.45</c:v>
                </c:pt>
                <c:pt idx="1">
                  <c:v>-516.51</c:v>
                </c:pt>
                <c:pt idx="2">
                  <c:v>49.62</c:v>
                </c:pt>
                <c:pt idx="3">
                  <c:v>53.7</c:v>
                </c:pt>
                <c:pt idx="4">
                  <c:v>-156.83000000000001</c:v>
                </c:pt>
                <c:pt idx="5">
                  <c:v>17.82</c:v>
                </c:pt>
                <c:pt idx="6">
                  <c:v>59.92</c:v>
                </c:pt>
                <c:pt idx="7">
                  <c:v>52.77</c:v>
                </c:pt>
                <c:pt idx="8">
                  <c:v>56.52</c:v>
                </c:pt>
                <c:pt idx="9">
                  <c:v>30.6</c:v>
                </c:pt>
                <c:pt idx="10">
                  <c:v>55.54</c:v>
                </c:pt>
                <c:pt idx="11">
                  <c:v>82.21</c:v>
                </c:pt>
                <c:pt idx="12">
                  <c:v>-70.22</c:v>
                </c:pt>
                <c:pt idx="13">
                  <c:v>-102.84</c:v>
                </c:pt>
                <c:pt idx="14">
                  <c:v>81.42</c:v>
                </c:pt>
                <c:pt idx="15">
                  <c:v>61.99</c:v>
                </c:pt>
                <c:pt idx="16">
                  <c:v>62.71</c:v>
                </c:pt>
                <c:pt idx="17">
                  <c:v>-23.84</c:v>
                </c:pt>
                <c:pt idx="18">
                  <c:v>58.86</c:v>
                </c:pt>
                <c:pt idx="19">
                  <c:v>65.709999999999994</c:v>
                </c:pt>
                <c:pt idx="20">
                  <c:v>9.68</c:v>
                </c:pt>
                <c:pt idx="21">
                  <c:v>-101.9</c:v>
                </c:pt>
                <c:pt idx="22">
                  <c:v>93.11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E-4B6C-840F-1AF3E49B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17.15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adaptive!$B$156:$B$173</c:f>
              <c:numCache>
                <c:formatCode>General</c:formatCode>
                <c:ptCount val="18"/>
                <c:pt idx="0">
                  <c:v>7800</c:v>
                </c:pt>
                <c:pt idx="1">
                  <c:v>7850</c:v>
                </c:pt>
                <c:pt idx="2">
                  <c:v>7900</c:v>
                </c:pt>
                <c:pt idx="3">
                  <c:v>7950</c:v>
                </c:pt>
                <c:pt idx="4">
                  <c:v>8000</c:v>
                </c:pt>
                <c:pt idx="5">
                  <c:v>8050</c:v>
                </c:pt>
                <c:pt idx="6">
                  <c:v>8100</c:v>
                </c:pt>
                <c:pt idx="7">
                  <c:v>8150</c:v>
                </c:pt>
                <c:pt idx="8">
                  <c:v>8200</c:v>
                </c:pt>
                <c:pt idx="9">
                  <c:v>8250</c:v>
                </c:pt>
                <c:pt idx="10">
                  <c:v>8300</c:v>
                </c:pt>
                <c:pt idx="11">
                  <c:v>8350</c:v>
                </c:pt>
                <c:pt idx="12">
                  <c:v>8400</c:v>
                </c:pt>
                <c:pt idx="13">
                  <c:v>8450</c:v>
                </c:pt>
                <c:pt idx="14">
                  <c:v>8500</c:v>
                </c:pt>
                <c:pt idx="15">
                  <c:v>8550</c:v>
                </c:pt>
                <c:pt idx="16">
                  <c:v>8600</c:v>
                </c:pt>
                <c:pt idx="17">
                  <c:v>8650</c:v>
                </c:pt>
              </c:numCache>
            </c:numRef>
          </c:cat>
          <c:val>
            <c:numRef>
              <c:f>adaptive!$K$156:$K$173</c:f>
              <c:numCache>
                <c:formatCode>General</c:formatCode>
                <c:ptCount val="18"/>
                <c:pt idx="0">
                  <c:v>99.99</c:v>
                </c:pt>
                <c:pt idx="1">
                  <c:v>100</c:v>
                </c:pt>
                <c:pt idx="2">
                  <c:v>99.82</c:v>
                </c:pt>
                <c:pt idx="3">
                  <c:v>99.51</c:v>
                </c:pt>
                <c:pt idx="4">
                  <c:v>99.1</c:v>
                </c:pt>
                <c:pt idx="5">
                  <c:v>100</c:v>
                </c:pt>
                <c:pt idx="6">
                  <c:v>99.92</c:v>
                </c:pt>
                <c:pt idx="7">
                  <c:v>99.67</c:v>
                </c:pt>
                <c:pt idx="8">
                  <c:v>99.7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99.94</c:v>
                </c:pt>
                <c:pt idx="14">
                  <c:v>100</c:v>
                </c:pt>
                <c:pt idx="15">
                  <c:v>100</c:v>
                </c:pt>
                <c:pt idx="16">
                  <c:v>99.8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9-4460-A518-59540FA8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13.39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adaptive!$B$49:$B$70</c:f>
              <c:numCache>
                <c:formatCode>General</c:formatCode>
                <c:ptCount val="22"/>
                <c:pt idx="0">
                  <c:v>2350</c:v>
                </c:pt>
                <c:pt idx="1">
                  <c:v>2400</c:v>
                </c:pt>
                <c:pt idx="2">
                  <c:v>2450</c:v>
                </c:pt>
                <c:pt idx="3">
                  <c:v>2500</c:v>
                </c:pt>
                <c:pt idx="4">
                  <c:v>2550</c:v>
                </c:pt>
                <c:pt idx="5">
                  <c:v>2600</c:v>
                </c:pt>
                <c:pt idx="6">
                  <c:v>2650</c:v>
                </c:pt>
                <c:pt idx="7">
                  <c:v>2700</c:v>
                </c:pt>
                <c:pt idx="8">
                  <c:v>2750</c:v>
                </c:pt>
                <c:pt idx="9">
                  <c:v>2800</c:v>
                </c:pt>
                <c:pt idx="10">
                  <c:v>2850</c:v>
                </c:pt>
                <c:pt idx="11">
                  <c:v>2900</c:v>
                </c:pt>
                <c:pt idx="12">
                  <c:v>2950</c:v>
                </c:pt>
                <c:pt idx="13">
                  <c:v>3000</c:v>
                </c:pt>
                <c:pt idx="14">
                  <c:v>3050</c:v>
                </c:pt>
                <c:pt idx="15">
                  <c:v>3100</c:v>
                </c:pt>
                <c:pt idx="16">
                  <c:v>3150</c:v>
                </c:pt>
                <c:pt idx="17">
                  <c:v>3200</c:v>
                </c:pt>
                <c:pt idx="18">
                  <c:v>3250</c:v>
                </c:pt>
                <c:pt idx="19">
                  <c:v>3300</c:v>
                </c:pt>
                <c:pt idx="20">
                  <c:v>3350</c:v>
                </c:pt>
                <c:pt idx="21">
                  <c:v>3400</c:v>
                </c:pt>
              </c:numCache>
            </c:numRef>
          </c:cat>
          <c:val>
            <c:numRef>
              <c:f>adaptive!$K$49:$K$70</c:f>
              <c:numCache>
                <c:formatCode>General</c:formatCode>
                <c:ptCount val="22"/>
                <c:pt idx="0">
                  <c:v>-2.2400000000000002</c:v>
                </c:pt>
                <c:pt idx="1">
                  <c:v>61.47</c:v>
                </c:pt>
                <c:pt idx="2">
                  <c:v>94.36</c:v>
                </c:pt>
                <c:pt idx="3">
                  <c:v>99.27</c:v>
                </c:pt>
                <c:pt idx="4">
                  <c:v>80.63</c:v>
                </c:pt>
                <c:pt idx="5">
                  <c:v>99.59</c:v>
                </c:pt>
                <c:pt idx="6">
                  <c:v>-13.87</c:v>
                </c:pt>
                <c:pt idx="7">
                  <c:v>99.69</c:v>
                </c:pt>
                <c:pt idx="8">
                  <c:v>100</c:v>
                </c:pt>
                <c:pt idx="9">
                  <c:v>91.52</c:v>
                </c:pt>
                <c:pt idx="10">
                  <c:v>96.93</c:v>
                </c:pt>
                <c:pt idx="11">
                  <c:v>98.9</c:v>
                </c:pt>
                <c:pt idx="12">
                  <c:v>64.73</c:v>
                </c:pt>
                <c:pt idx="13">
                  <c:v>99.45</c:v>
                </c:pt>
                <c:pt idx="14">
                  <c:v>90.78</c:v>
                </c:pt>
                <c:pt idx="15">
                  <c:v>99.5</c:v>
                </c:pt>
                <c:pt idx="16">
                  <c:v>99.08</c:v>
                </c:pt>
                <c:pt idx="17">
                  <c:v>99.5</c:v>
                </c:pt>
                <c:pt idx="18">
                  <c:v>99.14</c:v>
                </c:pt>
                <c:pt idx="19">
                  <c:v>97.2</c:v>
                </c:pt>
                <c:pt idx="20">
                  <c:v>99.85</c:v>
                </c:pt>
                <c:pt idx="21">
                  <c:v>70.67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1-444D-B7C2-F2F35A04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15.31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adaptive!$B$71:$B$93</c:f>
              <c:numCache>
                <c:formatCode>General</c:formatCode>
                <c:ptCount val="23"/>
                <c:pt idx="0">
                  <c:v>3450</c:v>
                </c:pt>
                <c:pt idx="1">
                  <c:v>3500</c:v>
                </c:pt>
                <c:pt idx="2">
                  <c:v>3550</c:v>
                </c:pt>
                <c:pt idx="3">
                  <c:v>3600</c:v>
                </c:pt>
                <c:pt idx="4">
                  <c:v>3650</c:v>
                </c:pt>
                <c:pt idx="5">
                  <c:v>3700</c:v>
                </c:pt>
                <c:pt idx="6">
                  <c:v>3750</c:v>
                </c:pt>
                <c:pt idx="7">
                  <c:v>3800</c:v>
                </c:pt>
                <c:pt idx="8">
                  <c:v>3850</c:v>
                </c:pt>
                <c:pt idx="9">
                  <c:v>3900</c:v>
                </c:pt>
                <c:pt idx="10">
                  <c:v>3950</c:v>
                </c:pt>
                <c:pt idx="11">
                  <c:v>4000</c:v>
                </c:pt>
                <c:pt idx="12">
                  <c:v>4050</c:v>
                </c:pt>
                <c:pt idx="13">
                  <c:v>4100</c:v>
                </c:pt>
                <c:pt idx="14">
                  <c:v>4150</c:v>
                </c:pt>
                <c:pt idx="15">
                  <c:v>4200</c:v>
                </c:pt>
                <c:pt idx="16">
                  <c:v>4250</c:v>
                </c:pt>
                <c:pt idx="17">
                  <c:v>4300</c:v>
                </c:pt>
                <c:pt idx="18">
                  <c:v>4350</c:v>
                </c:pt>
                <c:pt idx="19">
                  <c:v>4400</c:v>
                </c:pt>
                <c:pt idx="20">
                  <c:v>4450</c:v>
                </c:pt>
                <c:pt idx="21">
                  <c:v>4500</c:v>
                </c:pt>
                <c:pt idx="22">
                  <c:v>4550</c:v>
                </c:pt>
              </c:numCache>
            </c:numRef>
          </c:cat>
          <c:val>
            <c:numRef>
              <c:f>adaptive!$K$71:$K$93</c:f>
              <c:numCache>
                <c:formatCode>General</c:formatCode>
                <c:ptCount val="23"/>
                <c:pt idx="0">
                  <c:v>99.97</c:v>
                </c:pt>
                <c:pt idx="1">
                  <c:v>99.99</c:v>
                </c:pt>
                <c:pt idx="2">
                  <c:v>99.73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99.16</c:v>
                </c:pt>
                <c:pt idx="7">
                  <c:v>99.61</c:v>
                </c:pt>
                <c:pt idx="8">
                  <c:v>92.84</c:v>
                </c:pt>
                <c:pt idx="9">
                  <c:v>100</c:v>
                </c:pt>
                <c:pt idx="10">
                  <c:v>99.93</c:v>
                </c:pt>
                <c:pt idx="11">
                  <c:v>100</c:v>
                </c:pt>
                <c:pt idx="12">
                  <c:v>99.04</c:v>
                </c:pt>
                <c:pt idx="13">
                  <c:v>98.67</c:v>
                </c:pt>
                <c:pt idx="14">
                  <c:v>99.99</c:v>
                </c:pt>
                <c:pt idx="15">
                  <c:v>98.79</c:v>
                </c:pt>
                <c:pt idx="16">
                  <c:v>100</c:v>
                </c:pt>
                <c:pt idx="17">
                  <c:v>99.9</c:v>
                </c:pt>
                <c:pt idx="18">
                  <c:v>97.58</c:v>
                </c:pt>
                <c:pt idx="19">
                  <c:v>100</c:v>
                </c:pt>
                <c:pt idx="20">
                  <c:v>99.92</c:v>
                </c:pt>
                <c:pt idx="21">
                  <c:v>99.95</c:v>
                </c:pt>
                <c:pt idx="22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2-49BE-AA91-AEFA1E80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11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18.00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adaptive!$B$94:$B$111</c:f>
              <c:numCache>
                <c:formatCode>General</c:formatCode>
                <c:ptCount val="18"/>
                <c:pt idx="0">
                  <c:v>4600</c:v>
                </c:pt>
                <c:pt idx="1">
                  <c:v>4650</c:v>
                </c:pt>
                <c:pt idx="2">
                  <c:v>4700</c:v>
                </c:pt>
                <c:pt idx="3">
                  <c:v>4750</c:v>
                </c:pt>
                <c:pt idx="4">
                  <c:v>4800</c:v>
                </c:pt>
                <c:pt idx="5">
                  <c:v>4850</c:v>
                </c:pt>
                <c:pt idx="6">
                  <c:v>4950</c:v>
                </c:pt>
                <c:pt idx="7">
                  <c:v>5000</c:v>
                </c:pt>
                <c:pt idx="8">
                  <c:v>5050</c:v>
                </c:pt>
                <c:pt idx="9">
                  <c:v>5100</c:v>
                </c:pt>
                <c:pt idx="10">
                  <c:v>5150</c:v>
                </c:pt>
                <c:pt idx="11">
                  <c:v>5200</c:v>
                </c:pt>
                <c:pt idx="12">
                  <c:v>5250</c:v>
                </c:pt>
                <c:pt idx="13">
                  <c:v>5300</c:v>
                </c:pt>
                <c:pt idx="14">
                  <c:v>5350</c:v>
                </c:pt>
                <c:pt idx="15">
                  <c:v>5400</c:v>
                </c:pt>
                <c:pt idx="16">
                  <c:v>5450</c:v>
                </c:pt>
                <c:pt idx="17">
                  <c:v>5500</c:v>
                </c:pt>
              </c:numCache>
            </c:numRef>
          </c:cat>
          <c:val>
            <c:numRef>
              <c:f>adaptive!$K$94:$K$111</c:f>
              <c:numCache>
                <c:formatCode>General</c:formatCode>
                <c:ptCount val="18"/>
                <c:pt idx="0">
                  <c:v>73.78</c:v>
                </c:pt>
                <c:pt idx="1">
                  <c:v>98.68</c:v>
                </c:pt>
                <c:pt idx="2">
                  <c:v>14.88</c:v>
                </c:pt>
                <c:pt idx="3">
                  <c:v>84.09</c:v>
                </c:pt>
                <c:pt idx="4">
                  <c:v>36.17</c:v>
                </c:pt>
                <c:pt idx="5">
                  <c:v>35.53</c:v>
                </c:pt>
                <c:pt idx="6">
                  <c:v>-66.709999999999994</c:v>
                </c:pt>
                <c:pt idx="7">
                  <c:v>78.42</c:v>
                </c:pt>
                <c:pt idx="8">
                  <c:v>82.22</c:v>
                </c:pt>
                <c:pt idx="9">
                  <c:v>40.44</c:v>
                </c:pt>
                <c:pt idx="10">
                  <c:v>90.26</c:v>
                </c:pt>
                <c:pt idx="11">
                  <c:v>79.11</c:v>
                </c:pt>
                <c:pt idx="12">
                  <c:v>78.62</c:v>
                </c:pt>
                <c:pt idx="13">
                  <c:v>32.770000000000003</c:v>
                </c:pt>
                <c:pt idx="14">
                  <c:v>-59.08</c:v>
                </c:pt>
                <c:pt idx="15">
                  <c:v>67.59</c:v>
                </c:pt>
                <c:pt idx="16">
                  <c:v>60.43</c:v>
                </c:pt>
                <c:pt idx="17">
                  <c:v>94.19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C-42C1-A74D-CB640902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14.43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adaptive!$B$112:$B$134</c:f>
              <c:numCache>
                <c:formatCode>General</c:formatCode>
                <c:ptCount val="23"/>
                <c:pt idx="0">
                  <c:v>5550</c:v>
                </c:pt>
                <c:pt idx="1">
                  <c:v>5600</c:v>
                </c:pt>
                <c:pt idx="2">
                  <c:v>5650</c:v>
                </c:pt>
                <c:pt idx="3">
                  <c:v>5700</c:v>
                </c:pt>
                <c:pt idx="4">
                  <c:v>5750</c:v>
                </c:pt>
                <c:pt idx="5">
                  <c:v>5800</c:v>
                </c:pt>
                <c:pt idx="6">
                  <c:v>5850</c:v>
                </c:pt>
                <c:pt idx="7">
                  <c:v>5900</c:v>
                </c:pt>
                <c:pt idx="8">
                  <c:v>5950</c:v>
                </c:pt>
                <c:pt idx="9">
                  <c:v>6000</c:v>
                </c:pt>
                <c:pt idx="10">
                  <c:v>6050</c:v>
                </c:pt>
                <c:pt idx="11">
                  <c:v>6100</c:v>
                </c:pt>
                <c:pt idx="12">
                  <c:v>6150</c:v>
                </c:pt>
                <c:pt idx="13">
                  <c:v>6200</c:v>
                </c:pt>
                <c:pt idx="14">
                  <c:v>6250</c:v>
                </c:pt>
                <c:pt idx="15">
                  <c:v>6300</c:v>
                </c:pt>
                <c:pt idx="16">
                  <c:v>6350</c:v>
                </c:pt>
                <c:pt idx="17">
                  <c:v>6400</c:v>
                </c:pt>
                <c:pt idx="18">
                  <c:v>6450</c:v>
                </c:pt>
                <c:pt idx="19">
                  <c:v>6500</c:v>
                </c:pt>
                <c:pt idx="20">
                  <c:v>6550</c:v>
                </c:pt>
                <c:pt idx="21">
                  <c:v>6600</c:v>
                </c:pt>
                <c:pt idx="22">
                  <c:v>6650</c:v>
                </c:pt>
              </c:numCache>
            </c:numRef>
          </c:cat>
          <c:val>
            <c:numRef>
              <c:f>adaptive!$K$112:$K$134</c:f>
              <c:numCache>
                <c:formatCode>General</c:formatCode>
                <c:ptCount val="23"/>
                <c:pt idx="0">
                  <c:v>-474.45</c:v>
                </c:pt>
                <c:pt idx="1">
                  <c:v>-516.51</c:v>
                </c:pt>
                <c:pt idx="2">
                  <c:v>49.62</c:v>
                </c:pt>
                <c:pt idx="3">
                  <c:v>53.7</c:v>
                </c:pt>
                <c:pt idx="4">
                  <c:v>-156.83000000000001</c:v>
                </c:pt>
                <c:pt idx="5">
                  <c:v>17.82</c:v>
                </c:pt>
                <c:pt idx="6">
                  <c:v>59.92</c:v>
                </c:pt>
                <c:pt idx="7">
                  <c:v>52.77</c:v>
                </c:pt>
                <c:pt idx="8">
                  <c:v>56.52</c:v>
                </c:pt>
                <c:pt idx="9">
                  <c:v>30.6</c:v>
                </c:pt>
                <c:pt idx="10">
                  <c:v>55.54</c:v>
                </c:pt>
                <c:pt idx="11">
                  <c:v>82.21</c:v>
                </c:pt>
                <c:pt idx="12">
                  <c:v>-70.22</c:v>
                </c:pt>
                <c:pt idx="13">
                  <c:v>-102.84</c:v>
                </c:pt>
                <c:pt idx="14">
                  <c:v>81.42</c:v>
                </c:pt>
                <c:pt idx="15">
                  <c:v>61.99</c:v>
                </c:pt>
                <c:pt idx="16">
                  <c:v>62.71</c:v>
                </c:pt>
                <c:pt idx="17">
                  <c:v>-23.84</c:v>
                </c:pt>
                <c:pt idx="18">
                  <c:v>58.86</c:v>
                </c:pt>
                <c:pt idx="19">
                  <c:v>65.709999999999994</c:v>
                </c:pt>
                <c:pt idx="20">
                  <c:v>9.68</c:v>
                </c:pt>
                <c:pt idx="21">
                  <c:v>-101.9</c:v>
                </c:pt>
                <c:pt idx="22">
                  <c:v>93.11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8-4984-8695-BAF39709A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16.34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adaptive!$B$135:$B$155</c:f>
              <c:numCache>
                <c:formatCode>General</c:formatCode>
                <c:ptCount val="21"/>
                <c:pt idx="0">
                  <c:v>6750</c:v>
                </c:pt>
                <c:pt idx="1">
                  <c:v>6800</c:v>
                </c:pt>
                <c:pt idx="2">
                  <c:v>6850</c:v>
                </c:pt>
                <c:pt idx="3">
                  <c:v>6900</c:v>
                </c:pt>
                <c:pt idx="4">
                  <c:v>6950</c:v>
                </c:pt>
                <c:pt idx="5">
                  <c:v>7000</c:v>
                </c:pt>
                <c:pt idx="6">
                  <c:v>7050</c:v>
                </c:pt>
                <c:pt idx="7">
                  <c:v>7100</c:v>
                </c:pt>
                <c:pt idx="8">
                  <c:v>7150</c:v>
                </c:pt>
                <c:pt idx="9">
                  <c:v>7200</c:v>
                </c:pt>
                <c:pt idx="10">
                  <c:v>7250</c:v>
                </c:pt>
                <c:pt idx="11">
                  <c:v>7300</c:v>
                </c:pt>
                <c:pt idx="12">
                  <c:v>7350</c:v>
                </c:pt>
                <c:pt idx="13">
                  <c:v>7400</c:v>
                </c:pt>
                <c:pt idx="14">
                  <c:v>7450</c:v>
                </c:pt>
                <c:pt idx="15">
                  <c:v>7500</c:v>
                </c:pt>
                <c:pt idx="16">
                  <c:v>7550</c:v>
                </c:pt>
                <c:pt idx="17">
                  <c:v>7600</c:v>
                </c:pt>
                <c:pt idx="18">
                  <c:v>7650</c:v>
                </c:pt>
                <c:pt idx="19">
                  <c:v>7700</c:v>
                </c:pt>
                <c:pt idx="20">
                  <c:v>7750</c:v>
                </c:pt>
              </c:numCache>
            </c:numRef>
          </c:cat>
          <c:val>
            <c:numRef>
              <c:f>adaptive!$K$135:$K$155</c:f>
              <c:numCache>
                <c:formatCode>General</c:formatCode>
                <c:ptCount val="21"/>
                <c:pt idx="0">
                  <c:v>75.08</c:v>
                </c:pt>
                <c:pt idx="1">
                  <c:v>79.87</c:v>
                </c:pt>
                <c:pt idx="2">
                  <c:v>92.41</c:v>
                </c:pt>
                <c:pt idx="3">
                  <c:v>73.97</c:v>
                </c:pt>
                <c:pt idx="4">
                  <c:v>61.96</c:v>
                </c:pt>
                <c:pt idx="5">
                  <c:v>72.03</c:v>
                </c:pt>
                <c:pt idx="6">
                  <c:v>30.62</c:v>
                </c:pt>
                <c:pt idx="7">
                  <c:v>58.43</c:v>
                </c:pt>
                <c:pt idx="8">
                  <c:v>86.62</c:v>
                </c:pt>
                <c:pt idx="9">
                  <c:v>44.6</c:v>
                </c:pt>
                <c:pt idx="10">
                  <c:v>25.34</c:v>
                </c:pt>
                <c:pt idx="11">
                  <c:v>-95.57</c:v>
                </c:pt>
                <c:pt idx="12">
                  <c:v>69.05</c:v>
                </c:pt>
                <c:pt idx="13">
                  <c:v>16.89</c:v>
                </c:pt>
                <c:pt idx="14">
                  <c:v>75.849999999999994</c:v>
                </c:pt>
                <c:pt idx="15">
                  <c:v>44.28</c:v>
                </c:pt>
                <c:pt idx="16">
                  <c:v>82.25</c:v>
                </c:pt>
                <c:pt idx="17">
                  <c:v>52.51</c:v>
                </c:pt>
                <c:pt idx="18">
                  <c:v>88.71</c:v>
                </c:pt>
                <c:pt idx="19">
                  <c:v>65.63</c:v>
                </c:pt>
                <c:pt idx="20">
                  <c:v>65.040000000000006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9-4663-95BB-27BC8F677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Kamis 25</a:t>
            </a:r>
            <a:r>
              <a:rPr lang="en-US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April 17.15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2.1073316244500442E-2"/>
          <c:y val="7.1258416159267854E-2"/>
          <c:w val="0.96349837667871774"/>
          <c:h val="0.907608055187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adaptive!$B$156:$B$173</c:f>
              <c:numCache>
                <c:formatCode>General</c:formatCode>
                <c:ptCount val="18"/>
                <c:pt idx="0">
                  <c:v>7800</c:v>
                </c:pt>
                <c:pt idx="1">
                  <c:v>7850</c:v>
                </c:pt>
                <c:pt idx="2">
                  <c:v>7900</c:v>
                </c:pt>
                <c:pt idx="3">
                  <c:v>7950</c:v>
                </c:pt>
                <c:pt idx="4">
                  <c:v>8000</c:v>
                </c:pt>
                <c:pt idx="5">
                  <c:v>8050</c:v>
                </c:pt>
                <c:pt idx="6">
                  <c:v>8100</c:v>
                </c:pt>
                <c:pt idx="7">
                  <c:v>8150</c:v>
                </c:pt>
                <c:pt idx="8">
                  <c:v>8200</c:v>
                </c:pt>
                <c:pt idx="9">
                  <c:v>8250</c:v>
                </c:pt>
                <c:pt idx="10">
                  <c:v>8300</c:v>
                </c:pt>
                <c:pt idx="11">
                  <c:v>8350</c:v>
                </c:pt>
                <c:pt idx="12">
                  <c:v>8400</c:v>
                </c:pt>
                <c:pt idx="13">
                  <c:v>8450</c:v>
                </c:pt>
                <c:pt idx="14">
                  <c:v>8500</c:v>
                </c:pt>
                <c:pt idx="15">
                  <c:v>8550</c:v>
                </c:pt>
                <c:pt idx="16">
                  <c:v>8600</c:v>
                </c:pt>
                <c:pt idx="17">
                  <c:v>8650</c:v>
                </c:pt>
              </c:numCache>
            </c:numRef>
          </c:cat>
          <c:val>
            <c:numRef>
              <c:f>adaptive!$K$156:$K$173</c:f>
              <c:numCache>
                <c:formatCode>General</c:formatCode>
                <c:ptCount val="18"/>
                <c:pt idx="0">
                  <c:v>99.99</c:v>
                </c:pt>
                <c:pt idx="1">
                  <c:v>100</c:v>
                </c:pt>
                <c:pt idx="2">
                  <c:v>99.82</c:v>
                </c:pt>
                <c:pt idx="3">
                  <c:v>99.51</c:v>
                </c:pt>
                <c:pt idx="4">
                  <c:v>99.1</c:v>
                </c:pt>
                <c:pt idx="5">
                  <c:v>100</c:v>
                </c:pt>
                <c:pt idx="6">
                  <c:v>99.92</c:v>
                </c:pt>
                <c:pt idx="7">
                  <c:v>99.67</c:v>
                </c:pt>
                <c:pt idx="8">
                  <c:v>99.7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99.94</c:v>
                </c:pt>
                <c:pt idx="14">
                  <c:v>100</c:v>
                </c:pt>
                <c:pt idx="15">
                  <c:v>100</c:v>
                </c:pt>
                <c:pt idx="16">
                  <c:v>99.8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A-4868-9BF0-8AD32D6B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9311"/>
        <c:axId val="415629983"/>
      </c:lineChart>
      <c:catAx>
        <c:axId val="4636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5629983"/>
        <c:crosses val="autoZero"/>
        <c:auto val="1"/>
        <c:lblAlgn val="ctr"/>
        <c:lblOffset val="100"/>
        <c:noMultiLvlLbl val="0"/>
      </c:catAx>
      <c:valAx>
        <c:axId val="4156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36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148441</xdr:colOff>
      <xdr:row>1</xdr:row>
      <xdr:rowOff>93437</xdr:rowOff>
    </xdr:from>
    <xdr:to>
      <xdr:col>40</xdr:col>
      <xdr:colOff>296883</xdr:colOff>
      <xdr:row>33</xdr:row>
      <xdr:rowOff>177305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D804F-C589-4368-A4A0-180D7DC1B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239156</xdr:colOff>
      <xdr:row>36</xdr:row>
      <xdr:rowOff>67623</xdr:rowOff>
    </xdr:from>
    <xdr:to>
      <xdr:col>26</xdr:col>
      <xdr:colOff>295234</xdr:colOff>
      <xdr:row>57</xdr:row>
      <xdr:rowOff>136896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937F3-50BB-483F-89E6-DE06B432F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349250</xdr:colOff>
      <xdr:row>36</xdr:row>
      <xdr:rowOff>111125</xdr:rowOff>
    </xdr:from>
    <xdr:to>
      <xdr:col>37</xdr:col>
      <xdr:colOff>187614</xdr:colOff>
      <xdr:row>57</xdr:row>
      <xdr:rowOff>180398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5E6FF-7C95-426A-B27F-06DAC312A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453572</xdr:colOff>
      <xdr:row>59</xdr:row>
      <xdr:rowOff>40822</xdr:rowOff>
    </xdr:from>
    <xdr:to>
      <xdr:col>26</xdr:col>
      <xdr:colOff>509650</xdr:colOff>
      <xdr:row>80</xdr:row>
      <xdr:rowOff>110095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4EB4C8-6236-41BA-83B9-F6412117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365125</xdr:colOff>
      <xdr:row>59</xdr:row>
      <xdr:rowOff>31750</xdr:rowOff>
    </xdr:from>
    <xdr:to>
      <xdr:col>37</xdr:col>
      <xdr:colOff>203489</xdr:colOff>
      <xdr:row>80</xdr:row>
      <xdr:rowOff>101023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B757EA-546A-4608-A7CC-44156C2E6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210910</xdr:colOff>
      <xdr:row>81</xdr:row>
      <xdr:rowOff>113393</xdr:rowOff>
    </xdr:from>
    <xdr:to>
      <xdr:col>27</xdr:col>
      <xdr:colOff>266988</xdr:colOff>
      <xdr:row>102</xdr:row>
      <xdr:rowOff>173595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703B62-2049-4661-8AAB-7C9187DFD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381000</xdr:colOff>
      <xdr:row>81</xdr:row>
      <xdr:rowOff>158750</xdr:rowOff>
    </xdr:from>
    <xdr:to>
      <xdr:col>37</xdr:col>
      <xdr:colOff>219364</xdr:colOff>
      <xdr:row>103</xdr:row>
      <xdr:rowOff>37523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29661E-DA59-400A-BB07-4DC989E4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294821</xdr:colOff>
      <xdr:row>104</xdr:row>
      <xdr:rowOff>45357</xdr:rowOff>
    </xdr:from>
    <xdr:to>
      <xdr:col>27</xdr:col>
      <xdr:colOff>350899</xdr:colOff>
      <xdr:row>125</xdr:row>
      <xdr:rowOff>114630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E07376-6DF3-4CAD-A0C0-96C00E4F0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396875</xdr:colOff>
      <xdr:row>104</xdr:row>
      <xdr:rowOff>63500</xdr:rowOff>
    </xdr:from>
    <xdr:to>
      <xdr:col>37</xdr:col>
      <xdr:colOff>235239</xdr:colOff>
      <xdr:row>125</xdr:row>
      <xdr:rowOff>132773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1CE4C39-6333-40EA-9483-09B9BF10B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126174</xdr:colOff>
      <xdr:row>1</xdr:row>
      <xdr:rowOff>23917</xdr:rowOff>
    </xdr:from>
    <xdr:to>
      <xdr:col>41</xdr:col>
      <xdr:colOff>39925</xdr:colOff>
      <xdr:row>35</xdr:row>
      <xdr:rowOff>30267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E34F7-BF92-4E87-811D-2E8F62723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118752</xdr:colOff>
      <xdr:row>36</xdr:row>
      <xdr:rowOff>145142</xdr:rowOff>
    </xdr:from>
    <xdr:to>
      <xdr:col>28</xdr:col>
      <xdr:colOff>65480</xdr:colOff>
      <xdr:row>58</xdr:row>
      <xdr:rowOff>163616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6AEDD-2FD5-43DC-AC07-22C652072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254000</xdr:colOff>
      <xdr:row>36</xdr:row>
      <xdr:rowOff>174625</xdr:rowOff>
    </xdr:from>
    <xdr:to>
      <xdr:col>37</xdr:col>
      <xdr:colOff>168564</xdr:colOff>
      <xdr:row>59</xdr:row>
      <xdr:rowOff>129598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7578F-3393-421B-880A-040C886A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278945</xdr:colOff>
      <xdr:row>61</xdr:row>
      <xdr:rowOff>6802</xdr:rowOff>
    </xdr:from>
    <xdr:to>
      <xdr:col>29</xdr:col>
      <xdr:colOff>329582</xdr:colOff>
      <xdr:row>83</xdr:row>
      <xdr:rowOff>143204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5E0C3B-E2C7-442B-B5FE-FC641A48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301625</xdr:colOff>
      <xdr:row>60</xdr:row>
      <xdr:rowOff>127000</xdr:rowOff>
    </xdr:from>
    <xdr:to>
      <xdr:col>37</xdr:col>
      <xdr:colOff>216189</xdr:colOff>
      <xdr:row>83</xdr:row>
      <xdr:rowOff>81973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50696-1132-41EF-B4C6-20A358F9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81642</xdr:colOff>
      <xdr:row>84</xdr:row>
      <xdr:rowOff>86179</xdr:rowOff>
    </xdr:from>
    <xdr:to>
      <xdr:col>28</xdr:col>
      <xdr:colOff>132279</xdr:colOff>
      <xdr:row>107</xdr:row>
      <xdr:rowOff>53852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C568DF-D8AF-4C24-BE51-16C93357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365125</xdr:colOff>
      <xdr:row>85</xdr:row>
      <xdr:rowOff>38100</xdr:rowOff>
    </xdr:from>
    <xdr:to>
      <xdr:col>37</xdr:col>
      <xdr:colOff>209839</xdr:colOff>
      <xdr:row>106</xdr:row>
      <xdr:rowOff>120073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977016-CDBB-48AB-ADAB-624B647E1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570592</xdr:colOff>
      <xdr:row>108</xdr:row>
      <xdr:rowOff>101600</xdr:rowOff>
    </xdr:from>
    <xdr:to>
      <xdr:col>28</xdr:col>
      <xdr:colOff>545028</xdr:colOff>
      <xdr:row>129</xdr:row>
      <xdr:rowOff>170873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BFBDA2-F57A-4807-A526-C48248E5F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571500</xdr:colOff>
      <xdr:row>108</xdr:row>
      <xdr:rowOff>101600</xdr:rowOff>
    </xdr:from>
    <xdr:to>
      <xdr:col>37</xdr:col>
      <xdr:colOff>416214</xdr:colOff>
      <xdr:row>129</xdr:row>
      <xdr:rowOff>170873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4CF63B-ED46-4516-9C3B-5A873F7F1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109681</xdr:colOff>
      <xdr:row>1</xdr:row>
      <xdr:rowOff>19050</xdr:rowOff>
    </xdr:from>
    <xdr:to>
      <xdr:col>11</xdr:col>
      <xdr:colOff>529936</xdr:colOff>
      <xdr:row>22</xdr:row>
      <xdr:rowOff>81973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420C4-6986-4F08-8ED1-7ABB8468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60325</xdr:colOff>
      <xdr:row>1</xdr:row>
      <xdr:rowOff>50800</xdr:rowOff>
    </xdr:from>
    <xdr:to>
      <xdr:col>38</xdr:col>
      <xdr:colOff>578139</xdr:colOff>
      <xdr:row>23</xdr:row>
      <xdr:rowOff>50223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07C60-6F6D-4A5F-A6B6-DAE8C217D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23</xdr:row>
      <xdr:rowOff>136525</xdr:rowOff>
    </xdr:from>
    <xdr:to>
      <xdr:col>11</xdr:col>
      <xdr:colOff>540039</xdr:colOff>
      <xdr:row>45</xdr:row>
      <xdr:rowOff>129598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B7B9C-AD6C-4F5D-94B1-770295421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584200</xdr:colOff>
      <xdr:row>24</xdr:row>
      <xdr:rowOff>25400</xdr:rowOff>
    </xdr:from>
    <xdr:to>
      <xdr:col>38</xdr:col>
      <xdr:colOff>498764</xdr:colOff>
      <xdr:row>46</xdr:row>
      <xdr:rowOff>18473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0F727-53E1-439B-AA6C-6D0A27E5F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11</xdr:col>
      <xdr:colOff>524164</xdr:colOff>
      <xdr:row>69</xdr:row>
      <xdr:rowOff>5773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297512-DB60-4165-A838-B34A6BEC6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12700</xdr:colOff>
      <xdr:row>47</xdr:row>
      <xdr:rowOff>57150</xdr:rowOff>
    </xdr:from>
    <xdr:to>
      <xdr:col>38</xdr:col>
      <xdr:colOff>460664</xdr:colOff>
      <xdr:row>68</xdr:row>
      <xdr:rowOff>12123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675E93-D162-4973-B238-2090A8781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70</xdr:row>
      <xdr:rowOff>38100</xdr:rowOff>
    </xdr:from>
    <xdr:to>
      <xdr:col>11</xdr:col>
      <xdr:colOff>460664</xdr:colOff>
      <xdr:row>90</xdr:row>
      <xdr:rowOff>158173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95447-89AA-4669-AE39-E28409082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12700</xdr:colOff>
      <xdr:row>70</xdr:row>
      <xdr:rowOff>88900</xdr:rowOff>
    </xdr:from>
    <xdr:to>
      <xdr:col>38</xdr:col>
      <xdr:colOff>460664</xdr:colOff>
      <xdr:row>91</xdr:row>
      <xdr:rowOff>31173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120D34-8D29-443B-93AF-73790367D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51377</xdr:colOff>
      <xdr:row>1</xdr:row>
      <xdr:rowOff>101600</xdr:rowOff>
    </xdr:from>
    <xdr:to>
      <xdr:col>24</xdr:col>
      <xdr:colOff>499341</xdr:colOff>
      <xdr:row>22</xdr:row>
      <xdr:rowOff>170873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62BA8-F2ED-423F-8A98-EB3032408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57150</xdr:colOff>
      <xdr:row>24</xdr:row>
      <xdr:rowOff>29441</xdr:rowOff>
    </xdr:from>
    <xdr:to>
      <xdr:col>24</xdr:col>
      <xdr:colOff>505114</xdr:colOff>
      <xdr:row>45</xdr:row>
      <xdr:rowOff>98714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85CEA2-F652-49FE-A884-636BB57C9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41275</xdr:colOff>
      <xdr:row>46</xdr:row>
      <xdr:rowOff>156441</xdr:rowOff>
    </xdr:from>
    <xdr:to>
      <xdr:col>24</xdr:col>
      <xdr:colOff>489239</xdr:colOff>
      <xdr:row>68</xdr:row>
      <xdr:rowOff>35214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373AB4-FFA0-4402-B48A-DFF58804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25400</xdr:colOff>
      <xdr:row>69</xdr:row>
      <xdr:rowOff>61191</xdr:rowOff>
    </xdr:from>
    <xdr:to>
      <xdr:col>24</xdr:col>
      <xdr:colOff>473364</xdr:colOff>
      <xdr:row>90</xdr:row>
      <xdr:rowOff>130464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5E33EA-709C-487A-A5E9-5EB95EC18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381000</xdr:colOff>
      <xdr:row>1</xdr:row>
      <xdr:rowOff>25400</xdr:rowOff>
    </xdr:from>
    <xdr:to>
      <xdr:col>51</xdr:col>
      <xdr:colOff>219364</xdr:colOff>
      <xdr:row>22</xdr:row>
      <xdr:rowOff>94673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7043F84-CDBF-4FD9-B1B1-2BB5774C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396875</xdr:colOff>
      <xdr:row>23</xdr:row>
      <xdr:rowOff>123825</xdr:rowOff>
    </xdr:from>
    <xdr:to>
      <xdr:col>51</xdr:col>
      <xdr:colOff>235239</xdr:colOff>
      <xdr:row>45</xdr:row>
      <xdr:rowOff>15298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4B8AF4-0B55-4013-87F9-452D93651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412750</xdr:colOff>
      <xdr:row>46</xdr:row>
      <xdr:rowOff>73025</xdr:rowOff>
    </xdr:from>
    <xdr:to>
      <xdr:col>51</xdr:col>
      <xdr:colOff>251114</xdr:colOff>
      <xdr:row>67</xdr:row>
      <xdr:rowOff>129598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20B377-427B-4917-AC96-E7DA5D7D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428625</xdr:colOff>
      <xdr:row>68</xdr:row>
      <xdr:rowOff>155575</xdr:rowOff>
    </xdr:from>
    <xdr:to>
      <xdr:col>51</xdr:col>
      <xdr:colOff>266989</xdr:colOff>
      <xdr:row>90</xdr:row>
      <xdr:rowOff>47048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0D73D1A-5174-4EF8-BDD1-6EE01988B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C12D-AC6A-4855-8264-5A7BF59B133C}">
  <dimension ref="A1:N174"/>
  <sheetViews>
    <sheetView topLeftCell="A164" zoomScale="70" zoomScaleNormal="70" workbookViewId="0">
      <selection activeCell="J185" sqref="J185"/>
    </sheetView>
  </sheetViews>
  <sheetFormatPr defaultRowHeight="14.5" x14ac:dyDescent="0.35"/>
  <cols>
    <col min="1" max="1" width="3.26953125" bestFit="1" customWidth="1"/>
    <col min="2" max="2" width="10.36328125" bestFit="1" customWidth="1"/>
    <col min="3" max="3" width="8" bestFit="1" customWidth="1"/>
    <col min="4" max="4" width="12.90625" bestFit="1" customWidth="1"/>
    <col min="5" max="5" width="11.54296875" bestFit="1" customWidth="1"/>
    <col min="6" max="6" width="9.1796875" bestFit="1" customWidth="1"/>
    <col min="7" max="7" width="7.90625" bestFit="1" customWidth="1"/>
    <col min="8" max="8" width="9.81640625" bestFit="1" customWidth="1"/>
    <col min="9" max="9" width="12.1796875" bestFit="1" customWidth="1"/>
    <col min="10" max="10" width="14.54296875" bestFit="1" customWidth="1"/>
    <col min="11" max="11" width="8.6328125" customWidth="1"/>
    <col min="12" max="12" width="5.7265625" bestFit="1" customWidth="1"/>
    <col min="13" max="13" width="10.6328125" bestFit="1" customWidth="1"/>
    <col min="14" max="14" width="11.81640625" bestFit="1" customWidth="1"/>
  </cols>
  <sheetData>
    <row r="1" spans="1:14" x14ac:dyDescent="0.35">
      <c r="A1" s="1" t="s">
        <v>0</v>
      </c>
      <c r="B1" s="2" t="s">
        <v>10</v>
      </c>
      <c r="C1" s="2" t="s">
        <v>1</v>
      </c>
      <c r="D1" s="3" t="s">
        <v>2</v>
      </c>
      <c r="E1" s="4" t="s">
        <v>3</v>
      </c>
      <c r="F1" s="3" t="s">
        <v>4</v>
      </c>
      <c r="G1" s="4" t="s">
        <v>5</v>
      </c>
      <c r="H1" s="5" t="s">
        <v>6</v>
      </c>
      <c r="I1" s="2" t="s">
        <v>7</v>
      </c>
      <c r="J1" s="2" t="s">
        <v>9</v>
      </c>
      <c r="K1" s="2" t="s">
        <v>8</v>
      </c>
      <c r="L1" s="2" t="s">
        <v>11</v>
      </c>
      <c r="M1" s="6" t="s">
        <v>12</v>
      </c>
      <c r="N1" s="2" t="s">
        <v>33</v>
      </c>
    </row>
    <row r="2" spans="1:14" x14ac:dyDescent="0.35">
      <c r="A2" s="7">
        <v>1</v>
      </c>
      <c r="B2" s="12">
        <v>1</v>
      </c>
      <c r="C2" s="12">
        <v>202500</v>
      </c>
      <c r="D2" s="12">
        <v>188406</v>
      </c>
      <c r="E2" s="12">
        <v>185904</v>
      </c>
      <c r="F2" s="12">
        <v>14339</v>
      </c>
      <c r="G2" s="12">
        <v>11892</v>
      </c>
      <c r="H2" s="12">
        <v>174067</v>
      </c>
      <c r="I2" s="12">
        <f>H2-(F2+G2)</f>
        <v>147836</v>
      </c>
      <c r="J2" s="12">
        <f t="shared" ref="J2:J33" si="0">ROUND((H2/D2)*100,2)</f>
        <v>92.39</v>
      </c>
      <c r="K2" s="12">
        <f t="shared" ref="K2:K33" si="1">ROUND((I2/D2)*100,2)</f>
        <v>78.47</v>
      </c>
      <c r="L2" s="12">
        <f>100-K2</f>
        <v>21.53</v>
      </c>
      <c r="M2" s="14">
        <f>SUM(K2:K23)/22</f>
        <v>94.117727272727279</v>
      </c>
      <c r="N2" s="18">
        <f>SUM(L2:L23)/22</f>
        <v>5.8822727272727269</v>
      </c>
    </row>
    <row r="3" spans="1:14" x14ac:dyDescent="0.35">
      <c r="A3" s="7">
        <v>2</v>
      </c>
      <c r="B3" s="12">
        <v>50</v>
      </c>
      <c r="C3" s="12">
        <v>202500</v>
      </c>
      <c r="D3" s="12">
        <v>188564</v>
      </c>
      <c r="E3" s="12">
        <v>177192</v>
      </c>
      <c r="F3" s="12">
        <v>17458</v>
      </c>
      <c r="G3" s="12">
        <v>6086</v>
      </c>
      <c r="H3" s="12">
        <v>171106</v>
      </c>
      <c r="I3" s="12">
        <f>H3-(F3+G3)</f>
        <v>147562</v>
      </c>
      <c r="J3" s="12">
        <f t="shared" si="0"/>
        <v>90.74</v>
      </c>
      <c r="K3" s="12">
        <f t="shared" si="1"/>
        <v>78.260000000000005</v>
      </c>
      <c r="L3" s="12">
        <f t="shared" ref="L3:L66" si="2">100-K3</f>
        <v>21.739999999999995</v>
      </c>
      <c r="M3" s="14"/>
      <c r="N3" s="18"/>
    </row>
    <row r="4" spans="1:14" x14ac:dyDescent="0.35">
      <c r="A4" s="7">
        <v>3</v>
      </c>
      <c r="B4" s="12">
        <f t="shared" ref="B4:B35" si="3">B3+50</f>
        <v>100</v>
      </c>
      <c r="C4" s="12">
        <v>202500</v>
      </c>
      <c r="D4" s="12">
        <v>188232</v>
      </c>
      <c r="E4" s="12">
        <v>185786</v>
      </c>
      <c r="F4" s="12">
        <v>7505</v>
      </c>
      <c r="G4" s="12">
        <v>5059</v>
      </c>
      <c r="H4" s="12">
        <v>180727</v>
      </c>
      <c r="I4" s="12">
        <f>H4-(F4+G4)</f>
        <v>168163</v>
      </c>
      <c r="J4" s="12">
        <f t="shared" si="0"/>
        <v>96.01</v>
      </c>
      <c r="K4" s="12">
        <f t="shared" si="1"/>
        <v>89.34</v>
      </c>
      <c r="L4" s="12">
        <f t="shared" si="2"/>
        <v>10.659999999999997</v>
      </c>
      <c r="M4" s="14"/>
      <c r="N4" s="18"/>
    </row>
    <row r="5" spans="1:14" x14ac:dyDescent="0.35">
      <c r="A5" s="7">
        <v>4</v>
      </c>
      <c r="B5" s="12">
        <f t="shared" si="3"/>
        <v>150</v>
      </c>
      <c r="C5" s="12">
        <v>202500</v>
      </c>
      <c r="D5" s="12">
        <v>188677</v>
      </c>
      <c r="E5" s="12">
        <v>186669</v>
      </c>
      <c r="F5" s="12">
        <v>8121</v>
      </c>
      <c r="G5" s="12">
        <v>6113</v>
      </c>
      <c r="H5" s="12">
        <v>180556</v>
      </c>
      <c r="I5" s="12">
        <f t="shared" ref="I5" si="4">H5-(F5+G5)</f>
        <v>166322</v>
      </c>
      <c r="J5" s="12">
        <f t="shared" si="0"/>
        <v>95.7</v>
      </c>
      <c r="K5" s="12">
        <f t="shared" si="1"/>
        <v>88.15</v>
      </c>
      <c r="L5" s="12">
        <f t="shared" si="2"/>
        <v>11.849999999999994</v>
      </c>
      <c r="M5" s="14"/>
      <c r="N5" s="18"/>
    </row>
    <row r="6" spans="1:14" x14ac:dyDescent="0.35">
      <c r="A6" s="7">
        <v>5</v>
      </c>
      <c r="B6" s="12">
        <f t="shared" si="3"/>
        <v>200</v>
      </c>
      <c r="C6" s="12">
        <v>202500</v>
      </c>
      <c r="D6" s="12">
        <v>188546</v>
      </c>
      <c r="E6" s="12">
        <v>155570</v>
      </c>
      <c r="F6" s="12">
        <v>33361</v>
      </c>
      <c r="G6" s="12">
        <v>385</v>
      </c>
      <c r="H6" s="12">
        <v>155185</v>
      </c>
      <c r="I6" s="12">
        <f t="shared" ref="I6:I37" si="5">H6-(F6+G6)</f>
        <v>121439</v>
      </c>
      <c r="J6" s="12">
        <f t="shared" si="0"/>
        <v>82.31</v>
      </c>
      <c r="K6" s="12">
        <f t="shared" si="1"/>
        <v>64.41</v>
      </c>
      <c r="L6" s="12">
        <f t="shared" si="2"/>
        <v>35.590000000000003</v>
      </c>
      <c r="M6" s="14"/>
      <c r="N6" s="18"/>
    </row>
    <row r="7" spans="1:14" x14ac:dyDescent="0.35">
      <c r="A7" s="7">
        <v>6</v>
      </c>
      <c r="B7" s="12">
        <f t="shared" si="3"/>
        <v>250</v>
      </c>
      <c r="C7" s="12">
        <v>202500</v>
      </c>
      <c r="D7" s="12">
        <v>202500</v>
      </c>
      <c r="E7" s="12">
        <v>202407</v>
      </c>
      <c r="F7" s="12">
        <v>93</v>
      </c>
      <c r="G7" s="12">
        <v>0</v>
      </c>
      <c r="H7" s="12">
        <v>202407</v>
      </c>
      <c r="I7" s="12">
        <f t="shared" si="5"/>
        <v>202314</v>
      </c>
      <c r="J7" s="12">
        <f t="shared" si="0"/>
        <v>99.95</v>
      </c>
      <c r="K7" s="12">
        <f t="shared" si="1"/>
        <v>99.91</v>
      </c>
      <c r="L7" s="12">
        <f t="shared" si="2"/>
        <v>9.0000000000003411E-2</v>
      </c>
      <c r="M7" s="14"/>
      <c r="N7" s="18"/>
    </row>
    <row r="8" spans="1:14" x14ac:dyDescent="0.35">
      <c r="A8" s="7">
        <v>7</v>
      </c>
      <c r="B8" s="12">
        <f t="shared" si="3"/>
        <v>300</v>
      </c>
      <c r="C8" s="12">
        <v>202500</v>
      </c>
      <c r="D8" s="12">
        <v>202500</v>
      </c>
      <c r="E8" s="12">
        <v>199839</v>
      </c>
      <c r="F8" s="12">
        <v>2661</v>
      </c>
      <c r="G8" s="12">
        <v>0</v>
      </c>
      <c r="H8" s="12">
        <v>199839</v>
      </c>
      <c r="I8" s="12">
        <f t="shared" si="5"/>
        <v>197178</v>
      </c>
      <c r="J8" s="12">
        <f t="shared" si="0"/>
        <v>98.69</v>
      </c>
      <c r="K8" s="12">
        <f t="shared" si="1"/>
        <v>97.37</v>
      </c>
      <c r="L8" s="12">
        <f t="shared" si="2"/>
        <v>2.6299999999999955</v>
      </c>
      <c r="M8" s="14"/>
      <c r="N8" s="18"/>
    </row>
    <row r="9" spans="1:14" x14ac:dyDescent="0.35">
      <c r="A9" s="7">
        <v>8</v>
      </c>
      <c r="B9" s="12">
        <f t="shared" si="3"/>
        <v>350</v>
      </c>
      <c r="C9" s="12">
        <v>202500</v>
      </c>
      <c r="D9" s="12">
        <v>202500</v>
      </c>
      <c r="E9" s="12">
        <v>198307</v>
      </c>
      <c r="F9" s="12">
        <v>4193</v>
      </c>
      <c r="G9" s="12">
        <v>0</v>
      </c>
      <c r="H9" s="12">
        <v>198307</v>
      </c>
      <c r="I9" s="12">
        <f t="shared" si="5"/>
        <v>194114</v>
      </c>
      <c r="J9" s="12">
        <f t="shared" si="0"/>
        <v>97.93</v>
      </c>
      <c r="K9" s="12">
        <f t="shared" si="1"/>
        <v>95.86</v>
      </c>
      <c r="L9" s="12">
        <f t="shared" si="2"/>
        <v>4.1400000000000006</v>
      </c>
      <c r="M9" s="14"/>
      <c r="N9" s="18"/>
    </row>
    <row r="10" spans="1:14" x14ac:dyDescent="0.35">
      <c r="A10" s="7">
        <v>9</v>
      </c>
      <c r="B10" s="12">
        <f t="shared" si="3"/>
        <v>400</v>
      </c>
      <c r="C10" s="12">
        <v>202500</v>
      </c>
      <c r="D10" s="12">
        <v>202500</v>
      </c>
      <c r="E10" s="12">
        <v>200433</v>
      </c>
      <c r="F10" s="12">
        <v>2067</v>
      </c>
      <c r="G10" s="12">
        <v>0</v>
      </c>
      <c r="H10" s="12">
        <v>200433</v>
      </c>
      <c r="I10" s="12">
        <f t="shared" si="5"/>
        <v>198366</v>
      </c>
      <c r="J10" s="12">
        <f t="shared" si="0"/>
        <v>98.98</v>
      </c>
      <c r="K10" s="12">
        <f t="shared" si="1"/>
        <v>97.96</v>
      </c>
      <c r="L10" s="12">
        <f t="shared" si="2"/>
        <v>2.0400000000000063</v>
      </c>
      <c r="M10" s="14"/>
      <c r="N10" s="18"/>
    </row>
    <row r="11" spans="1:14" x14ac:dyDescent="0.35">
      <c r="A11" s="7">
        <v>10</v>
      </c>
      <c r="B11" s="12">
        <f t="shared" si="3"/>
        <v>450</v>
      </c>
      <c r="C11" s="12">
        <v>202500</v>
      </c>
      <c r="D11" s="12">
        <v>202500</v>
      </c>
      <c r="E11" s="12">
        <v>202500</v>
      </c>
      <c r="F11" s="12">
        <v>0</v>
      </c>
      <c r="G11" s="12">
        <v>0</v>
      </c>
      <c r="H11" s="12">
        <v>202500</v>
      </c>
      <c r="I11" s="12">
        <f t="shared" si="5"/>
        <v>202500</v>
      </c>
      <c r="J11" s="12">
        <f t="shared" si="0"/>
        <v>100</v>
      </c>
      <c r="K11" s="12">
        <f t="shared" si="1"/>
        <v>100</v>
      </c>
      <c r="L11" s="12">
        <f t="shared" si="2"/>
        <v>0</v>
      </c>
      <c r="M11" s="14"/>
      <c r="N11" s="18"/>
    </row>
    <row r="12" spans="1:14" x14ac:dyDescent="0.35">
      <c r="A12" s="7">
        <v>11</v>
      </c>
      <c r="B12" s="12">
        <f t="shared" si="3"/>
        <v>500</v>
      </c>
      <c r="C12" s="12">
        <v>202500</v>
      </c>
      <c r="D12" s="12">
        <v>202500</v>
      </c>
      <c r="E12" s="12">
        <v>202482</v>
      </c>
      <c r="F12" s="12">
        <v>18</v>
      </c>
      <c r="G12" s="12">
        <v>0</v>
      </c>
      <c r="H12" s="12">
        <v>202482</v>
      </c>
      <c r="I12" s="12">
        <f t="shared" si="5"/>
        <v>202464</v>
      </c>
      <c r="J12" s="12">
        <f t="shared" si="0"/>
        <v>99.99</v>
      </c>
      <c r="K12" s="12">
        <f t="shared" si="1"/>
        <v>99.98</v>
      </c>
      <c r="L12" s="12">
        <f t="shared" si="2"/>
        <v>1.9999999999996021E-2</v>
      </c>
      <c r="M12" s="14"/>
      <c r="N12" s="18"/>
    </row>
    <row r="13" spans="1:14" x14ac:dyDescent="0.35">
      <c r="A13" s="7">
        <v>12</v>
      </c>
      <c r="B13" s="12">
        <f t="shared" si="3"/>
        <v>550</v>
      </c>
      <c r="C13" s="12">
        <v>202500</v>
      </c>
      <c r="D13" s="12">
        <v>202500</v>
      </c>
      <c r="E13" s="12">
        <v>202496</v>
      </c>
      <c r="F13" s="12">
        <v>4</v>
      </c>
      <c r="G13" s="12">
        <v>0</v>
      </c>
      <c r="H13" s="12">
        <v>202496</v>
      </c>
      <c r="I13" s="12">
        <f t="shared" si="5"/>
        <v>202492</v>
      </c>
      <c r="J13" s="12">
        <f t="shared" si="0"/>
        <v>100</v>
      </c>
      <c r="K13" s="12">
        <f t="shared" si="1"/>
        <v>100</v>
      </c>
      <c r="L13" s="12">
        <f t="shared" si="2"/>
        <v>0</v>
      </c>
      <c r="M13" s="14"/>
      <c r="N13" s="18"/>
    </row>
    <row r="14" spans="1:14" x14ac:dyDescent="0.35">
      <c r="A14" s="7">
        <v>13</v>
      </c>
      <c r="B14" s="12">
        <f t="shared" si="3"/>
        <v>600</v>
      </c>
      <c r="C14" s="12">
        <v>202500</v>
      </c>
      <c r="D14" s="12">
        <v>202500</v>
      </c>
      <c r="E14" s="12">
        <v>199618</v>
      </c>
      <c r="F14" s="12">
        <v>2882</v>
      </c>
      <c r="G14" s="12">
        <v>0</v>
      </c>
      <c r="H14" s="12">
        <v>199618</v>
      </c>
      <c r="I14" s="12">
        <f t="shared" si="5"/>
        <v>196736</v>
      </c>
      <c r="J14" s="12">
        <f t="shared" si="0"/>
        <v>98.58</v>
      </c>
      <c r="K14" s="12">
        <f t="shared" si="1"/>
        <v>97.15</v>
      </c>
      <c r="L14" s="12">
        <f t="shared" si="2"/>
        <v>2.8499999999999943</v>
      </c>
      <c r="M14" s="14"/>
      <c r="N14" s="18"/>
    </row>
    <row r="15" spans="1:14" x14ac:dyDescent="0.35">
      <c r="A15" s="7">
        <v>14</v>
      </c>
      <c r="B15" s="12">
        <f t="shared" si="3"/>
        <v>650</v>
      </c>
      <c r="C15" s="12">
        <v>202500</v>
      </c>
      <c r="D15" s="12">
        <v>202500</v>
      </c>
      <c r="E15" s="12">
        <v>202131</v>
      </c>
      <c r="F15" s="12">
        <v>369</v>
      </c>
      <c r="G15" s="12">
        <v>0</v>
      </c>
      <c r="H15" s="12">
        <v>202131</v>
      </c>
      <c r="I15" s="12">
        <f t="shared" si="5"/>
        <v>201762</v>
      </c>
      <c r="J15" s="12">
        <f t="shared" si="0"/>
        <v>99.82</v>
      </c>
      <c r="K15" s="12">
        <f t="shared" si="1"/>
        <v>99.64</v>
      </c>
      <c r="L15" s="12">
        <f t="shared" si="2"/>
        <v>0.35999999999999943</v>
      </c>
      <c r="M15" s="14"/>
      <c r="N15" s="18"/>
    </row>
    <row r="16" spans="1:14" x14ac:dyDescent="0.35">
      <c r="A16" s="7">
        <v>15</v>
      </c>
      <c r="B16" s="12">
        <f t="shared" si="3"/>
        <v>700</v>
      </c>
      <c r="C16" s="12">
        <v>202500</v>
      </c>
      <c r="D16" s="12">
        <v>202500</v>
      </c>
      <c r="E16" s="12">
        <v>191515</v>
      </c>
      <c r="F16" s="12">
        <v>10985</v>
      </c>
      <c r="G16" s="12">
        <v>0</v>
      </c>
      <c r="H16" s="12">
        <v>191515</v>
      </c>
      <c r="I16" s="12">
        <f t="shared" si="5"/>
        <v>180530</v>
      </c>
      <c r="J16" s="12">
        <f t="shared" si="0"/>
        <v>94.58</v>
      </c>
      <c r="K16" s="12">
        <f t="shared" si="1"/>
        <v>89.15</v>
      </c>
      <c r="L16" s="12">
        <f t="shared" si="2"/>
        <v>10.849999999999994</v>
      </c>
      <c r="M16" s="14"/>
      <c r="N16" s="18"/>
    </row>
    <row r="17" spans="1:14" x14ac:dyDescent="0.35">
      <c r="A17" s="7">
        <v>16</v>
      </c>
      <c r="B17" s="12">
        <f t="shared" si="3"/>
        <v>750</v>
      </c>
      <c r="C17" s="12">
        <v>202500</v>
      </c>
      <c r="D17" s="12">
        <v>202500</v>
      </c>
      <c r="E17" s="12">
        <v>202361</v>
      </c>
      <c r="F17" s="12">
        <v>139</v>
      </c>
      <c r="G17" s="12">
        <v>0</v>
      </c>
      <c r="H17" s="12">
        <v>202361</v>
      </c>
      <c r="I17" s="12">
        <f t="shared" si="5"/>
        <v>202222</v>
      </c>
      <c r="J17" s="12">
        <f t="shared" si="0"/>
        <v>99.93</v>
      </c>
      <c r="K17" s="12">
        <f t="shared" si="1"/>
        <v>99.86</v>
      </c>
      <c r="L17" s="12">
        <f t="shared" si="2"/>
        <v>0.14000000000000057</v>
      </c>
      <c r="M17" s="14"/>
      <c r="N17" s="18"/>
    </row>
    <row r="18" spans="1:14" x14ac:dyDescent="0.35">
      <c r="A18" s="7">
        <v>17</v>
      </c>
      <c r="B18" s="12">
        <f t="shared" si="3"/>
        <v>800</v>
      </c>
      <c r="C18" s="12">
        <v>202500</v>
      </c>
      <c r="D18" s="12">
        <v>202500</v>
      </c>
      <c r="E18" s="12">
        <v>202500</v>
      </c>
      <c r="F18" s="12">
        <v>0</v>
      </c>
      <c r="G18" s="12">
        <v>0</v>
      </c>
      <c r="H18" s="12">
        <v>202500</v>
      </c>
      <c r="I18" s="12">
        <f t="shared" si="5"/>
        <v>202500</v>
      </c>
      <c r="J18" s="12">
        <f t="shared" si="0"/>
        <v>100</v>
      </c>
      <c r="K18" s="12">
        <f t="shared" si="1"/>
        <v>100</v>
      </c>
      <c r="L18" s="12">
        <f t="shared" si="2"/>
        <v>0</v>
      </c>
      <c r="M18" s="14"/>
      <c r="N18" s="18"/>
    </row>
    <row r="19" spans="1:14" x14ac:dyDescent="0.35">
      <c r="A19" s="7">
        <v>18</v>
      </c>
      <c r="B19" s="12">
        <f t="shared" si="3"/>
        <v>850</v>
      </c>
      <c r="C19" s="12">
        <v>202500</v>
      </c>
      <c r="D19" s="12">
        <v>202500</v>
      </c>
      <c r="E19" s="12">
        <v>202490</v>
      </c>
      <c r="F19" s="12">
        <v>10</v>
      </c>
      <c r="G19" s="12">
        <v>0</v>
      </c>
      <c r="H19" s="12">
        <v>202490</v>
      </c>
      <c r="I19" s="12">
        <f t="shared" si="5"/>
        <v>202480</v>
      </c>
      <c r="J19" s="12">
        <f t="shared" si="0"/>
        <v>100</v>
      </c>
      <c r="K19" s="12">
        <f t="shared" si="1"/>
        <v>99.99</v>
      </c>
      <c r="L19" s="12">
        <f t="shared" si="2"/>
        <v>1.0000000000005116E-2</v>
      </c>
      <c r="M19" s="14"/>
      <c r="N19" s="18"/>
    </row>
    <row r="20" spans="1:14" x14ac:dyDescent="0.35">
      <c r="A20" s="7">
        <v>19</v>
      </c>
      <c r="B20" s="12">
        <f t="shared" si="3"/>
        <v>900</v>
      </c>
      <c r="C20" s="12">
        <v>202500</v>
      </c>
      <c r="D20" s="12">
        <v>202500</v>
      </c>
      <c r="E20" s="12">
        <v>202487</v>
      </c>
      <c r="F20" s="12">
        <v>13</v>
      </c>
      <c r="G20" s="12">
        <v>0</v>
      </c>
      <c r="H20" s="12">
        <v>202487</v>
      </c>
      <c r="I20" s="12">
        <f t="shared" si="5"/>
        <v>202474</v>
      </c>
      <c r="J20" s="12">
        <f t="shared" si="0"/>
        <v>99.99</v>
      </c>
      <c r="K20" s="12">
        <f t="shared" si="1"/>
        <v>99.99</v>
      </c>
      <c r="L20" s="12">
        <f t="shared" si="2"/>
        <v>1.0000000000005116E-2</v>
      </c>
      <c r="M20" s="14"/>
      <c r="N20" s="18"/>
    </row>
    <row r="21" spans="1:14" x14ac:dyDescent="0.35">
      <c r="A21" s="7">
        <v>20</v>
      </c>
      <c r="B21" s="12">
        <f t="shared" si="3"/>
        <v>950</v>
      </c>
      <c r="C21" s="12">
        <v>202500</v>
      </c>
      <c r="D21" s="12">
        <v>202500</v>
      </c>
      <c r="E21" s="12">
        <v>202459</v>
      </c>
      <c r="F21" s="12">
        <v>41</v>
      </c>
      <c r="G21" s="12">
        <v>0</v>
      </c>
      <c r="H21" s="12">
        <v>202459</v>
      </c>
      <c r="I21" s="12">
        <f t="shared" si="5"/>
        <v>202418</v>
      </c>
      <c r="J21" s="12">
        <f t="shared" si="0"/>
        <v>99.98</v>
      </c>
      <c r="K21" s="12">
        <f t="shared" si="1"/>
        <v>99.96</v>
      </c>
      <c r="L21" s="12">
        <f t="shared" si="2"/>
        <v>4.0000000000006253E-2</v>
      </c>
      <c r="M21" s="14"/>
      <c r="N21" s="18"/>
    </row>
    <row r="22" spans="1:14" x14ac:dyDescent="0.35">
      <c r="A22" s="7">
        <v>21</v>
      </c>
      <c r="B22" s="12">
        <f t="shared" si="3"/>
        <v>1000</v>
      </c>
      <c r="C22" s="12">
        <v>202500</v>
      </c>
      <c r="D22" s="12">
        <v>202500</v>
      </c>
      <c r="E22" s="12">
        <v>197576</v>
      </c>
      <c r="F22" s="12">
        <v>4924</v>
      </c>
      <c r="G22" s="12">
        <v>0</v>
      </c>
      <c r="H22" s="12">
        <v>197576</v>
      </c>
      <c r="I22" s="12">
        <f t="shared" si="5"/>
        <v>192652</v>
      </c>
      <c r="J22" s="12">
        <f t="shared" si="0"/>
        <v>97.57</v>
      </c>
      <c r="K22" s="12">
        <f t="shared" si="1"/>
        <v>95.14</v>
      </c>
      <c r="L22" s="12">
        <f t="shared" si="2"/>
        <v>4.8599999999999994</v>
      </c>
      <c r="M22" s="14"/>
      <c r="N22" s="18"/>
    </row>
    <row r="23" spans="1:14" x14ac:dyDescent="0.35">
      <c r="A23" s="7">
        <v>22</v>
      </c>
      <c r="B23" s="12">
        <f t="shared" si="3"/>
        <v>1050</v>
      </c>
      <c r="C23" s="12">
        <v>202500</v>
      </c>
      <c r="D23" s="12">
        <v>202500</v>
      </c>
      <c r="E23" s="12">
        <v>202500</v>
      </c>
      <c r="F23" s="12">
        <v>0</v>
      </c>
      <c r="G23" s="12">
        <v>0</v>
      </c>
      <c r="H23" s="12">
        <v>202500</v>
      </c>
      <c r="I23" s="12">
        <f t="shared" si="5"/>
        <v>202500</v>
      </c>
      <c r="J23" s="12">
        <f t="shared" si="0"/>
        <v>100</v>
      </c>
      <c r="K23" s="12">
        <f t="shared" si="1"/>
        <v>100</v>
      </c>
      <c r="L23" s="12">
        <f t="shared" si="2"/>
        <v>0</v>
      </c>
      <c r="M23" s="14"/>
      <c r="N23" s="18"/>
    </row>
    <row r="24" spans="1:14" x14ac:dyDescent="0.35">
      <c r="A24" s="1">
        <v>23</v>
      </c>
      <c r="B24" s="12">
        <f>B23+50</f>
        <v>1100</v>
      </c>
      <c r="C24" s="12">
        <v>202500</v>
      </c>
      <c r="D24" s="12">
        <v>180928</v>
      </c>
      <c r="E24" s="12">
        <v>56985</v>
      </c>
      <c r="F24" s="12">
        <v>123943</v>
      </c>
      <c r="G24" s="12">
        <v>0</v>
      </c>
      <c r="H24" s="12">
        <v>56985</v>
      </c>
      <c r="I24" s="12">
        <f t="shared" si="5"/>
        <v>-66958</v>
      </c>
      <c r="J24" s="12">
        <f t="shared" si="0"/>
        <v>31.5</v>
      </c>
      <c r="K24" s="12">
        <f t="shared" si="1"/>
        <v>-37.01</v>
      </c>
      <c r="L24" s="12">
        <f t="shared" si="2"/>
        <v>137.01</v>
      </c>
      <c r="M24" s="14">
        <f>SUM(K24:K48)/25</f>
        <v>65.606400000000008</v>
      </c>
      <c r="N24" s="14">
        <f>SUM(L24:L48)/25</f>
        <v>34.393599999999999</v>
      </c>
    </row>
    <row r="25" spans="1:14" x14ac:dyDescent="0.35">
      <c r="A25" s="1">
        <v>24</v>
      </c>
      <c r="B25" s="12">
        <f t="shared" si="3"/>
        <v>1150</v>
      </c>
      <c r="C25" s="12">
        <v>202500</v>
      </c>
      <c r="D25" s="12">
        <v>182942</v>
      </c>
      <c r="E25" s="12">
        <v>99614</v>
      </c>
      <c r="F25" s="12">
        <v>83328</v>
      </c>
      <c r="G25" s="12">
        <v>0</v>
      </c>
      <c r="H25" s="12">
        <v>99614</v>
      </c>
      <c r="I25" s="12">
        <f t="shared" si="5"/>
        <v>16286</v>
      </c>
      <c r="J25" s="12">
        <f t="shared" si="0"/>
        <v>54.45</v>
      </c>
      <c r="K25" s="12">
        <f t="shared" si="1"/>
        <v>8.9</v>
      </c>
      <c r="L25" s="12">
        <f t="shared" si="2"/>
        <v>91.1</v>
      </c>
      <c r="M25" s="14"/>
      <c r="N25" s="14"/>
    </row>
    <row r="26" spans="1:14" x14ac:dyDescent="0.35">
      <c r="A26" s="1">
        <v>25</v>
      </c>
      <c r="B26" s="12">
        <f t="shared" si="3"/>
        <v>1200</v>
      </c>
      <c r="C26" s="12">
        <v>202500</v>
      </c>
      <c r="D26" s="12">
        <v>198259</v>
      </c>
      <c r="E26" s="12">
        <v>198203</v>
      </c>
      <c r="F26" s="12">
        <v>3326</v>
      </c>
      <c r="G26" s="12">
        <v>3270</v>
      </c>
      <c r="H26" s="12">
        <v>194933</v>
      </c>
      <c r="I26" s="12">
        <f t="shared" si="5"/>
        <v>188337</v>
      </c>
      <c r="J26" s="12">
        <f t="shared" si="0"/>
        <v>98.32</v>
      </c>
      <c r="K26" s="12">
        <f t="shared" si="1"/>
        <v>95</v>
      </c>
      <c r="L26" s="12">
        <f t="shared" si="2"/>
        <v>5</v>
      </c>
      <c r="M26" s="14"/>
      <c r="N26" s="14"/>
    </row>
    <row r="27" spans="1:14" x14ac:dyDescent="0.35">
      <c r="A27" s="1">
        <v>26</v>
      </c>
      <c r="B27" s="12">
        <f t="shared" si="3"/>
        <v>1250</v>
      </c>
      <c r="C27" s="12">
        <v>202500</v>
      </c>
      <c r="D27" s="12">
        <v>186607</v>
      </c>
      <c r="E27" s="12">
        <v>193768</v>
      </c>
      <c r="F27" s="12">
        <v>3</v>
      </c>
      <c r="G27" s="12">
        <v>7164</v>
      </c>
      <c r="H27" s="12">
        <v>186604</v>
      </c>
      <c r="I27" s="12">
        <f t="shared" si="5"/>
        <v>179437</v>
      </c>
      <c r="J27" s="12">
        <f t="shared" si="0"/>
        <v>100</v>
      </c>
      <c r="K27" s="12">
        <f t="shared" si="1"/>
        <v>96.16</v>
      </c>
      <c r="L27" s="12">
        <f t="shared" si="2"/>
        <v>3.8400000000000034</v>
      </c>
      <c r="M27" s="14"/>
      <c r="N27" s="14"/>
    </row>
    <row r="28" spans="1:14" x14ac:dyDescent="0.35">
      <c r="A28" s="1">
        <v>27</v>
      </c>
      <c r="B28" s="12">
        <f t="shared" si="3"/>
        <v>1300</v>
      </c>
      <c r="C28" s="12">
        <v>202500</v>
      </c>
      <c r="D28" s="12">
        <v>193483</v>
      </c>
      <c r="E28" s="12">
        <v>185728</v>
      </c>
      <c r="F28" s="12">
        <v>7867</v>
      </c>
      <c r="G28" s="12">
        <v>112</v>
      </c>
      <c r="H28" s="12">
        <v>185616</v>
      </c>
      <c r="I28" s="12">
        <f t="shared" si="5"/>
        <v>177637</v>
      </c>
      <c r="J28" s="12">
        <f t="shared" si="0"/>
        <v>95.93</v>
      </c>
      <c r="K28" s="12">
        <f t="shared" si="1"/>
        <v>91.81</v>
      </c>
      <c r="L28" s="12">
        <f t="shared" si="2"/>
        <v>8.1899999999999977</v>
      </c>
      <c r="M28" s="14"/>
      <c r="N28" s="14"/>
    </row>
    <row r="29" spans="1:14" x14ac:dyDescent="0.35">
      <c r="A29" s="1">
        <v>28</v>
      </c>
      <c r="B29" s="12">
        <f t="shared" si="3"/>
        <v>1350</v>
      </c>
      <c r="C29" s="12">
        <v>202500</v>
      </c>
      <c r="D29" s="12">
        <v>164529</v>
      </c>
      <c r="E29" s="12">
        <v>171618</v>
      </c>
      <c r="F29" s="12">
        <v>2356</v>
      </c>
      <c r="G29" s="12">
        <v>9445</v>
      </c>
      <c r="H29" s="12">
        <v>162173</v>
      </c>
      <c r="I29" s="12">
        <f t="shared" si="5"/>
        <v>150372</v>
      </c>
      <c r="J29" s="12">
        <f t="shared" si="0"/>
        <v>98.57</v>
      </c>
      <c r="K29" s="12">
        <f t="shared" si="1"/>
        <v>91.4</v>
      </c>
      <c r="L29" s="12">
        <f t="shared" si="2"/>
        <v>8.5999999999999943</v>
      </c>
      <c r="M29" s="14"/>
      <c r="N29" s="14"/>
    </row>
    <row r="30" spans="1:14" x14ac:dyDescent="0.35">
      <c r="A30" s="1">
        <v>29</v>
      </c>
      <c r="B30" s="12">
        <f t="shared" si="3"/>
        <v>1400</v>
      </c>
      <c r="C30" s="12">
        <v>202500</v>
      </c>
      <c r="D30" s="12">
        <v>195688</v>
      </c>
      <c r="E30" s="12">
        <v>192279</v>
      </c>
      <c r="F30" s="12">
        <v>3436</v>
      </c>
      <c r="G30" s="12">
        <v>27</v>
      </c>
      <c r="H30" s="12">
        <v>192252</v>
      </c>
      <c r="I30" s="12">
        <f t="shared" si="5"/>
        <v>188789</v>
      </c>
      <c r="J30" s="12">
        <f t="shared" si="0"/>
        <v>98.24</v>
      </c>
      <c r="K30" s="12">
        <f t="shared" si="1"/>
        <v>96.47</v>
      </c>
      <c r="L30" s="12">
        <f t="shared" si="2"/>
        <v>3.5300000000000011</v>
      </c>
      <c r="M30" s="14"/>
      <c r="N30" s="14"/>
    </row>
    <row r="31" spans="1:14" x14ac:dyDescent="0.35">
      <c r="A31" s="1">
        <v>30</v>
      </c>
      <c r="B31" s="12">
        <f t="shared" si="3"/>
        <v>1450</v>
      </c>
      <c r="C31" s="12">
        <v>202500</v>
      </c>
      <c r="D31" s="12">
        <v>152787</v>
      </c>
      <c r="E31" s="12">
        <v>28581</v>
      </c>
      <c r="F31" s="12">
        <v>124206</v>
      </c>
      <c r="G31" s="12">
        <v>0</v>
      </c>
      <c r="H31" s="12">
        <v>28581</v>
      </c>
      <c r="I31" s="12">
        <f t="shared" si="5"/>
        <v>-95625</v>
      </c>
      <c r="J31" s="12">
        <f t="shared" si="0"/>
        <v>18.71</v>
      </c>
      <c r="K31" s="12">
        <f t="shared" si="1"/>
        <v>-62.59</v>
      </c>
      <c r="L31" s="12">
        <f t="shared" si="2"/>
        <v>162.59</v>
      </c>
      <c r="M31" s="14"/>
      <c r="N31" s="14"/>
    </row>
    <row r="32" spans="1:14" x14ac:dyDescent="0.35">
      <c r="A32" s="1">
        <v>31</v>
      </c>
      <c r="B32" s="12">
        <f t="shared" si="3"/>
        <v>1500</v>
      </c>
      <c r="C32" s="12">
        <v>202500</v>
      </c>
      <c r="D32" s="12">
        <v>97208</v>
      </c>
      <c r="E32" s="12">
        <v>90704</v>
      </c>
      <c r="F32" s="12">
        <v>6958</v>
      </c>
      <c r="G32" s="12">
        <v>454</v>
      </c>
      <c r="H32" s="12">
        <v>90250</v>
      </c>
      <c r="I32" s="12">
        <f t="shared" si="5"/>
        <v>82838</v>
      </c>
      <c r="J32" s="12">
        <f t="shared" si="0"/>
        <v>92.84</v>
      </c>
      <c r="K32" s="12">
        <f t="shared" si="1"/>
        <v>85.22</v>
      </c>
      <c r="L32" s="12">
        <f t="shared" si="2"/>
        <v>14.780000000000001</v>
      </c>
      <c r="M32" s="14"/>
      <c r="N32" s="14"/>
    </row>
    <row r="33" spans="1:14" x14ac:dyDescent="0.35">
      <c r="A33" s="1">
        <v>32</v>
      </c>
      <c r="B33" s="12">
        <f t="shared" si="3"/>
        <v>1550</v>
      </c>
      <c r="C33" s="12">
        <v>202500</v>
      </c>
      <c r="D33" s="12">
        <v>194991</v>
      </c>
      <c r="E33" s="12">
        <v>23028</v>
      </c>
      <c r="F33" s="12">
        <v>171963</v>
      </c>
      <c r="G33" s="12">
        <v>0</v>
      </c>
      <c r="H33" s="12">
        <v>23028</v>
      </c>
      <c r="I33" s="12">
        <f t="shared" si="5"/>
        <v>-148935</v>
      </c>
      <c r="J33" s="12">
        <f t="shared" si="0"/>
        <v>11.81</v>
      </c>
      <c r="K33" s="12">
        <f t="shared" si="1"/>
        <v>-76.38</v>
      </c>
      <c r="L33" s="12">
        <f t="shared" si="2"/>
        <v>176.38</v>
      </c>
      <c r="M33" s="14"/>
      <c r="N33" s="14"/>
    </row>
    <row r="34" spans="1:14" x14ac:dyDescent="0.35">
      <c r="A34" s="1">
        <v>33</v>
      </c>
      <c r="B34" s="12">
        <f t="shared" si="3"/>
        <v>1600</v>
      </c>
      <c r="C34" s="12">
        <v>202500</v>
      </c>
      <c r="D34" s="12">
        <v>192638</v>
      </c>
      <c r="E34" s="12">
        <v>137311</v>
      </c>
      <c r="F34" s="12">
        <v>55584</v>
      </c>
      <c r="G34" s="12">
        <v>257</v>
      </c>
      <c r="H34" s="12">
        <v>137054</v>
      </c>
      <c r="I34" s="12">
        <f t="shared" si="5"/>
        <v>81213</v>
      </c>
      <c r="J34" s="12">
        <f t="shared" ref="J34:J65" si="6">ROUND((H34/D34)*100,2)</f>
        <v>71.150000000000006</v>
      </c>
      <c r="K34" s="12">
        <f t="shared" ref="K34:K65" si="7">ROUND((I34/D34)*100,2)</f>
        <v>42.16</v>
      </c>
      <c r="L34" s="12">
        <f t="shared" si="2"/>
        <v>57.84</v>
      </c>
      <c r="M34" s="14"/>
      <c r="N34" s="14"/>
    </row>
    <row r="35" spans="1:14" x14ac:dyDescent="0.35">
      <c r="A35" s="1">
        <v>34</v>
      </c>
      <c r="B35" s="12">
        <f t="shared" si="3"/>
        <v>1650</v>
      </c>
      <c r="C35" s="12">
        <v>202500</v>
      </c>
      <c r="D35" s="12">
        <v>200691</v>
      </c>
      <c r="E35" s="12">
        <v>200367</v>
      </c>
      <c r="F35" s="12">
        <v>342</v>
      </c>
      <c r="G35" s="12">
        <v>18</v>
      </c>
      <c r="H35" s="12">
        <v>200349</v>
      </c>
      <c r="I35" s="12">
        <f t="shared" si="5"/>
        <v>199989</v>
      </c>
      <c r="J35" s="12">
        <f t="shared" si="6"/>
        <v>99.83</v>
      </c>
      <c r="K35" s="12">
        <f t="shared" si="7"/>
        <v>99.65</v>
      </c>
      <c r="L35" s="12">
        <f t="shared" si="2"/>
        <v>0.34999999999999432</v>
      </c>
      <c r="M35" s="14"/>
      <c r="N35" s="14"/>
    </row>
    <row r="36" spans="1:14" x14ac:dyDescent="0.35">
      <c r="A36" s="1">
        <v>35</v>
      </c>
      <c r="B36" s="12">
        <f t="shared" ref="B36:B67" si="8">B35+50</f>
        <v>1700</v>
      </c>
      <c r="C36" s="12">
        <v>202500</v>
      </c>
      <c r="D36" s="12">
        <v>188368</v>
      </c>
      <c r="E36" s="12">
        <v>184011</v>
      </c>
      <c r="F36" s="12">
        <v>5352</v>
      </c>
      <c r="G36" s="12">
        <v>995</v>
      </c>
      <c r="H36" s="12">
        <v>183016</v>
      </c>
      <c r="I36" s="12">
        <f t="shared" si="5"/>
        <v>176669</v>
      </c>
      <c r="J36" s="12">
        <f t="shared" si="6"/>
        <v>97.16</v>
      </c>
      <c r="K36" s="12">
        <f t="shared" si="7"/>
        <v>93.79</v>
      </c>
      <c r="L36" s="12">
        <f t="shared" si="2"/>
        <v>6.2099999999999937</v>
      </c>
      <c r="M36" s="14"/>
      <c r="N36" s="14"/>
    </row>
    <row r="37" spans="1:14" x14ac:dyDescent="0.35">
      <c r="A37" s="1">
        <v>36</v>
      </c>
      <c r="B37" s="12">
        <f t="shared" si="8"/>
        <v>1750</v>
      </c>
      <c r="C37" s="12">
        <v>202500</v>
      </c>
      <c r="D37" s="12">
        <v>158407</v>
      </c>
      <c r="E37" s="12">
        <v>146251</v>
      </c>
      <c r="F37" s="12">
        <v>15492</v>
      </c>
      <c r="G37" s="12">
        <v>3336</v>
      </c>
      <c r="H37" s="12">
        <v>142915</v>
      </c>
      <c r="I37" s="12">
        <f t="shared" si="5"/>
        <v>124087</v>
      </c>
      <c r="J37" s="12">
        <f t="shared" si="6"/>
        <v>90.22</v>
      </c>
      <c r="K37" s="12">
        <f t="shared" si="7"/>
        <v>78.33</v>
      </c>
      <c r="L37" s="12">
        <f t="shared" si="2"/>
        <v>21.67</v>
      </c>
      <c r="M37" s="14"/>
      <c r="N37" s="14"/>
    </row>
    <row r="38" spans="1:14" x14ac:dyDescent="0.35">
      <c r="A38" s="1">
        <v>37</v>
      </c>
      <c r="B38" s="12">
        <f t="shared" si="8"/>
        <v>1800</v>
      </c>
      <c r="C38" s="12">
        <v>202500</v>
      </c>
      <c r="D38" s="12">
        <v>182756</v>
      </c>
      <c r="E38" s="12">
        <v>147311</v>
      </c>
      <c r="F38" s="12">
        <v>39605</v>
      </c>
      <c r="G38" s="12">
        <v>4161</v>
      </c>
      <c r="H38" s="12">
        <v>143151</v>
      </c>
      <c r="I38" s="12">
        <f t="shared" ref="I38:I69" si="9">H38-(F38+G38)</f>
        <v>99385</v>
      </c>
      <c r="J38" s="12">
        <f t="shared" si="6"/>
        <v>78.33</v>
      </c>
      <c r="K38" s="12">
        <f t="shared" si="7"/>
        <v>54.38</v>
      </c>
      <c r="L38" s="12">
        <f t="shared" si="2"/>
        <v>45.62</v>
      </c>
      <c r="M38" s="14"/>
      <c r="N38" s="14"/>
    </row>
    <row r="39" spans="1:14" x14ac:dyDescent="0.35">
      <c r="A39" s="1">
        <v>38</v>
      </c>
      <c r="B39" s="12">
        <f t="shared" si="8"/>
        <v>1850</v>
      </c>
      <c r="C39" s="12">
        <v>202500</v>
      </c>
      <c r="D39" s="12">
        <v>180922</v>
      </c>
      <c r="E39" s="12">
        <v>177763</v>
      </c>
      <c r="F39" s="12">
        <v>3792</v>
      </c>
      <c r="G39" s="12">
        <v>633</v>
      </c>
      <c r="H39" s="12">
        <v>177130</v>
      </c>
      <c r="I39" s="12">
        <f t="shared" si="9"/>
        <v>172705</v>
      </c>
      <c r="J39" s="12">
        <f t="shared" si="6"/>
        <v>97.9</v>
      </c>
      <c r="K39" s="12">
        <f t="shared" si="7"/>
        <v>95.46</v>
      </c>
      <c r="L39" s="12">
        <f t="shared" si="2"/>
        <v>4.5400000000000063</v>
      </c>
      <c r="M39" s="14"/>
      <c r="N39" s="14"/>
    </row>
    <row r="40" spans="1:14" x14ac:dyDescent="0.35">
      <c r="A40" s="1">
        <v>39</v>
      </c>
      <c r="B40" s="12">
        <f t="shared" si="8"/>
        <v>1900</v>
      </c>
      <c r="C40" s="12">
        <v>202500</v>
      </c>
      <c r="D40" s="12">
        <v>168394</v>
      </c>
      <c r="E40" s="12">
        <v>162601</v>
      </c>
      <c r="F40" s="12">
        <v>5864</v>
      </c>
      <c r="G40" s="12">
        <v>71</v>
      </c>
      <c r="H40" s="12">
        <v>162530</v>
      </c>
      <c r="I40" s="12">
        <f t="shared" si="9"/>
        <v>156595</v>
      </c>
      <c r="J40" s="12">
        <f t="shared" si="6"/>
        <v>96.52</v>
      </c>
      <c r="K40" s="12">
        <f t="shared" si="7"/>
        <v>92.99</v>
      </c>
      <c r="L40" s="12">
        <f t="shared" si="2"/>
        <v>7.0100000000000051</v>
      </c>
      <c r="M40" s="14"/>
      <c r="N40" s="14"/>
    </row>
    <row r="41" spans="1:14" x14ac:dyDescent="0.35">
      <c r="A41" s="1">
        <v>40</v>
      </c>
      <c r="B41" s="12">
        <f t="shared" si="8"/>
        <v>1950</v>
      </c>
      <c r="C41" s="12">
        <v>202500</v>
      </c>
      <c r="D41" s="12">
        <v>175392</v>
      </c>
      <c r="E41" s="12">
        <v>177434</v>
      </c>
      <c r="F41" s="12">
        <v>3748</v>
      </c>
      <c r="G41" s="12">
        <v>5790</v>
      </c>
      <c r="H41" s="12">
        <v>171644</v>
      </c>
      <c r="I41" s="12">
        <f t="shared" si="9"/>
        <v>162106</v>
      </c>
      <c r="J41" s="12">
        <f t="shared" si="6"/>
        <v>97.86</v>
      </c>
      <c r="K41" s="12">
        <f t="shared" si="7"/>
        <v>92.42</v>
      </c>
      <c r="L41" s="12">
        <f t="shared" si="2"/>
        <v>7.5799999999999983</v>
      </c>
      <c r="M41" s="14"/>
      <c r="N41" s="14"/>
    </row>
    <row r="42" spans="1:14" x14ac:dyDescent="0.35">
      <c r="A42" s="1">
        <v>41</v>
      </c>
      <c r="B42" s="12">
        <f t="shared" si="8"/>
        <v>2000</v>
      </c>
      <c r="C42" s="12">
        <v>202500</v>
      </c>
      <c r="D42" s="12">
        <v>177223</v>
      </c>
      <c r="E42" s="12">
        <v>184474</v>
      </c>
      <c r="F42" s="12">
        <v>1040</v>
      </c>
      <c r="G42" s="12">
        <v>8291</v>
      </c>
      <c r="H42" s="12">
        <v>176183</v>
      </c>
      <c r="I42" s="12">
        <f t="shared" si="9"/>
        <v>166852</v>
      </c>
      <c r="J42" s="12">
        <f t="shared" si="6"/>
        <v>99.41</v>
      </c>
      <c r="K42" s="12">
        <f t="shared" si="7"/>
        <v>94.15</v>
      </c>
      <c r="L42" s="12">
        <f t="shared" si="2"/>
        <v>5.8499999999999943</v>
      </c>
      <c r="M42" s="14"/>
      <c r="N42" s="14"/>
    </row>
    <row r="43" spans="1:14" x14ac:dyDescent="0.35">
      <c r="A43" s="1">
        <v>42</v>
      </c>
      <c r="B43" s="12">
        <f t="shared" si="8"/>
        <v>2050</v>
      </c>
      <c r="C43" s="12">
        <v>202500</v>
      </c>
      <c r="D43" s="12">
        <v>189813</v>
      </c>
      <c r="E43" s="12">
        <v>189225</v>
      </c>
      <c r="F43" s="12">
        <v>1512</v>
      </c>
      <c r="G43" s="12">
        <v>924</v>
      </c>
      <c r="H43" s="12">
        <v>188301</v>
      </c>
      <c r="I43" s="12">
        <f t="shared" si="9"/>
        <v>185865</v>
      </c>
      <c r="J43" s="12">
        <f t="shared" si="6"/>
        <v>99.2</v>
      </c>
      <c r="K43" s="12">
        <f t="shared" si="7"/>
        <v>97.92</v>
      </c>
      <c r="L43" s="12">
        <f t="shared" si="2"/>
        <v>2.0799999999999983</v>
      </c>
      <c r="M43" s="14"/>
      <c r="N43" s="14"/>
    </row>
    <row r="44" spans="1:14" x14ac:dyDescent="0.35">
      <c r="A44" s="1">
        <v>43</v>
      </c>
      <c r="B44" s="12">
        <f t="shared" si="8"/>
        <v>2100</v>
      </c>
      <c r="C44" s="12">
        <v>202500</v>
      </c>
      <c r="D44" s="12">
        <v>169813</v>
      </c>
      <c r="E44" s="12">
        <v>171647</v>
      </c>
      <c r="F44" s="12">
        <v>1111</v>
      </c>
      <c r="G44" s="12">
        <v>2945</v>
      </c>
      <c r="H44" s="12">
        <v>168702</v>
      </c>
      <c r="I44" s="12">
        <f t="shared" si="9"/>
        <v>164646</v>
      </c>
      <c r="J44" s="12">
        <f t="shared" si="6"/>
        <v>99.35</v>
      </c>
      <c r="K44" s="12">
        <f t="shared" si="7"/>
        <v>96.96</v>
      </c>
      <c r="L44" s="12">
        <f t="shared" si="2"/>
        <v>3.0400000000000063</v>
      </c>
      <c r="M44" s="14"/>
      <c r="N44" s="14"/>
    </row>
    <row r="45" spans="1:14" x14ac:dyDescent="0.35">
      <c r="A45" s="1">
        <v>44</v>
      </c>
      <c r="B45" s="12">
        <f t="shared" si="8"/>
        <v>2150</v>
      </c>
      <c r="C45" s="12">
        <v>202500</v>
      </c>
      <c r="D45" s="12">
        <v>189996</v>
      </c>
      <c r="E45" s="12">
        <v>187805</v>
      </c>
      <c r="F45" s="12">
        <v>8043</v>
      </c>
      <c r="G45" s="12">
        <v>5852</v>
      </c>
      <c r="H45" s="12">
        <v>181953</v>
      </c>
      <c r="I45" s="12">
        <f t="shared" si="9"/>
        <v>168058</v>
      </c>
      <c r="J45" s="12">
        <f t="shared" si="6"/>
        <v>95.77</v>
      </c>
      <c r="K45" s="12">
        <f t="shared" si="7"/>
        <v>88.45</v>
      </c>
      <c r="L45" s="12">
        <f t="shared" si="2"/>
        <v>11.549999999999997</v>
      </c>
      <c r="M45" s="14"/>
      <c r="N45" s="14"/>
    </row>
    <row r="46" spans="1:14" x14ac:dyDescent="0.35">
      <c r="A46" s="1">
        <v>45</v>
      </c>
      <c r="B46" s="12">
        <f t="shared" si="8"/>
        <v>2200</v>
      </c>
      <c r="C46" s="12">
        <v>202500</v>
      </c>
      <c r="D46" s="12">
        <v>163692</v>
      </c>
      <c r="E46" s="12">
        <v>142589</v>
      </c>
      <c r="F46" s="12">
        <v>34605</v>
      </c>
      <c r="G46" s="12">
        <v>13502</v>
      </c>
      <c r="H46" s="12">
        <v>129087</v>
      </c>
      <c r="I46" s="12">
        <f t="shared" si="9"/>
        <v>80980</v>
      </c>
      <c r="J46" s="12">
        <f t="shared" si="6"/>
        <v>78.86</v>
      </c>
      <c r="K46" s="12">
        <f t="shared" si="7"/>
        <v>49.47</v>
      </c>
      <c r="L46" s="12">
        <f t="shared" si="2"/>
        <v>50.53</v>
      </c>
      <c r="M46" s="14"/>
      <c r="N46" s="14"/>
    </row>
    <row r="47" spans="1:14" x14ac:dyDescent="0.35">
      <c r="A47" s="1">
        <v>46</v>
      </c>
      <c r="B47" s="12">
        <f t="shared" si="8"/>
        <v>2250</v>
      </c>
      <c r="C47" s="12">
        <v>202500</v>
      </c>
      <c r="D47" s="12">
        <v>191743</v>
      </c>
      <c r="E47" s="12">
        <v>170072</v>
      </c>
      <c r="F47" s="12">
        <v>21792</v>
      </c>
      <c r="G47" s="12">
        <v>121</v>
      </c>
      <c r="H47" s="12">
        <v>169951</v>
      </c>
      <c r="I47" s="12">
        <f t="shared" si="9"/>
        <v>148038</v>
      </c>
      <c r="J47" s="12">
        <f t="shared" si="6"/>
        <v>88.63</v>
      </c>
      <c r="K47" s="12">
        <f t="shared" si="7"/>
        <v>77.209999999999994</v>
      </c>
      <c r="L47" s="12">
        <f t="shared" si="2"/>
        <v>22.790000000000006</v>
      </c>
      <c r="M47" s="14"/>
      <c r="N47" s="14"/>
    </row>
    <row r="48" spans="1:14" x14ac:dyDescent="0.35">
      <c r="A48" s="1">
        <v>47</v>
      </c>
      <c r="B48" s="12">
        <f>B47+50</f>
        <v>2300</v>
      </c>
      <c r="C48" s="12">
        <v>202500</v>
      </c>
      <c r="D48" s="12">
        <v>199722</v>
      </c>
      <c r="E48" s="12">
        <v>200743</v>
      </c>
      <c r="F48" s="12">
        <v>1095</v>
      </c>
      <c r="G48" s="12">
        <v>2116</v>
      </c>
      <c r="H48" s="12">
        <v>198627</v>
      </c>
      <c r="I48" s="12">
        <f t="shared" si="9"/>
        <v>195416</v>
      </c>
      <c r="J48" s="12">
        <f t="shared" si="6"/>
        <v>99.45</v>
      </c>
      <c r="K48" s="12">
        <f t="shared" si="7"/>
        <v>97.84</v>
      </c>
      <c r="L48" s="12">
        <f t="shared" si="2"/>
        <v>2.1599999999999966</v>
      </c>
      <c r="M48" s="14"/>
      <c r="N48" s="14"/>
    </row>
    <row r="49" spans="1:14" x14ac:dyDescent="0.35">
      <c r="A49" s="1">
        <v>48</v>
      </c>
      <c r="B49" s="12">
        <f t="shared" si="8"/>
        <v>2350</v>
      </c>
      <c r="C49" s="12">
        <v>202500</v>
      </c>
      <c r="D49" s="12">
        <v>178126</v>
      </c>
      <c r="E49" s="12">
        <v>97941</v>
      </c>
      <c r="F49" s="12">
        <v>87431</v>
      </c>
      <c r="G49" s="12">
        <v>7246</v>
      </c>
      <c r="H49" s="12">
        <v>90695</v>
      </c>
      <c r="I49" s="12">
        <f t="shared" si="9"/>
        <v>-3982</v>
      </c>
      <c r="J49" s="12">
        <f t="shared" si="6"/>
        <v>50.92</v>
      </c>
      <c r="K49" s="12">
        <f t="shared" si="7"/>
        <v>-2.2400000000000002</v>
      </c>
      <c r="L49" s="12">
        <f t="shared" si="2"/>
        <v>102.24</v>
      </c>
      <c r="M49" s="14">
        <f>SUM(K49:K70)/22</f>
        <v>83.00681818181819</v>
      </c>
      <c r="N49" s="14">
        <f>SUM(L49:L70)/22</f>
        <v>16.993181818181817</v>
      </c>
    </row>
    <row r="50" spans="1:14" x14ac:dyDescent="0.35">
      <c r="A50" s="1">
        <v>49</v>
      </c>
      <c r="B50" s="12">
        <f t="shared" si="8"/>
        <v>2400</v>
      </c>
      <c r="C50" s="12">
        <v>202500</v>
      </c>
      <c r="D50" s="12">
        <v>179465</v>
      </c>
      <c r="E50" s="12">
        <v>165116</v>
      </c>
      <c r="F50" s="12">
        <v>27833</v>
      </c>
      <c r="G50" s="12">
        <v>13484</v>
      </c>
      <c r="H50" s="12">
        <v>151632</v>
      </c>
      <c r="I50" s="12">
        <f t="shared" si="9"/>
        <v>110315</v>
      </c>
      <c r="J50" s="12">
        <f t="shared" si="6"/>
        <v>84.49</v>
      </c>
      <c r="K50" s="12">
        <f t="shared" si="7"/>
        <v>61.47</v>
      </c>
      <c r="L50" s="12">
        <f t="shared" si="2"/>
        <v>38.53</v>
      </c>
      <c r="M50" s="14"/>
      <c r="N50" s="14"/>
    </row>
    <row r="51" spans="1:14" x14ac:dyDescent="0.35">
      <c r="A51" s="1">
        <v>50</v>
      </c>
      <c r="B51" s="12">
        <f t="shared" si="8"/>
        <v>2450</v>
      </c>
      <c r="C51" s="12">
        <v>202500</v>
      </c>
      <c r="D51" s="12">
        <v>202500</v>
      </c>
      <c r="E51" s="12">
        <v>196793</v>
      </c>
      <c r="F51" s="12">
        <v>5707</v>
      </c>
      <c r="G51" s="12">
        <v>0</v>
      </c>
      <c r="H51" s="12">
        <v>196793</v>
      </c>
      <c r="I51" s="12">
        <f t="shared" si="9"/>
        <v>191086</v>
      </c>
      <c r="J51" s="12">
        <f t="shared" si="6"/>
        <v>97.18</v>
      </c>
      <c r="K51" s="12">
        <f t="shared" si="7"/>
        <v>94.36</v>
      </c>
      <c r="L51" s="12">
        <f t="shared" si="2"/>
        <v>5.6400000000000006</v>
      </c>
      <c r="M51" s="14"/>
      <c r="N51" s="14"/>
    </row>
    <row r="52" spans="1:14" x14ac:dyDescent="0.35">
      <c r="A52" s="1">
        <v>51</v>
      </c>
      <c r="B52" s="12">
        <f t="shared" si="8"/>
        <v>2500</v>
      </c>
      <c r="C52" s="12">
        <v>202500</v>
      </c>
      <c r="D52" s="12">
        <v>198431</v>
      </c>
      <c r="E52" s="12">
        <v>197703</v>
      </c>
      <c r="F52" s="12">
        <v>728</v>
      </c>
      <c r="G52" s="12">
        <v>0</v>
      </c>
      <c r="H52" s="12">
        <v>197703</v>
      </c>
      <c r="I52" s="12">
        <f t="shared" si="9"/>
        <v>196975</v>
      </c>
      <c r="J52" s="12">
        <f t="shared" si="6"/>
        <v>99.63</v>
      </c>
      <c r="K52" s="12">
        <f t="shared" si="7"/>
        <v>99.27</v>
      </c>
      <c r="L52" s="12">
        <f t="shared" si="2"/>
        <v>0.73000000000000398</v>
      </c>
      <c r="M52" s="14"/>
      <c r="N52" s="14"/>
    </row>
    <row r="53" spans="1:14" x14ac:dyDescent="0.35">
      <c r="A53" s="1">
        <v>52</v>
      </c>
      <c r="B53" s="12">
        <f t="shared" si="8"/>
        <v>2550</v>
      </c>
      <c r="C53" s="12">
        <v>202500</v>
      </c>
      <c r="D53" s="12">
        <v>190062</v>
      </c>
      <c r="E53" s="12">
        <v>172346</v>
      </c>
      <c r="F53" s="12">
        <v>18176</v>
      </c>
      <c r="G53" s="12">
        <v>460</v>
      </c>
      <c r="H53" s="12">
        <v>171886</v>
      </c>
      <c r="I53" s="12">
        <f t="shared" si="9"/>
        <v>153250</v>
      </c>
      <c r="J53" s="12">
        <f t="shared" si="6"/>
        <v>90.44</v>
      </c>
      <c r="K53" s="12">
        <f t="shared" si="7"/>
        <v>80.63</v>
      </c>
      <c r="L53" s="12">
        <f t="shared" si="2"/>
        <v>19.370000000000005</v>
      </c>
      <c r="M53" s="14"/>
      <c r="N53" s="14"/>
    </row>
    <row r="54" spans="1:14" x14ac:dyDescent="0.35">
      <c r="A54" s="1">
        <v>53</v>
      </c>
      <c r="B54" s="12">
        <f t="shared" si="8"/>
        <v>2600</v>
      </c>
      <c r="C54" s="12">
        <v>202500</v>
      </c>
      <c r="D54" s="12">
        <v>154142</v>
      </c>
      <c r="E54" s="12">
        <v>154691</v>
      </c>
      <c r="F54" s="12">
        <v>30</v>
      </c>
      <c r="G54" s="12">
        <v>579</v>
      </c>
      <c r="H54" s="12">
        <v>154112</v>
      </c>
      <c r="I54" s="12">
        <f t="shared" si="9"/>
        <v>153503</v>
      </c>
      <c r="J54" s="12">
        <f t="shared" si="6"/>
        <v>99.98</v>
      </c>
      <c r="K54" s="12">
        <f t="shared" si="7"/>
        <v>99.59</v>
      </c>
      <c r="L54" s="12">
        <f t="shared" si="2"/>
        <v>0.40999999999999659</v>
      </c>
      <c r="M54" s="14"/>
      <c r="N54" s="14"/>
    </row>
    <row r="55" spans="1:14" x14ac:dyDescent="0.35">
      <c r="A55" s="1">
        <v>54</v>
      </c>
      <c r="B55" s="12">
        <f t="shared" si="8"/>
        <v>2650</v>
      </c>
      <c r="C55" s="12">
        <v>202500</v>
      </c>
      <c r="D55" s="12">
        <v>202500</v>
      </c>
      <c r="E55" s="12">
        <v>87211</v>
      </c>
      <c r="F55" s="12">
        <v>115289</v>
      </c>
      <c r="G55" s="12">
        <v>0</v>
      </c>
      <c r="H55" s="12">
        <v>87211</v>
      </c>
      <c r="I55" s="12">
        <f t="shared" si="9"/>
        <v>-28078</v>
      </c>
      <c r="J55" s="12">
        <f t="shared" si="6"/>
        <v>43.07</v>
      </c>
      <c r="K55" s="12">
        <f t="shared" si="7"/>
        <v>-13.87</v>
      </c>
      <c r="L55" s="12">
        <f t="shared" si="2"/>
        <v>113.87</v>
      </c>
      <c r="M55" s="14"/>
      <c r="N55" s="14"/>
    </row>
    <row r="56" spans="1:14" x14ac:dyDescent="0.35">
      <c r="A56" s="1">
        <v>55</v>
      </c>
      <c r="B56" s="12">
        <f t="shared" si="8"/>
        <v>2700</v>
      </c>
      <c r="C56" s="12">
        <v>202500</v>
      </c>
      <c r="D56" s="12">
        <v>201620</v>
      </c>
      <c r="E56" s="12">
        <v>202189</v>
      </c>
      <c r="F56" s="12">
        <v>19</v>
      </c>
      <c r="G56" s="12">
        <v>588</v>
      </c>
      <c r="H56" s="12">
        <v>201601</v>
      </c>
      <c r="I56" s="12">
        <f t="shared" si="9"/>
        <v>200994</v>
      </c>
      <c r="J56" s="12">
        <f t="shared" si="6"/>
        <v>99.99</v>
      </c>
      <c r="K56" s="12">
        <f t="shared" si="7"/>
        <v>99.69</v>
      </c>
      <c r="L56" s="12">
        <f t="shared" si="2"/>
        <v>0.31000000000000227</v>
      </c>
      <c r="M56" s="14"/>
      <c r="N56" s="14"/>
    </row>
    <row r="57" spans="1:14" x14ac:dyDescent="0.35">
      <c r="A57" s="1">
        <v>56</v>
      </c>
      <c r="B57" s="12">
        <f t="shared" si="8"/>
        <v>2750</v>
      </c>
      <c r="C57" s="12">
        <v>202500</v>
      </c>
      <c r="D57" s="12">
        <v>202500</v>
      </c>
      <c r="E57" s="12">
        <v>202500</v>
      </c>
      <c r="F57" s="12">
        <v>0</v>
      </c>
      <c r="G57" s="12">
        <v>0</v>
      </c>
      <c r="H57" s="12">
        <v>202500</v>
      </c>
      <c r="I57" s="12">
        <f t="shared" si="9"/>
        <v>202500</v>
      </c>
      <c r="J57" s="12">
        <f t="shared" si="6"/>
        <v>100</v>
      </c>
      <c r="K57" s="12">
        <f t="shared" si="7"/>
        <v>100</v>
      </c>
      <c r="L57" s="12">
        <f t="shared" si="2"/>
        <v>0</v>
      </c>
      <c r="M57" s="14"/>
      <c r="N57" s="14"/>
    </row>
    <row r="58" spans="1:14" x14ac:dyDescent="0.35">
      <c r="A58" s="1">
        <v>57</v>
      </c>
      <c r="B58" s="12">
        <f t="shared" si="8"/>
        <v>2800</v>
      </c>
      <c r="C58" s="12">
        <v>202500</v>
      </c>
      <c r="D58" s="12">
        <v>173893</v>
      </c>
      <c r="E58" s="12">
        <v>168894</v>
      </c>
      <c r="F58" s="12">
        <v>6579</v>
      </c>
      <c r="G58" s="12">
        <v>1580</v>
      </c>
      <c r="H58" s="12">
        <v>167314</v>
      </c>
      <c r="I58" s="12">
        <f t="shared" si="9"/>
        <v>159155</v>
      </c>
      <c r="J58" s="12">
        <f t="shared" si="6"/>
        <v>96.22</v>
      </c>
      <c r="K58" s="12">
        <f t="shared" si="7"/>
        <v>91.52</v>
      </c>
      <c r="L58" s="12">
        <f t="shared" si="2"/>
        <v>8.480000000000004</v>
      </c>
      <c r="M58" s="14"/>
      <c r="N58" s="14"/>
    </row>
    <row r="59" spans="1:14" x14ac:dyDescent="0.35">
      <c r="A59" s="1">
        <v>58</v>
      </c>
      <c r="B59" s="12">
        <f t="shared" si="8"/>
        <v>2850</v>
      </c>
      <c r="C59" s="12">
        <v>202500</v>
      </c>
      <c r="D59" s="12">
        <v>187662</v>
      </c>
      <c r="E59" s="12">
        <v>184947</v>
      </c>
      <c r="F59" s="12">
        <v>2824</v>
      </c>
      <c r="G59" s="12">
        <v>109</v>
      </c>
      <c r="H59" s="12">
        <v>184838</v>
      </c>
      <c r="I59" s="12">
        <f t="shared" si="9"/>
        <v>181905</v>
      </c>
      <c r="J59" s="12">
        <f t="shared" si="6"/>
        <v>98.5</v>
      </c>
      <c r="K59" s="12">
        <f t="shared" si="7"/>
        <v>96.93</v>
      </c>
      <c r="L59" s="12">
        <f t="shared" si="2"/>
        <v>3.0699999999999932</v>
      </c>
      <c r="M59" s="14"/>
      <c r="N59" s="14"/>
    </row>
    <row r="60" spans="1:14" x14ac:dyDescent="0.35">
      <c r="A60" s="1">
        <v>59</v>
      </c>
      <c r="B60" s="12">
        <f t="shared" si="8"/>
        <v>2900</v>
      </c>
      <c r="C60" s="12">
        <v>202500</v>
      </c>
      <c r="D60" s="12">
        <v>189139</v>
      </c>
      <c r="E60" s="12">
        <v>191141</v>
      </c>
      <c r="F60" s="12">
        <v>29</v>
      </c>
      <c r="G60" s="12">
        <v>2031</v>
      </c>
      <c r="H60" s="12">
        <v>189110</v>
      </c>
      <c r="I60" s="12">
        <f t="shared" si="9"/>
        <v>187050</v>
      </c>
      <c r="J60" s="12">
        <f t="shared" si="6"/>
        <v>99.98</v>
      </c>
      <c r="K60" s="12">
        <f t="shared" si="7"/>
        <v>98.9</v>
      </c>
      <c r="L60" s="12">
        <f t="shared" si="2"/>
        <v>1.0999999999999943</v>
      </c>
      <c r="M60" s="14"/>
      <c r="N60" s="14"/>
    </row>
    <row r="61" spans="1:14" x14ac:dyDescent="0.35">
      <c r="A61" s="1">
        <v>60</v>
      </c>
      <c r="B61" s="12">
        <f t="shared" si="8"/>
        <v>2950</v>
      </c>
      <c r="C61" s="12">
        <v>202500</v>
      </c>
      <c r="D61" s="12">
        <v>188984</v>
      </c>
      <c r="E61" s="12">
        <v>155654</v>
      </c>
      <c r="F61" s="12">
        <v>33330</v>
      </c>
      <c r="G61" s="12">
        <v>0</v>
      </c>
      <c r="H61" s="12">
        <v>155654</v>
      </c>
      <c r="I61" s="12">
        <f t="shared" si="9"/>
        <v>122324</v>
      </c>
      <c r="J61" s="12">
        <f t="shared" si="6"/>
        <v>82.36</v>
      </c>
      <c r="K61" s="12">
        <f t="shared" si="7"/>
        <v>64.73</v>
      </c>
      <c r="L61" s="12">
        <f t="shared" si="2"/>
        <v>35.269999999999996</v>
      </c>
      <c r="M61" s="14"/>
      <c r="N61" s="14"/>
    </row>
    <row r="62" spans="1:14" x14ac:dyDescent="0.35">
      <c r="A62" s="1">
        <v>61</v>
      </c>
      <c r="B62" s="12">
        <f t="shared" si="8"/>
        <v>3000</v>
      </c>
      <c r="C62" s="12">
        <v>202500</v>
      </c>
      <c r="D62" s="12">
        <v>195758</v>
      </c>
      <c r="E62" s="12">
        <v>195223</v>
      </c>
      <c r="F62" s="12">
        <v>534</v>
      </c>
      <c r="G62" s="12">
        <v>7</v>
      </c>
      <c r="H62" s="12">
        <v>195224</v>
      </c>
      <c r="I62" s="12">
        <f t="shared" si="9"/>
        <v>194683</v>
      </c>
      <c r="J62" s="12">
        <f t="shared" si="6"/>
        <v>99.73</v>
      </c>
      <c r="K62" s="12">
        <f t="shared" si="7"/>
        <v>99.45</v>
      </c>
      <c r="L62" s="12">
        <f t="shared" si="2"/>
        <v>0.54999999999999716</v>
      </c>
      <c r="M62" s="14"/>
      <c r="N62" s="14"/>
    </row>
    <row r="63" spans="1:14" x14ac:dyDescent="0.35">
      <c r="A63" s="1">
        <v>62</v>
      </c>
      <c r="B63" s="12">
        <f t="shared" si="8"/>
        <v>3050</v>
      </c>
      <c r="C63" s="12">
        <v>202500</v>
      </c>
      <c r="D63" s="12">
        <v>199516</v>
      </c>
      <c r="E63" s="12">
        <v>190367</v>
      </c>
      <c r="F63" s="12">
        <v>9182</v>
      </c>
      <c r="G63" s="12">
        <v>33</v>
      </c>
      <c r="H63" s="12">
        <v>190334</v>
      </c>
      <c r="I63" s="12">
        <f t="shared" si="9"/>
        <v>181119</v>
      </c>
      <c r="J63" s="12">
        <f t="shared" si="6"/>
        <v>95.4</v>
      </c>
      <c r="K63" s="12">
        <f t="shared" si="7"/>
        <v>90.78</v>
      </c>
      <c r="L63" s="12">
        <f t="shared" si="2"/>
        <v>9.2199999999999989</v>
      </c>
      <c r="M63" s="14"/>
      <c r="N63" s="14"/>
    </row>
    <row r="64" spans="1:14" x14ac:dyDescent="0.35">
      <c r="A64" s="1">
        <v>63</v>
      </c>
      <c r="B64" s="12">
        <f t="shared" si="8"/>
        <v>3100</v>
      </c>
      <c r="C64" s="12">
        <v>202500</v>
      </c>
      <c r="D64" s="12">
        <v>179973</v>
      </c>
      <c r="E64" s="12">
        <v>179852</v>
      </c>
      <c r="F64" s="12">
        <v>342</v>
      </c>
      <c r="G64" s="12">
        <v>221</v>
      </c>
      <c r="H64" s="12">
        <v>179631</v>
      </c>
      <c r="I64" s="12">
        <f t="shared" si="9"/>
        <v>179068</v>
      </c>
      <c r="J64" s="12">
        <f t="shared" si="6"/>
        <v>99.81</v>
      </c>
      <c r="K64" s="12">
        <f t="shared" si="7"/>
        <v>99.5</v>
      </c>
      <c r="L64" s="12">
        <f t="shared" si="2"/>
        <v>0.5</v>
      </c>
      <c r="M64" s="14"/>
      <c r="N64" s="14"/>
    </row>
    <row r="65" spans="1:14" x14ac:dyDescent="0.35">
      <c r="A65" s="1">
        <v>64</v>
      </c>
      <c r="B65" s="12">
        <f t="shared" si="8"/>
        <v>3150</v>
      </c>
      <c r="C65" s="12">
        <v>202500</v>
      </c>
      <c r="D65" s="12">
        <v>197877</v>
      </c>
      <c r="E65" s="12">
        <v>199198</v>
      </c>
      <c r="F65" s="12">
        <v>166</v>
      </c>
      <c r="G65" s="12">
        <v>1487</v>
      </c>
      <c r="H65" s="12">
        <v>197711</v>
      </c>
      <c r="I65" s="12">
        <f t="shared" si="9"/>
        <v>196058</v>
      </c>
      <c r="J65" s="12">
        <f t="shared" si="6"/>
        <v>99.92</v>
      </c>
      <c r="K65" s="12">
        <f t="shared" si="7"/>
        <v>99.08</v>
      </c>
      <c r="L65" s="12">
        <f t="shared" si="2"/>
        <v>0.92000000000000171</v>
      </c>
      <c r="M65" s="14"/>
      <c r="N65" s="14"/>
    </row>
    <row r="66" spans="1:14" x14ac:dyDescent="0.35">
      <c r="A66" s="1">
        <v>65</v>
      </c>
      <c r="B66" s="12">
        <f t="shared" si="8"/>
        <v>3200</v>
      </c>
      <c r="C66" s="12">
        <v>202500</v>
      </c>
      <c r="D66" s="12">
        <v>200924</v>
      </c>
      <c r="E66" s="12">
        <v>201905</v>
      </c>
      <c r="F66" s="12">
        <v>10</v>
      </c>
      <c r="G66" s="12">
        <v>991</v>
      </c>
      <c r="H66" s="12">
        <v>200914</v>
      </c>
      <c r="I66" s="12">
        <f t="shared" si="9"/>
        <v>199913</v>
      </c>
      <c r="J66" s="12">
        <f t="shared" ref="J66:J97" si="10">ROUND((H66/D66)*100,2)</f>
        <v>100</v>
      </c>
      <c r="K66" s="12">
        <f t="shared" ref="K66:K97" si="11">ROUND((I66/D66)*100,2)</f>
        <v>99.5</v>
      </c>
      <c r="L66" s="12">
        <f t="shared" si="2"/>
        <v>0.5</v>
      </c>
      <c r="M66" s="14"/>
      <c r="N66" s="14"/>
    </row>
    <row r="67" spans="1:14" x14ac:dyDescent="0.35">
      <c r="A67" s="1">
        <v>66</v>
      </c>
      <c r="B67" s="12">
        <f t="shared" si="8"/>
        <v>3250</v>
      </c>
      <c r="C67" s="12">
        <v>202500</v>
      </c>
      <c r="D67" s="12">
        <v>107352</v>
      </c>
      <c r="E67" s="12">
        <v>107513</v>
      </c>
      <c r="F67" s="12">
        <v>253</v>
      </c>
      <c r="G67" s="12">
        <v>414</v>
      </c>
      <c r="H67" s="12">
        <v>107099</v>
      </c>
      <c r="I67" s="12">
        <f t="shared" si="9"/>
        <v>106432</v>
      </c>
      <c r="J67" s="12">
        <f t="shared" si="10"/>
        <v>99.76</v>
      </c>
      <c r="K67" s="12">
        <f t="shared" si="11"/>
        <v>99.14</v>
      </c>
      <c r="L67" s="12">
        <f t="shared" ref="L67:L130" si="12">100-K67</f>
        <v>0.85999999999999943</v>
      </c>
      <c r="M67" s="14"/>
      <c r="N67" s="14"/>
    </row>
    <row r="68" spans="1:14" x14ac:dyDescent="0.35">
      <c r="A68" s="1">
        <v>67</v>
      </c>
      <c r="B68" s="12">
        <f t="shared" ref="B68:B99" si="13">B67+50</f>
        <v>3300</v>
      </c>
      <c r="C68" s="12">
        <v>202500</v>
      </c>
      <c r="D68" s="12">
        <v>199360</v>
      </c>
      <c r="E68" s="12">
        <v>198100</v>
      </c>
      <c r="F68" s="12">
        <v>2282</v>
      </c>
      <c r="G68" s="12">
        <v>1022</v>
      </c>
      <c r="H68" s="12">
        <v>197078</v>
      </c>
      <c r="I68" s="12">
        <f t="shared" si="9"/>
        <v>193774</v>
      </c>
      <c r="J68" s="12">
        <f t="shared" si="10"/>
        <v>98.86</v>
      </c>
      <c r="K68" s="12">
        <f t="shared" si="11"/>
        <v>97.2</v>
      </c>
      <c r="L68" s="12">
        <f t="shared" si="12"/>
        <v>2.7999999999999972</v>
      </c>
      <c r="M68" s="14"/>
      <c r="N68" s="14"/>
    </row>
    <row r="69" spans="1:14" x14ac:dyDescent="0.35">
      <c r="A69" s="1">
        <v>68</v>
      </c>
      <c r="B69" s="12">
        <f t="shared" si="13"/>
        <v>3350</v>
      </c>
      <c r="C69" s="12">
        <v>202500</v>
      </c>
      <c r="D69" s="12">
        <v>202500</v>
      </c>
      <c r="E69" s="12">
        <v>202346</v>
      </c>
      <c r="F69" s="12">
        <v>154</v>
      </c>
      <c r="G69" s="12">
        <v>0</v>
      </c>
      <c r="H69" s="12">
        <v>202346</v>
      </c>
      <c r="I69" s="12">
        <f t="shared" si="9"/>
        <v>202192</v>
      </c>
      <c r="J69" s="12">
        <f t="shared" si="10"/>
        <v>99.92</v>
      </c>
      <c r="K69" s="12">
        <f t="shared" si="11"/>
        <v>99.85</v>
      </c>
      <c r="L69" s="12">
        <f t="shared" si="12"/>
        <v>0.15000000000000568</v>
      </c>
      <c r="M69" s="14"/>
      <c r="N69" s="14"/>
    </row>
    <row r="70" spans="1:14" x14ac:dyDescent="0.35">
      <c r="A70" s="1">
        <v>69</v>
      </c>
      <c r="B70" s="12">
        <f t="shared" si="13"/>
        <v>3400</v>
      </c>
      <c r="C70" s="12">
        <v>202500</v>
      </c>
      <c r="D70" s="12">
        <v>202500</v>
      </c>
      <c r="E70" s="12">
        <v>172802</v>
      </c>
      <c r="F70" s="12">
        <v>29698</v>
      </c>
      <c r="G70" s="12">
        <v>0</v>
      </c>
      <c r="H70" s="12">
        <v>172802</v>
      </c>
      <c r="I70" s="12">
        <f t="shared" ref="I70:I101" si="14">H70-(F70+G70)</f>
        <v>143104</v>
      </c>
      <c r="J70" s="12">
        <f t="shared" si="10"/>
        <v>85.33</v>
      </c>
      <c r="K70" s="12">
        <f t="shared" si="11"/>
        <v>70.67</v>
      </c>
      <c r="L70" s="12">
        <f t="shared" si="12"/>
        <v>29.33</v>
      </c>
      <c r="M70" s="14"/>
      <c r="N70" s="14"/>
    </row>
    <row r="71" spans="1:14" x14ac:dyDescent="0.35">
      <c r="A71" s="1">
        <v>70</v>
      </c>
      <c r="B71" s="12">
        <f t="shared" si="13"/>
        <v>3450</v>
      </c>
      <c r="C71" s="12">
        <v>202500</v>
      </c>
      <c r="D71" s="12">
        <v>202500</v>
      </c>
      <c r="E71" s="12">
        <v>202471</v>
      </c>
      <c r="F71" s="12">
        <v>27</v>
      </c>
      <c r="G71" s="12">
        <v>0</v>
      </c>
      <c r="H71" s="12">
        <v>202473</v>
      </c>
      <c r="I71" s="12">
        <f t="shared" si="14"/>
        <v>202446</v>
      </c>
      <c r="J71" s="12">
        <f t="shared" si="10"/>
        <v>99.99</v>
      </c>
      <c r="K71" s="12">
        <f t="shared" si="11"/>
        <v>99.97</v>
      </c>
      <c r="L71" s="12">
        <f t="shared" si="12"/>
        <v>3.0000000000001137E-2</v>
      </c>
      <c r="M71" s="14">
        <f>SUM(K71:K93)/23</f>
        <v>99.350434782608673</v>
      </c>
      <c r="N71" s="14">
        <f>SUM(L71:L93)/23</f>
        <v>0.64956521739130368</v>
      </c>
    </row>
    <row r="72" spans="1:14" x14ac:dyDescent="0.35">
      <c r="A72" s="1">
        <v>71</v>
      </c>
      <c r="B72" s="12">
        <f t="shared" si="13"/>
        <v>3500</v>
      </c>
      <c r="C72" s="12">
        <v>202500</v>
      </c>
      <c r="D72" s="12">
        <v>202500</v>
      </c>
      <c r="E72" s="12">
        <v>202488</v>
      </c>
      <c r="F72" s="12">
        <v>12</v>
      </c>
      <c r="G72" s="12">
        <v>0</v>
      </c>
      <c r="H72" s="12">
        <v>202488</v>
      </c>
      <c r="I72" s="12">
        <f t="shared" si="14"/>
        <v>202476</v>
      </c>
      <c r="J72" s="12">
        <f t="shared" si="10"/>
        <v>99.99</v>
      </c>
      <c r="K72" s="12">
        <f t="shared" si="11"/>
        <v>99.99</v>
      </c>
      <c r="L72" s="12">
        <f t="shared" si="12"/>
        <v>1.0000000000005116E-2</v>
      </c>
      <c r="M72" s="14"/>
      <c r="N72" s="14"/>
    </row>
    <row r="73" spans="1:14" x14ac:dyDescent="0.35">
      <c r="A73" s="1">
        <v>72</v>
      </c>
      <c r="B73" s="12">
        <f t="shared" si="13"/>
        <v>3550</v>
      </c>
      <c r="C73" s="12">
        <v>202500</v>
      </c>
      <c r="D73" s="12">
        <v>202500</v>
      </c>
      <c r="E73" s="12">
        <v>202231</v>
      </c>
      <c r="F73" s="12">
        <v>269</v>
      </c>
      <c r="G73" s="12">
        <v>0</v>
      </c>
      <c r="H73" s="12">
        <v>202231</v>
      </c>
      <c r="I73" s="12">
        <f t="shared" si="14"/>
        <v>201962</v>
      </c>
      <c r="J73" s="12">
        <f t="shared" si="10"/>
        <v>99.87</v>
      </c>
      <c r="K73" s="12">
        <f t="shared" si="11"/>
        <v>99.73</v>
      </c>
      <c r="L73" s="12">
        <f t="shared" si="12"/>
        <v>0.26999999999999602</v>
      </c>
      <c r="M73" s="14"/>
      <c r="N73" s="14"/>
    </row>
    <row r="74" spans="1:14" x14ac:dyDescent="0.35">
      <c r="A74" s="1">
        <v>73</v>
      </c>
      <c r="B74" s="12">
        <f t="shared" si="13"/>
        <v>3600</v>
      </c>
      <c r="C74" s="12">
        <v>202500</v>
      </c>
      <c r="D74" s="12">
        <v>202500</v>
      </c>
      <c r="E74" s="12">
        <v>202500</v>
      </c>
      <c r="F74" s="12">
        <v>0</v>
      </c>
      <c r="G74" s="12">
        <v>0</v>
      </c>
      <c r="H74" s="12">
        <v>202500</v>
      </c>
      <c r="I74" s="12">
        <f t="shared" si="14"/>
        <v>202500</v>
      </c>
      <c r="J74" s="12">
        <f t="shared" si="10"/>
        <v>100</v>
      </c>
      <c r="K74" s="12">
        <f t="shared" si="11"/>
        <v>100</v>
      </c>
      <c r="L74" s="12">
        <f t="shared" si="12"/>
        <v>0</v>
      </c>
      <c r="M74" s="14"/>
      <c r="N74" s="14"/>
    </row>
    <row r="75" spans="1:14" x14ac:dyDescent="0.35">
      <c r="A75" s="1">
        <v>74</v>
      </c>
      <c r="B75" s="12">
        <f t="shared" si="13"/>
        <v>3650</v>
      </c>
      <c r="C75" s="12">
        <v>202500</v>
      </c>
      <c r="D75" s="12">
        <v>202500</v>
      </c>
      <c r="E75" s="12">
        <v>202500</v>
      </c>
      <c r="F75" s="12">
        <v>0</v>
      </c>
      <c r="G75" s="12">
        <v>0</v>
      </c>
      <c r="H75" s="12">
        <v>202500</v>
      </c>
      <c r="I75" s="12">
        <f t="shared" si="14"/>
        <v>202500</v>
      </c>
      <c r="J75" s="12">
        <f t="shared" si="10"/>
        <v>100</v>
      </c>
      <c r="K75" s="12">
        <f t="shared" si="11"/>
        <v>100</v>
      </c>
      <c r="L75" s="12">
        <f t="shared" si="12"/>
        <v>0</v>
      </c>
      <c r="M75" s="14"/>
      <c r="N75" s="14"/>
    </row>
    <row r="76" spans="1:14" x14ac:dyDescent="0.35">
      <c r="A76" s="1">
        <v>75</v>
      </c>
      <c r="B76" s="12">
        <f t="shared" si="13"/>
        <v>3700</v>
      </c>
      <c r="C76" s="12">
        <v>202500</v>
      </c>
      <c r="D76" s="12">
        <v>202500</v>
      </c>
      <c r="E76" s="12">
        <v>202500</v>
      </c>
      <c r="F76" s="12">
        <v>0</v>
      </c>
      <c r="G76" s="12">
        <v>0</v>
      </c>
      <c r="H76" s="12">
        <v>202500</v>
      </c>
      <c r="I76" s="12">
        <f t="shared" si="14"/>
        <v>202500</v>
      </c>
      <c r="J76" s="12">
        <f t="shared" si="10"/>
        <v>100</v>
      </c>
      <c r="K76" s="12">
        <f t="shared" si="11"/>
        <v>100</v>
      </c>
      <c r="L76" s="12">
        <f t="shared" si="12"/>
        <v>0</v>
      </c>
      <c r="M76" s="14"/>
      <c r="N76" s="14"/>
    </row>
    <row r="77" spans="1:14" x14ac:dyDescent="0.35">
      <c r="A77" s="1">
        <v>76</v>
      </c>
      <c r="B77" s="12">
        <f t="shared" si="13"/>
        <v>3750</v>
      </c>
      <c r="C77" s="12">
        <v>202500</v>
      </c>
      <c r="D77" s="12">
        <v>200710</v>
      </c>
      <c r="E77" s="12">
        <v>200789</v>
      </c>
      <c r="F77" s="12">
        <v>537</v>
      </c>
      <c r="G77" s="12">
        <v>616</v>
      </c>
      <c r="H77" s="12">
        <v>200173</v>
      </c>
      <c r="I77" s="12">
        <f t="shared" si="14"/>
        <v>199020</v>
      </c>
      <c r="J77" s="12">
        <f t="shared" si="10"/>
        <v>99.73</v>
      </c>
      <c r="K77" s="12">
        <f t="shared" si="11"/>
        <v>99.16</v>
      </c>
      <c r="L77" s="12">
        <f t="shared" si="12"/>
        <v>0.84000000000000341</v>
      </c>
      <c r="M77" s="14"/>
      <c r="N77" s="14"/>
    </row>
    <row r="78" spans="1:14" x14ac:dyDescent="0.35">
      <c r="A78" s="1">
        <v>77</v>
      </c>
      <c r="B78" s="12">
        <f t="shared" si="13"/>
        <v>3800</v>
      </c>
      <c r="C78" s="12">
        <v>202500</v>
      </c>
      <c r="D78" s="12">
        <v>150400</v>
      </c>
      <c r="E78" s="12">
        <v>150812</v>
      </c>
      <c r="F78" s="12">
        <v>58</v>
      </c>
      <c r="G78" s="12">
        <v>470</v>
      </c>
      <c r="H78" s="12">
        <v>150342</v>
      </c>
      <c r="I78" s="12">
        <f t="shared" si="14"/>
        <v>149814</v>
      </c>
      <c r="J78" s="12">
        <f t="shared" si="10"/>
        <v>99.96</v>
      </c>
      <c r="K78" s="12">
        <f t="shared" si="11"/>
        <v>99.61</v>
      </c>
      <c r="L78" s="12">
        <f t="shared" si="12"/>
        <v>0.39000000000000057</v>
      </c>
      <c r="M78" s="14"/>
      <c r="N78" s="14"/>
    </row>
    <row r="79" spans="1:14" x14ac:dyDescent="0.35">
      <c r="A79" s="1">
        <v>78</v>
      </c>
      <c r="B79" s="12">
        <f t="shared" si="13"/>
        <v>3850</v>
      </c>
      <c r="C79" s="12">
        <v>202500</v>
      </c>
      <c r="D79" s="12">
        <v>202500</v>
      </c>
      <c r="E79" s="12">
        <v>195253</v>
      </c>
      <c r="F79" s="12">
        <v>7247</v>
      </c>
      <c r="G79" s="12">
        <v>0</v>
      </c>
      <c r="H79" s="12">
        <v>195253</v>
      </c>
      <c r="I79" s="12">
        <f t="shared" si="14"/>
        <v>188006</v>
      </c>
      <c r="J79" s="12">
        <f t="shared" si="10"/>
        <v>96.42</v>
      </c>
      <c r="K79" s="12">
        <f t="shared" si="11"/>
        <v>92.84</v>
      </c>
      <c r="L79" s="12">
        <f t="shared" si="12"/>
        <v>7.1599999999999966</v>
      </c>
      <c r="M79" s="14"/>
      <c r="N79" s="14"/>
    </row>
    <row r="80" spans="1:14" x14ac:dyDescent="0.35">
      <c r="A80" s="1">
        <v>79</v>
      </c>
      <c r="B80" s="12">
        <f t="shared" si="13"/>
        <v>3900</v>
      </c>
      <c r="C80" s="12">
        <v>202500</v>
      </c>
      <c r="D80" s="12">
        <v>202500</v>
      </c>
      <c r="E80" s="12">
        <v>202496</v>
      </c>
      <c r="F80" s="12">
        <v>4</v>
      </c>
      <c r="G80" s="12">
        <v>0</v>
      </c>
      <c r="H80" s="12">
        <v>202496</v>
      </c>
      <c r="I80" s="12">
        <f t="shared" si="14"/>
        <v>202492</v>
      </c>
      <c r="J80" s="12">
        <f t="shared" si="10"/>
        <v>100</v>
      </c>
      <c r="K80" s="12">
        <f t="shared" si="11"/>
        <v>100</v>
      </c>
      <c r="L80" s="12">
        <f t="shared" si="12"/>
        <v>0</v>
      </c>
      <c r="M80" s="14"/>
      <c r="N80" s="14"/>
    </row>
    <row r="81" spans="1:14" x14ac:dyDescent="0.35">
      <c r="A81" s="1">
        <v>80</v>
      </c>
      <c r="B81" s="12">
        <f t="shared" si="13"/>
        <v>3950</v>
      </c>
      <c r="C81" s="12">
        <v>202500</v>
      </c>
      <c r="D81" s="12">
        <v>202500</v>
      </c>
      <c r="E81" s="12">
        <v>202429</v>
      </c>
      <c r="F81" s="12">
        <v>71</v>
      </c>
      <c r="G81" s="12">
        <v>0</v>
      </c>
      <c r="H81" s="12">
        <v>202429</v>
      </c>
      <c r="I81" s="12">
        <f t="shared" si="14"/>
        <v>202358</v>
      </c>
      <c r="J81" s="12">
        <f t="shared" si="10"/>
        <v>99.96</v>
      </c>
      <c r="K81" s="12">
        <f t="shared" si="11"/>
        <v>99.93</v>
      </c>
      <c r="L81" s="12">
        <f t="shared" si="12"/>
        <v>6.9999999999993179E-2</v>
      </c>
      <c r="M81" s="14"/>
      <c r="N81" s="14"/>
    </row>
    <row r="82" spans="1:14" x14ac:dyDescent="0.35">
      <c r="A82" s="1">
        <v>81</v>
      </c>
      <c r="B82" s="12">
        <f t="shared" si="13"/>
        <v>4000</v>
      </c>
      <c r="C82" s="12">
        <v>202500</v>
      </c>
      <c r="D82" s="12">
        <v>202500</v>
      </c>
      <c r="E82" s="12">
        <v>202498</v>
      </c>
      <c r="F82" s="12">
        <v>2</v>
      </c>
      <c r="G82" s="12">
        <v>0</v>
      </c>
      <c r="H82" s="12">
        <v>202498</v>
      </c>
      <c r="I82" s="12">
        <f t="shared" si="14"/>
        <v>202496</v>
      </c>
      <c r="J82" s="12">
        <f t="shared" si="10"/>
        <v>100</v>
      </c>
      <c r="K82" s="12">
        <f t="shared" si="11"/>
        <v>100</v>
      </c>
      <c r="L82" s="12">
        <f t="shared" si="12"/>
        <v>0</v>
      </c>
      <c r="M82" s="14"/>
      <c r="N82" s="14"/>
    </row>
    <row r="83" spans="1:14" x14ac:dyDescent="0.35">
      <c r="A83" s="1">
        <v>82</v>
      </c>
      <c r="B83" s="12">
        <f t="shared" si="13"/>
        <v>4050</v>
      </c>
      <c r="C83" s="12">
        <v>202500</v>
      </c>
      <c r="D83" s="12">
        <v>198505</v>
      </c>
      <c r="E83" s="12">
        <v>198002</v>
      </c>
      <c r="F83" s="12">
        <v>801</v>
      </c>
      <c r="G83" s="12">
        <v>298</v>
      </c>
      <c r="H83" s="12">
        <v>197704</v>
      </c>
      <c r="I83" s="12">
        <f t="shared" si="14"/>
        <v>196605</v>
      </c>
      <c r="J83" s="12">
        <f t="shared" si="10"/>
        <v>99.6</v>
      </c>
      <c r="K83" s="12">
        <f t="shared" si="11"/>
        <v>99.04</v>
      </c>
      <c r="L83" s="12">
        <f t="shared" si="12"/>
        <v>0.95999999999999375</v>
      </c>
      <c r="M83" s="14"/>
      <c r="N83" s="14"/>
    </row>
    <row r="84" spans="1:14" x14ac:dyDescent="0.35">
      <c r="A84" s="1">
        <v>83</v>
      </c>
      <c r="B84" s="12">
        <f t="shared" si="13"/>
        <v>4100</v>
      </c>
      <c r="C84" s="12">
        <v>202500</v>
      </c>
      <c r="D84" s="12">
        <v>182473</v>
      </c>
      <c r="E84" s="12">
        <v>181620</v>
      </c>
      <c r="F84" s="12">
        <v>1092</v>
      </c>
      <c r="G84" s="12">
        <v>239</v>
      </c>
      <c r="H84" s="12">
        <v>181381</v>
      </c>
      <c r="I84" s="12">
        <f t="shared" si="14"/>
        <v>180050</v>
      </c>
      <c r="J84" s="12">
        <f t="shared" si="10"/>
        <v>99.4</v>
      </c>
      <c r="K84" s="12">
        <f t="shared" si="11"/>
        <v>98.67</v>
      </c>
      <c r="L84" s="12">
        <f t="shared" si="12"/>
        <v>1.3299999999999983</v>
      </c>
      <c r="M84" s="14"/>
      <c r="N84" s="14"/>
    </row>
    <row r="85" spans="1:14" x14ac:dyDescent="0.35">
      <c r="A85" s="1">
        <v>84</v>
      </c>
      <c r="B85" s="12">
        <f t="shared" si="13"/>
        <v>4150</v>
      </c>
      <c r="C85" s="12">
        <v>202500</v>
      </c>
      <c r="D85" s="12">
        <v>202500</v>
      </c>
      <c r="E85" s="12">
        <v>202489</v>
      </c>
      <c r="F85" s="12">
        <v>11</v>
      </c>
      <c r="G85" s="12">
        <v>0</v>
      </c>
      <c r="H85" s="12">
        <v>202489</v>
      </c>
      <c r="I85" s="12">
        <f t="shared" si="14"/>
        <v>202478</v>
      </c>
      <c r="J85" s="12">
        <f t="shared" si="10"/>
        <v>99.99</v>
      </c>
      <c r="K85" s="12">
        <f t="shared" si="11"/>
        <v>99.99</v>
      </c>
      <c r="L85" s="12">
        <f t="shared" si="12"/>
        <v>1.0000000000005116E-2</v>
      </c>
      <c r="M85" s="14"/>
      <c r="N85" s="14"/>
    </row>
    <row r="86" spans="1:14" x14ac:dyDescent="0.35">
      <c r="A86" s="1">
        <v>85</v>
      </c>
      <c r="B86" s="12">
        <f t="shared" si="13"/>
        <v>4200</v>
      </c>
      <c r="C86" s="12">
        <v>202500</v>
      </c>
      <c r="D86" s="12">
        <v>199920</v>
      </c>
      <c r="E86" s="12">
        <v>199746</v>
      </c>
      <c r="F86" s="12">
        <v>862</v>
      </c>
      <c r="G86" s="12">
        <v>688</v>
      </c>
      <c r="H86" s="12">
        <v>199058</v>
      </c>
      <c r="I86" s="12">
        <f t="shared" si="14"/>
        <v>197508</v>
      </c>
      <c r="J86" s="12">
        <f t="shared" si="10"/>
        <v>99.57</v>
      </c>
      <c r="K86" s="12">
        <f t="shared" si="11"/>
        <v>98.79</v>
      </c>
      <c r="L86" s="12">
        <f t="shared" si="12"/>
        <v>1.2099999999999937</v>
      </c>
      <c r="M86" s="14"/>
      <c r="N86" s="14"/>
    </row>
    <row r="87" spans="1:14" x14ac:dyDescent="0.35">
      <c r="A87" s="1">
        <v>86</v>
      </c>
      <c r="B87" s="12">
        <f t="shared" si="13"/>
        <v>4250</v>
      </c>
      <c r="C87" s="12">
        <v>202500</v>
      </c>
      <c r="D87" s="12">
        <v>202500</v>
      </c>
      <c r="E87" s="12">
        <v>202500</v>
      </c>
      <c r="F87" s="12">
        <v>0</v>
      </c>
      <c r="G87" s="12">
        <v>0</v>
      </c>
      <c r="H87" s="12">
        <v>202500</v>
      </c>
      <c r="I87" s="12">
        <f t="shared" si="14"/>
        <v>202500</v>
      </c>
      <c r="J87" s="12">
        <f t="shared" si="10"/>
        <v>100</v>
      </c>
      <c r="K87" s="12">
        <f t="shared" si="11"/>
        <v>100</v>
      </c>
      <c r="L87" s="12">
        <f t="shared" si="12"/>
        <v>0</v>
      </c>
      <c r="M87" s="14"/>
      <c r="N87" s="14"/>
    </row>
    <row r="88" spans="1:14" x14ac:dyDescent="0.35">
      <c r="A88" s="1">
        <v>87</v>
      </c>
      <c r="B88" s="12">
        <f t="shared" si="13"/>
        <v>4300</v>
      </c>
      <c r="C88" s="12">
        <v>202500</v>
      </c>
      <c r="D88" s="12">
        <v>202278</v>
      </c>
      <c r="E88" s="12">
        <v>202483</v>
      </c>
      <c r="F88" s="12">
        <v>2</v>
      </c>
      <c r="G88" s="12">
        <v>207</v>
      </c>
      <c r="H88" s="12">
        <v>202276</v>
      </c>
      <c r="I88" s="12">
        <f t="shared" si="14"/>
        <v>202067</v>
      </c>
      <c r="J88" s="12">
        <f t="shared" si="10"/>
        <v>100</v>
      </c>
      <c r="K88" s="12">
        <f t="shared" si="11"/>
        <v>99.9</v>
      </c>
      <c r="L88" s="12">
        <f t="shared" si="12"/>
        <v>9.9999999999994316E-2</v>
      </c>
      <c r="M88" s="14"/>
      <c r="N88" s="14"/>
    </row>
    <row r="89" spans="1:14" x14ac:dyDescent="0.35">
      <c r="A89" s="1">
        <v>88</v>
      </c>
      <c r="B89" s="12">
        <f t="shared" si="13"/>
        <v>4350</v>
      </c>
      <c r="C89" s="12">
        <v>202500</v>
      </c>
      <c r="D89" s="12">
        <v>201702</v>
      </c>
      <c r="E89" s="12">
        <v>200457</v>
      </c>
      <c r="F89" s="12">
        <v>2043</v>
      </c>
      <c r="G89" s="12">
        <v>798</v>
      </c>
      <c r="H89" s="12">
        <v>199659</v>
      </c>
      <c r="I89" s="12">
        <f t="shared" si="14"/>
        <v>196818</v>
      </c>
      <c r="J89" s="12">
        <f t="shared" si="10"/>
        <v>98.99</v>
      </c>
      <c r="K89" s="12">
        <f t="shared" si="11"/>
        <v>97.58</v>
      </c>
      <c r="L89" s="12">
        <f t="shared" si="12"/>
        <v>2.4200000000000017</v>
      </c>
      <c r="M89" s="14"/>
      <c r="N89" s="14"/>
    </row>
    <row r="90" spans="1:14" x14ac:dyDescent="0.35">
      <c r="A90" s="1">
        <v>89</v>
      </c>
      <c r="B90" s="12">
        <f t="shared" si="13"/>
        <v>4400</v>
      </c>
      <c r="C90" s="12">
        <v>202500</v>
      </c>
      <c r="D90" s="12">
        <v>202500</v>
      </c>
      <c r="E90" s="12">
        <v>202498</v>
      </c>
      <c r="F90" s="12">
        <v>2</v>
      </c>
      <c r="G90" s="12">
        <v>0</v>
      </c>
      <c r="H90" s="12">
        <v>202498</v>
      </c>
      <c r="I90" s="12">
        <f t="shared" si="14"/>
        <v>202496</v>
      </c>
      <c r="J90" s="12">
        <f t="shared" si="10"/>
        <v>100</v>
      </c>
      <c r="K90" s="12">
        <f t="shared" si="11"/>
        <v>100</v>
      </c>
      <c r="L90" s="12">
        <f t="shared" si="12"/>
        <v>0</v>
      </c>
      <c r="M90" s="14"/>
      <c r="N90" s="14"/>
    </row>
    <row r="91" spans="1:14" x14ac:dyDescent="0.35">
      <c r="A91" s="1">
        <v>90</v>
      </c>
      <c r="B91" s="12">
        <f t="shared" si="13"/>
        <v>4450</v>
      </c>
      <c r="C91" s="12">
        <v>202500</v>
      </c>
      <c r="D91" s="12">
        <v>197889</v>
      </c>
      <c r="E91" s="12">
        <v>198039</v>
      </c>
      <c r="F91" s="12">
        <v>2</v>
      </c>
      <c r="G91" s="12">
        <v>152</v>
      </c>
      <c r="H91" s="12">
        <v>197887</v>
      </c>
      <c r="I91" s="12">
        <f t="shared" si="14"/>
        <v>197733</v>
      </c>
      <c r="J91" s="12">
        <f t="shared" si="10"/>
        <v>100</v>
      </c>
      <c r="K91" s="12">
        <f t="shared" si="11"/>
        <v>99.92</v>
      </c>
      <c r="L91" s="12">
        <f t="shared" si="12"/>
        <v>7.9999999999998295E-2</v>
      </c>
      <c r="M91" s="14"/>
      <c r="N91" s="14"/>
    </row>
    <row r="92" spans="1:14" x14ac:dyDescent="0.35">
      <c r="A92" s="1">
        <v>91</v>
      </c>
      <c r="B92" s="12">
        <f t="shared" si="13"/>
        <v>4500</v>
      </c>
      <c r="C92" s="12">
        <v>202500</v>
      </c>
      <c r="D92" s="12">
        <v>202500</v>
      </c>
      <c r="E92" s="12">
        <v>202454</v>
      </c>
      <c r="F92" s="12">
        <v>46</v>
      </c>
      <c r="G92" s="12">
        <v>0</v>
      </c>
      <c r="H92" s="12">
        <v>202454</v>
      </c>
      <c r="I92" s="12">
        <f t="shared" si="14"/>
        <v>202408</v>
      </c>
      <c r="J92" s="12">
        <f t="shared" si="10"/>
        <v>99.98</v>
      </c>
      <c r="K92" s="12">
        <f t="shared" si="11"/>
        <v>99.95</v>
      </c>
      <c r="L92" s="12">
        <f t="shared" si="12"/>
        <v>4.9999999999997158E-2</v>
      </c>
      <c r="M92" s="14"/>
      <c r="N92" s="14"/>
    </row>
    <row r="93" spans="1:14" x14ac:dyDescent="0.35">
      <c r="A93" s="1">
        <v>92</v>
      </c>
      <c r="B93" s="12">
        <f t="shared" si="13"/>
        <v>4550</v>
      </c>
      <c r="C93" s="12">
        <v>202500</v>
      </c>
      <c r="D93" s="12">
        <v>202500</v>
      </c>
      <c r="E93" s="12">
        <v>202494</v>
      </c>
      <c r="F93" s="12">
        <v>6</v>
      </c>
      <c r="G93" s="12">
        <v>0</v>
      </c>
      <c r="H93" s="12">
        <v>202494</v>
      </c>
      <c r="I93" s="12">
        <f t="shared" si="14"/>
        <v>202488</v>
      </c>
      <c r="J93" s="12">
        <f t="shared" si="10"/>
        <v>100</v>
      </c>
      <c r="K93" s="12">
        <f t="shared" si="11"/>
        <v>99.99</v>
      </c>
      <c r="L93" s="12">
        <f t="shared" si="12"/>
        <v>1.0000000000005116E-2</v>
      </c>
      <c r="M93" s="14"/>
      <c r="N93" s="14"/>
    </row>
    <row r="94" spans="1:14" x14ac:dyDescent="0.35">
      <c r="A94" s="1">
        <v>93</v>
      </c>
      <c r="B94" s="12">
        <f t="shared" si="13"/>
        <v>4600</v>
      </c>
      <c r="C94" s="12">
        <v>202500</v>
      </c>
      <c r="D94" s="12">
        <v>91258</v>
      </c>
      <c r="E94" s="12">
        <v>100986</v>
      </c>
      <c r="F94" s="12">
        <v>4732</v>
      </c>
      <c r="G94" s="12">
        <v>14460</v>
      </c>
      <c r="H94" s="12">
        <v>86526</v>
      </c>
      <c r="I94" s="12">
        <f t="shared" si="14"/>
        <v>67334</v>
      </c>
      <c r="J94" s="12">
        <f t="shared" si="10"/>
        <v>94.81</v>
      </c>
      <c r="K94" s="12">
        <f t="shared" si="11"/>
        <v>73.78</v>
      </c>
      <c r="L94" s="12">
        <f t="shared" si="12"/>
        <v>26.22</v>
      </c>
      <c r="M94" s="14">
        <f>SUM(K94:K111)/18</f>
        <v>51.18833333333334</v>
      </c>
      <c r="N94" s="14">
        <f>SUM(L94:L111)/18</f>
        <v>48.81166666666666</v>
      </c>
    </row>
    <row r="95" spans="1:14" x14ac:dyDescent="0.35">
      <c r="A95" s="1">
        <v>94</v>
      </c>
      <c r="B95" s="12">
        <f t="shared" si="13"/>
        <v>4650</v>
      </c>
      <c r="C95" s="12">
        <v>202500</v>
      </c>
      <c r="D95" s="12">
        <v>202500</v>
      </c>
      <c r="E95" s="12">
        <v>201161</v>
      </c>
      <c r="F95" s="12">
        <v>1339</v>
      </c>
      <c r="G95" s="12">
        <v>0</v>
      </c>
      <c r="H95" s="12">
        <v>201161</v>
      </c>
      <c r="I95" s="12">
        <f t="shared" si="14"/>
        <v>199822</v>
      </c>
      <c r="J95" s="12">
        <f t="shared" si="10"/>
        <v>99.34</v>
      </c>
      <c r="K95" s="12">
        <f t="shared" si="11"/>
        <v>98.68</v>
      </c>
      <c r="L95" s="12">
        <f t="shared" si="12"/>
        <v>1.3199999999999932</v>
      </c>
      <c r="M95" s="14"/>
      <c r="N95" s="14"/>
    </row>
    <row r="96" spans="1:14" x14ac:dyDescent="0.35">
      <c r="A96" s="1">
        <v>95</v>
      </c>
      <c r="B96" s="12">
        <f t="shared" si="13"/>
        <v>4700</v>
      </c>
      <c r="C96" s="12">
        <v>202500</v>
      </c>
      <c r="D96" s="12">
        <v>157920</v>
      </c>
      <c r="E96" s="12">
        <v>96684</v>
      </c>
      <c r="F96" s="12">
        <v>65221</v>
      </c>
      <c r="G96" s="12">
        <v>3985</v>
      </c>
      <c r="H96" s="12">
        <v>92699</v>
      </c>
      <c r="I96" s="12">
        <f t="shared" si="14"/>
        <v>23493</v>
      </c>
      <c r="J96" s="12">
        <f t="shared" si="10"/>
        <v>58.7</v>
      </c>
      <c r="K96" s="12">
        <f t="shared" si="11"/>
        <v>14.88</v>
      </c>
      <c r="L96" s="12">
        <f t="shared" si="12"/>
        <v>85.12</v>
      </c>
      <c r="M96" s="14"/>
      <c r="N96" s="14"/>
    </row>
    <row r="97" spans="1:14" x14ac:dyDescent="0.35">
      <c r="A97" s="1">
        <v>96</v>
      </c>
      <c r="B97" s="12">
        <f t="shared" si="13"/>
        <v>4750</v>
      </c>
      <c r="C97" s="12">
        <v>202500</v>
      </c>
      <c r="D97" s="12">
        <v>163947</v>
      </c>
      <c r="E97" s="12">
        <v>170883</v>
      </c>
      <c r="F97" s="12">
        <v>6380</v>
      </c>
      <c r="G97" s="12">
        <v>13316</v>
      </c>
      <c r="H97" s="12">
        <v>157567</v>
      </c>
      <c r="I97" s="12">
        <f t="shared" si="14"/>
        <v>137871</v>
      </c>
      <c r="J97" s="12">
        <f t="shared" si="10"/>
        <v>96.11</v>
      </c>
      <c r="K97" s="12">
        <f t="shared" si="11"/>
        <v>84.09</v>
      </c>
      <c r="L97" s="12">
        <f t="shared" si="12"/>
        <v>15.909999999999997</v>
      </c>
      <c r="M97" s="14"/>
      <c r="N97" s="14"/>
    </row>
    <row r="98" spans="1:14" x14ac:dyDescent="0.35">
      <c r="A98" s="1">
        <v>97</v>
      </c>
      <c r="B98" s="12">
        <f t="shared" si="13"/>
        <v>4800</v>
      </c>
      <c r="C98" s="12">
        <v>202500</v>
      </c>
      <c r="D98" s="12">
        <v>181457</v>
      </c>
      <c r="E98" s="12">
        <v>139599</v>
      </c>
      <c r="F98" s="12">
        <v>52559</v>
      </c>
      <c r="G98" s="12">
        <v>10701</v>
      </c>
      <c r="H98" s="12">
        <v>128898</v>
      </c>
      <c r="I98" s="12">
        <f t="shared" si="14"/>
        <v>65638</v>
      </c>
      <c r="J98" s="12">
        <f t="shared" ref="J98:J130" si="15">ROUND((H98/D98)*100,2)</f>
        <v>71.040000000000006</v>
      </c>
      <c r="K98" s="12">
        <f t="shared" ref="K98:K130" si="16">ROUND((I98/D98)*100,2)</f>
        <v>36.17</v>
      </c>
      <c r="L98" s="12">
        <f t="shared" si="12"/>
        <v>63.83</v>
      </c>
      <c r="M98" s="14"/>
      <c r="N98" s="14"/>
    </row>
    <row r="99" spans="1:14" x14ac:dyDescent="0.35">
      <c r="A99" s="1">
        <v>98</v>
      </c>
      <c r="B99" s="12">
        <f t="shared" si="13"/>
        <v>4850</v>
      </c>
      <c r="C99" s="12">
        <v>202500</v>
      </c>
      <c r="D99" s="12">
        <v>191406</v>
      </c>
      <c r="E99" s="12">
        <v>129709</v>
      </c>
      <c r="F99" s="12">
        <v>61697</v>
      </c>
      <c r="G99" s="12">
        <v>0</v>
      </c>
      <c r="H99" s="12">
        <v>129709</v>
      </c>
      <c r="I99" s="12">
        <f t="shared" si="14"/>
        <v>68012</v>
      </c>
      <c r="J99" s="12">
        <f t="shared" si="15"/>
        <v>67.77</v>
      </c>
      <c r="K99" s="12">
        <f t="shared" si="16"/>
        <v>35.53</v>
      </c>
      <c r="L99" s="12">
        <f t="shared" si="12"/>
        <v>64.47</v>
      </c>
      <c r="M99" s="14"/>
      <c r="N99" s="14"/>
    </row>
    <row r="100" spans="1:14" x14ac:dyDescent="0.35">
      <c r="A100" s="1">
        <v>99</v>
      </c>
      <c r="B100" s="12">
        <v>4950</v>
      </c>
      <c r="C100" s="12">
        <v>202500</v>
      </c>
      <c r="D100" s="12">
        <v>193040</v>
      </c>
      <c r="E100" s="12">
        <v>35406</v>
      </c>
      <c r="F100" s="12">
        <v>159816</v>
      </c>
      <c r="G100" s="12">
        <v>2182</v>
      </c>
      <c r="H100" s="12">
        <v>33224</v>
      </c>
      <c r="I100" s="12">
        <f t="shared" si="14"/>
        <v>-128774</v>
      </c>
      <c r="J100" s="12">
        <f t="shared" si="15"/>
        <v>17.21</v>
      </c>
      <c r="K100" s="12">
        <f t="shared" si="16"/>
        <v>-66.709999999999994</v>
      </c>
      <c r="L100" s="12">
        <f t="shared" si="12"/>
        <v>166.70999999999998</v>
      </c>
      <c r="M100" s="14"/>
      <c r="N100" s="14"/>
    </row>
    <row r="101" spans="1:14" x14ac:dyDescent="0.35">
      <c r="A101" s="1">
        <v>100</v>
      </c>
      <c r="B101" s="12">
        <f>B100+50</f>
        <v>5000</v>
      </c>
      <c r="C101" s="12">
        <v>202500</v>
      </c>
      <c r="D101" s="12">
        <v>173924</v>
      </c>
      <c r="E101" s="12">
        <v>161682</v>
      </c>
      <c r="F101" s="12">
        <v>16591</v>
      </c>
      <c r="G101" s="12">
        <v>4349</v>
      </c>
      <c r="H101" s="12">
        <v>157333</v>
      </c>
      <c r="I101" s="12">
        <f t="shared" si="14"/>
        <v>136393</v>
      </c>
      <c r="J101" s="12">
        <f t="shared" si="15"/>
        <v>90.46</v>
      </c>
      <c r="K101" s="12">
        <f t="shared" si="16"/>
        <v>78.42</v>
      </c>
      <c r="L101" s="12">
        <f t="shared" si="12"/>
        <v>21.58</v>
      </c>
      <c r="M101" s="14"/>
      <c r="N101" s="14"/>
    </row>
    <row r="102" spans="1:14" x14ac:dyDescent="0.35">
      <c r="A102" s="1">
        <v>101</v>
      </c>
      <c r="B102" s="12">
        <f t="shared" ref="B102:B134" si="17">B101+50</f>
        <v>5050</v>
      </c>
      <c r="C102" s="12">
        <v>202500</v>
      </c>
      <c r="D102" s="12">
        <v>152018</v>
      </c>
      <c r="E102" s="12">
        <v>179051</v>
      </c>
      <c r="F102" s="12">
        <v>0</v>
      </c>
      <c r="G102" s="12">
        <v>27033</v>
      </c>
      <c r="H102" s="12">
        <v>152018</v>
      </c>
      <c r="I102" s="12">
        <f t="shared" ref="I102:I132" si="18">H102-(F102+G102)</f>
        <v>124985</v>
      </c>
      <c r="J102" s="12">
        <f t="shared" si="15"/>
        <v>100</v>
      </c>
      <c r="K102" s="12">
        <f t="shared" si="16"/>
        <v>82.22</v>
      </c>
      <c r="L102" s="12">
        <f t="shared" si="12"/>
        <v>17.78</v>
      </c>
      <c r="M102" s="14"/>
      <c r="N102" s="14"/>
    </row>
    <row r="103" spans="1:14" x14ac:dyDescent="0.35">
      <c r="A103" s="1">
        <v>102</v>
      </c>
      <c r="B103" s="12">
        <f t="shared" si="17"/>
        <v>5100</v>
      </c>
      <c r="C103" s="12">
        <v>202500</v>
      </c>
      <c r="D103" s="12">
        <v>144453</v>
      </c>
      <c r="E103" s="12">
        <v>146823</v>
      </c>
      <c r="F103" s="12">
        <v>27887</v>
      </c>
      <c r="G103" s="12">
        <v>30257</v>
      </c>
      <c r="H103" s="12">
        <v>116566</v>
      </c>
      <c r="I103" s="12">
        <f t="shared" si="18"/>
        <v>58422</v>
      </c>
      <c r="J103" s="12">
        <f t="shared" si="15"/>
        <v>80.69</v>
      </c>
      <c r="K103" s="12">
        <f t="shared" si="16"/>
        <v>40.44</v>
      </c>
      <c r="L103" s="12">
        <f t="shared" si="12"/>
        <v>59.56</v>
      </c>
      <c r="M103" s="14"/>
      <c r="N103" s="14"/>
    </row>
    <row r="104" spans="1:14" x14ac:dyDescent="0.35">
      <c r="A104" s="1">
        <v>103</v>
      </c>
      <c r="B104" s="12">
        <f t="shared" si="17"/>
        <v>5150</v>
      </c>
      <c r="C104" s="12">
        <v>202500</v>
      </c>
      <c r="D104" s="12">
        <v>169471</v>
      </c>
      <c r="E104" s="12">
        <v>185717</v>
      </c>
      <c r="F104" s="12">
        <v>85</v>
      </c>
      <c r="G104" s="12">
        <v>16331</v>
      </c>
      <c r="H104" s="12">
        <v>169386</v>
      </c>
      <c r="I104" s="12">
        <f t="shared" si="18"/>
        <v>152970</v>
      </c>
      <c r="J104" s="12">
        <f t="shared" si="15"/>
        <v>99.95</v>
      </c>
      <c r="K104" s="12">
        <f t="shared" si="16"/>
        <v>90.26</v>
      </c>
      <c r="L104" s="12">
        <f t="shared" si="12"/>
        <v>9.7399999999999949</v>
      </c>
      <c r="M104" s="14"/>
      <c r="N104" s="14"/>
    </row>
    <row r="105" spans="1:14" x14ac:dyDescent="0.35">
      <c r="A105" s="1">
        <v>104</v>
      </c>
      <c r="B105" s="12">
        <f t="shared" si="17"/>
        <v>5200</v>
      </c>
      <c r="C105" s="12">
        <v>202500</v>
      </c>
      <c r="D105" s="12">
        <v>169945</v>
      </c>
      <c r="E105" s="12">
        <v>191343</v>
      </c>
      <c r="F105" s="12">
        <v>4699</v>
      </c>
      <c r="G105" s="12">
        <v>26097</v>
      </c>
      <c r="H105" s="12">
        <v>165246</v>
      </c>
      <c r="I105" s="12">
        <f t="shared" si="18"/>
        <v>134450</v>
      </c>
      <c r="J105" s="12">
        <f t="shared" si="15"/>
        <v>97.23</v>
      </c>
      <c r="K105" s="12">
        <f t="shared" si="16"/>
        <v>79.11</v>
      </c>
      <c r="L105" s="12">
        <f t="shared" si="12"/>
        <v>20.89</v>
      </c>
      <c r="M105" s="14"/>
      <c r="N105" s="14"/>
    </row>
    <row r="106" spans="1:14" x14ac:dyDescent="0.35">
      <c r="A106" s="1">
        <v>105</v>
      </c>
      <c r="B106" s="12">
        <f t="shared" si="17"/>
        <v>5250</v>
      </c>
      <c r="C106" s="12">
        <v>202500</v>
      </c>
      <c r="D106" s="12">
        <v>176347</v>
      </c>
      <c r="E106" s="12">
        <v>170219</v>
      </c>
      <c r="F106" s="12">
        <v>14613</v>
      </c>
      <c r="G106" s="12">
        <v>8485</v>
      </c>
      <c r="H106" s="12">
        <v>161734</v>
      </c>
      <c r="I106" s="12">
        <f t="shared" si="18"/>
        <v>138636</v>
      </c>
      <c r="J106" s="12">
        <f t="shared" si="15"/>
        <v>91.71</v>
      </c>
      <c r="K106" s="12">
        <f t="shared" si="16"/>
        <v>78.62</v>
      </c>
      <c r="L106" s="12">
        <f t="shared" si="12"/>
        <v>21.379999999999995</v>
      </c>
      <c r="M106" s="14"/>
      <c r="N106" s="14"/>
    </row>
    <row r="107" spans="1:14" x14ac:dyDescent="0.35">
      <c r="A107" s="1">
        <v>106</v>
      </c>
      <c r="B107" s="12">
        <f t="shared" si="17"/>
        <v>5300</v>
      </c>
      <c r="C107" s="12">
        <v>202500</v>
      </c>
      <c r="D107" s="12">
        <v>162713</v>
      </c>
      <c r="E107" s="12">
        <v>130566</v>
      </c>
      <c r="F107" s="12">
        <v>47179</v>
      </c>
      <c r="G107" s="12">
        <v>15032</v>
      </c>
      <c r="H107" s="12">
        <v>115534</v>
      </c>
      <c r="I107" s="12">
        <f t="shared" si="18"/>
        <v>53323</v>
      </c>
      <c r="J107" s="12">
        <f t="shared" si="15"/>
        <v>71</v>
      </c>
      <c r="K107" s="12">
        <f t="shared" si="16"/>
        <v>32.770000000000003</v>
      </c>
      <c r="L107" s="12">
        <f t="shared" si="12"/>
        <v>67.22999999999999</v>
      </c>
      <c r="M107" s="14"/>
      <c r="N107" s="14"/>
    </row>
    <row r="108" spans="1:14" x14ac:dyDescent="0.35">
      <c r="A108" s="1">
        <v>107</v>
      </c>
      <c r="B108" s="12">
        <f t="shared" si="17"/>
        <v>5350</v>
      </c>
      <c r="C108" s="12">
        <v>202500</v>
      </c>
      <c r="D108" s="12">
        <v>184857</v>
      </c>
      <c r="E108" s="12">
        <v>42252</v>
      </c>
      <c r="F108" s="12">
        <v>145556</v>
      </c>
      <c r="G108" s="12">
        <v>2951</v>
      </c>
      <c r="H108" s="12">
        <v>39301</v>
      </c>
      <c r="I108" s="12">
        <f t="shared" si="18"/>
        <v>-109206</v>
      </c>
      <c r="J108" s="12">
        <f t="shared" si="15"/>
        <v>21.26</v>
      </c>
      <c r="K108" s="12">
        <f t="shared" si="16"/>
        <v>-59.08</v>
      </c>
      <c r="L108" s="12">
        <f t="shared" si="12"/>
        <v>159.07999999999998</v>
      </c>
      <c r="M108" s="14"/>
      <c r="N108" s="14"/>
    </row>
    <row r="109" spans="1:14" x14ac:dyDescent="0.35">
      <c r="A109" s="1">
        <v>108</v>
      </c>
      <c r="B109" s="12">
        <f t="shared" si="17"/>
        <v>5400</v>
      </c>
      <c r="C109" s="12">
        <v>202500</v>
      </c>
      <c r="D109" s="12">
        <v>181401</v>
      </c>
      <c r="E109" s="12">
        <v>164875</v>
      </c>
      <c r="F109" s="12">
        <v>25108</v>
      </c>
      <c r="G109" s="12">
        <v>8582</v>
      </c>
      <c r="H109" s="12">
        <v>156293</v>
      </c>
      <c r="I109" s="12">
        <f t="shared" si="18"/>
        <v>122603</v>
      </c>
      <c r="J109" s="12">
        <f t="shared" si="15"/>
        <v>86.16</v>
      </c>
      <c r="K109" s="12">
        <f t="shared" si="16"/>
        <v>67.59</v>
      </c>
      <c r="L109" s="12">
        <f t="shared" si="12"/>
        <v>32.409999999999997</v>
      </c>
      <c r="M109" s="14"/>
      <c r="N109" s="14"/>
    </row>
    <row r="110" spans="1:14" x14ac:dyDescent="0.35">
      <c r="A110" s="1">
        <v>109</v>
      </c>
      <c r="B110" s="12">
        <f t="shared" si="17"/>
        <v>5450</v>
      </c>
      <c r="C110" s="12">
        <v>202500</v>
      </c>
      <c r="D110" s="12">
        <v>102738</v>
      </c>
      <c r="E110" s="12">
        <v>118395</v>
      </c>
      <c r="F110" s="12">
        <v>8331</v>
      </c>
      <c r="G110" s="12">
        <v>23988</v>
      </c>
      <c r="H110" s="12">
        <v>94407</v>
      </c>
      <c r="I110" s="12">
        <f t="shared" si="18"/>
        <v>62088</v>
      </c>
      <c r="J110" s="12">
        <f t="shared" si="15"/>
        <v>91.89</v>
      </c>
      <c r="K110" s="12">
        <f t="shared" si="16"/>
        <v>60.43</v>
      </c>
      <c r="L110" s="12">
        <f t="shared" si="12"/>
        <v>39.57</v>
      </c>
      <c r="M110" s="14"/>
      <c r="N110" s="14"/>
    </row>
    <row r="111" spans="1:14" x14ac:dyDescent="0.35">
      <c r="A111" s="1">
        <v>110</v>
      </c>
      <c r="B111" s="12">
        <f t="shared" si="17"/>
        <v>5500</v>
      </c>
      <c r="C111" s="12">
        <v>202500</v>
      </c>
      <c r="D111" s="12">
        <v>202500</v>
      </c>
      <c r="E111" s="12">
        <v>196613</v>
      </c>
      <c r="F111" s="12">
        <v>5887</v>
      </c>
      <c r="G111" s="12">
        <v>0</v>
      </c>
      <c r="H111" s="12">
        <v>196613</v>
      </c>
      <c r="I111" s="12">
        <f t="shared" si="18"/>
        <v>190726</v>
      </c>
      <c r="J111" s="12">
        <f t="shared" si="15"/>
        <v>97.09</v>
      </c>
      <c r="K111" s="12">
        <f t="shared" si="16"/>
        <v>94.19</v>
      </c>
      <c r="L111" s="12">
        <f t="shared" si="12"/>
        <v>5.8100000000000023</v>
      </c>
      <c r="M111" s="14"/>
      <c r="N111" s="14"/>
    </row>
    <row r="112" spans="1:14" x14ac:dyDescent="0.35">
      <c r="A112" s="1">
        <v>111</v>
      </c>
      <c r="B112" s="12">
        <f t="shared" si="17"/>
        <v>5550</v>
      </c>
      <c r="C112" s="12">
        <v>202500</v>
      </c>
      <c r="D112" s="12">
        <v>11389</v>
      </c>
      <c r="E112" s="12">
        <v>76133</v>
      </c>
      <c r="F112" s="12">
        <v>213</v>
      </c>
      <c r="G112" s="12">
        <v>64998</v>
      </c>
      <c r="H112" s="12">
        <v>11176</v>
      </c>
      <c r="I112" s="12">
        <f t="shared" si="18"/>
        <v>-54035</v>
      </c>
      <c r="J112" s="12">
        <f t="shared" si="15"/>
        <v>98.13</v>
      </c>
      <c r="K112" s="12">
        <f t="shared" si="16"/>
        <v>-474.45</v>
      </c>
      <c r="L112" s="12">
        <f t="shared" si="12"/>
        <v>574.45000000000005</v>
      </c>
      <c r="M112" s="14">
        <f>SUM(K112:K134)/23</f>
        <v>-24.104782608695661</v>
      </c>
      <c r="N112" s="14">
        <f>SUM(L112:L134)/23</f>
        <v>124.10478260869569</v>
      </c>
    </row>
    <row r="113" spans="1:14" x14ac:dyDescent="0.35">
      <c r="A113" s="1">
        <v>112</v>
      </c>
      <c r="B113" s="12">
        <f t="shared" si="17"/>
        <v>5600</v>
      </c>
      <c r="C113" s="12">
        <v>202500</v>
      </c>
      <c r="D113" s="12">
        <v>11382</v>
      </c>
      <c r="E113" s="12">
        <v>80122</v>
      </c>
      <c r="F113" s="12">
        <v>477</v>
      </c>
      <c r="G113" s="12">
        <v>69217</v>
      </c>
      <c r="H113" s="12">
        <v>10905</v>
      </c>
      <c r="I113" s="12">
        <f t="shared" si="18"/>
        <v>-58789</v>
      </c>
      <c r="J113" s="12">
        <f t="shared" si="15"/>
        <v>95.81</v>
      </c>
      <c r="K113" s="12">
        <f t="shared" si="16"/>
        <v>-516.51</v>
      </c>
      <c r="L113" s="12">
        <f t="shared" si="12"/>
        <v>616.51</v>
      </c>
      <c r="M113" s="14"/>
      <c r="N113" s="14"/>
    </row>
    <row r="114" spans="1:14" x14ac:dyDescent="0.35">
      <c r="A114" s="1">
        <v>113</v>
      </c>
      <c r="B114" s="12">
        <f t="shared" si="17"/>
        <v>5650</v>
      </c>
      <c r="C114" s="12">
        <v>202500</v>
      </c>
      <c r="D114" s="12">
        <v>109870</v>
      </c>
      <c r="E114" s="12">
        <v>164937</v>
      </c>
      <c r="F114" s="12">
        <v>95</v>
      </c>
      <c r="G114" s="12">
        <v>55165</v>
      </c>
      <c r="H114" s="12">
        <v>109775</v>
      </c>
      <c r="I114" s="12">
        <f t="shared" si="18"/>
        <v>54515</v>
      </c>
      <c r="J114" s="12">
        <f t="shared" si="15"/>
        <v>99.91</v>
      </c>
      <c r="K114" s="12">
        <f t="shared" si="16"/>
        <v>49.62</v>
      </c>
      <c r="L114" s="12">
        <f t="shared" si="12"/>
        <v>50.38</v>
      </c>
      <c r="M114" s="14"/>
      <c r="N114" s="14"/>
    </row>
    <row r="115" spans="1:14" x14ac:dyDescent="0.35">
      <c r="A115" s="1">
        <v>114</v>
      </c>
      <c r="B115" s="12">
        <f t="shared" si="17"/>
        <v>5700</v>
      </c>
      <c r="C115" s="12">
        <v>202500</v>
      </c>
      <c r="D115" s="12">
        <v>104697</v>
      </c>
      <c r="E115" s="12">
        <v>152501</v>
      </c>
      <c r="F115" s="12">
        <v>166</v>
      </c>
      <c r="G115" s="12">
        <v>48140</v>
      </c>
      <c r="H115" s="12">
        <v>104531</v>
      </c>
      <c r="I115" s="12">
        <f t="shared" si="18"/>
        <v>56225</v>
      </c>
      <c r="J115" s="12">
        <f t="shared" si="15"/>
        <v>99.84</v>
      </c>
      <c r="K115" s="12">
        <f t="shared" si="16"/>
        <v>53.7</v>
      </c>
      <c r="L115" s="12">
        <f t="shared" si="12"/>
        <v>46.3</v>
      </c>
      <c r="M115" s="14"/>
      <c r="N115" s="14"/>
    </row>
    <row r="116" spans="1:14" x14ac:dyDescent="0.35">
      <c r="A116" s="1">
        <v>115</v>
      </c>
      <c r="B116" s="12">
        <f t="shared" si="17"/>
        <v>5750</v>
      </c>
      <c r="C116" s="12">
        <v>202500</v>
      </c>
      <c r="D116" s="12">
        <v>39906</v>
      </c>
      <c r="E116" s="12">
        <v>142222</v>
      </c>
      <c r="F116" s="12">
        <v>58</v>
      </c>
      <c r="G116" s="12">
        <v>102374</v>
      </c>
      <c r="H116" s="12">
        <v>39848</v>
      </c>
      <c r="I116" s="12">
        <f t="shared" si="18"/>
        <v>-62584</v>
      </c>
      <c r="J116" s="12">
        <f t="shared" si="15"/>
        <v>99.85</v>
      </c>
      <c r="K116" s="12">
        <f t="shared" si="16"/>
        <v>-156.83000000000001</v>
      </c>
      <c r="L116" s="12">
        <f t="shared" si="12"/>
        <v>256.83000000000004</v>
      </c>
      <c r="M116" s="14"/>
      <c r="N116" s="14"/>
    </row>
    <row r="117" spans="1:14" x14ac:dyDescent="0.35">
      <c r="A117" s="1">
        <v>116</v>
      </c>
      <c r="B117" s="12">
        <f t="shared" si="17"/>
        <v>5800</v>
      </c>
      <c r="C117" s="12">
        <v>202500</v>
      </c>
      <c r="D117" s="12">
        <v>91971</v>
      </c>
      <c r="E117" s="12">
        <v>148846</v>
      </c>
      <c r="F117" s="12">
        <v>6235</v>
      </c>
      <c r="G117" s="12">
        <v>63110</v>
      </c>
      <c r="H117" s="12">
        <v>85736</v>
      </c>
      <c r="I117" s="12">
        <f t="shared" si="18"/>
        <v>16391</v>
      </c>
      <c r="J117" s="12">
        <f t="shared" si="15"/>
        <v>93.22</v>
      </c>
      <c r="K117" s="12">
        <f t="shared" si="16"/>
        <v>17.82</v>
      </c>
      <c r="L117" s="12">
        <f t="shared" si="12"/>
        <v>82.18</v>
      </c>
      <c r="M117" s="14"/>
      <c r="N117" s="14"/>
    </row>
    <row r="118" spans="1:14" x14ac:dyDescent="0.35">
      <c r="A118" s="1">
        <v>117</v>
      </c>
      <c r="B118" s="12">
        <f t="shared" si="17"/>
        <v>5850</v>
      </c>
      <c r="C118" s="12">
        <v>202500</v>
      </c>
      <c r="D118" s="12">
        <v>90874</v>
      </c>
      <c r="E118" s="12">
        <v>102403</v>
      </c>
      <c r="F118" s="12">
        <v>8297</v>
      </c>
      <c r="G118" s="12">
        <v>19826</v>
      </c>
      <c r="H118" s="12">
        <v>82577</v>
      </c>
      <c r="I118" s="12">
        <f t="shared" si="18"/>
        <v>54454</v>
      </c>
      <c r="J118" s="12">
        <f t="shared" si="15"/>
        <v>90.87</v>
      </c>
      <c r="K118" s="12">
        <f t="shared" si="16"/>
        <v>59.92</v>
      </c>
      <c r="L118" s="12">
        <f t="shared" si="12"/>
        <v>40.08</v>
      </c>
      <c r="M118" s="14"/>
      <c r="N118" s="14"/>
    </row>
    <row r="119" spans="1:14" x14ac:dyDescent="0.35">
      <c r="A119" s="1">
        <v>118</v>
      </c>
      <c r="B119" s="12">
        <f t="shared" si="17"/>
        <v>5900</v>
      </c>
      <c r="C119" s="12">
        <v>202500</v>
      </c>
      <c r="D119" s="12">
        <v>98745</v>
      </c>
      <c r="E119" s="12">
        <v>142259</v>
      </c>
      <c r="F119" s="12">
        <v>1040</v>
      </c>
      <c r="G119" s="12">
        <v>44554</v>
      </c>
      <c r="H119" s="12">
        <v>97705</v>
      </c>
      <c r="I119" s="12">
        <f t="shared" si="18"/>
        <v>52111</v>
      </c>
      <c r="J119" s="12">
        <f t="shared" si="15"/>
        <v>98.95</v>
      </c>
      <c r="K119" s="12">
        <f t="shared" si="16"/>
        <v>52.77</v>
      </c>
      <c r="L119" s="12">
        <f t="shared" si="12"/>
        <v>47.23</v>
      </c>
      <c r="M119" s="14"/>
      <c r="N119" s="14"/>
    </row>
    <row r="120" spans="1:14" x14ac:dyDescent="0.35">
      <c r="A120" s="1">
        <v>119</v>
      </c>
      <c r="B120" s="12">
        <f t="shared" si="17"/>
        <v>5950</v>
      </c>
      <c r="C120" s="12">
        <v>202500</v>
      </c>
      <c r="D120" s="12">
        <v>138700</v>
      </c>
      <c r="E120" s="12">
        <v>156215</v>
      </c>
      <c r="F120" s="12">
        <v>14265</v>
      </c>
      <c r="G120" s="12">
        <v>31780</v>
      </c>
      <c r="H120" s="12">
        <v>124435</v>
      </c>
      <c r="I120" s="12">
        <f t="shared" si="18"/>
        <v>78390</v>
      </c>
      <c r="J120" s="12">
        <f t="shared" si="15"/>
        <v>89.72</v>
      </c>
      <c r="K120" s="12">
        <f t="shared" si="16"/>
        <v>56.52</v>
      </c>
      <c r="L120" s="12">
        <f t="shared" si="12"/>
        <v>43.48</v>
      </c>
      <c r="M120" s="14"/>
      <c r="N120" s="14"/>
    </row>
    <row r="121" spans="1:14" x14ac:dyDescent="0.35">
      <c r="A121" s="1">
        <v>120</v>
      </c>
      <c r="B121" s="12">
        <f>B120+50</f>
        <v>6000</v>
      </c>
      <c r="C121" s="12">
        <v>202500</v>
      </c>
      <c r="D121" s="12">
        <v>118548</v>
      </c>
      <c r="E121" s="12">
        <v>77898</v>
      </c>
      <c r="F121" s="12">
        <v>40974</v>
      </c>
      <c r="G121" s="12">
        <v>324</v>
      </c>
      <c r="H121" s="12">
        <v>77574</v>
      </c>
      <c r="I121" s="12">
        <f t="shared" si="18"/>
        <v>36276</v>
      </c>
      <c r="J121" s="12">
        <f t="shared" si="15"/>
        <v>65.44</v>
      </c>
      <c r="K121" s="12">
        <f t="shared" si="16"/>
        <v>30.6</v>
      </c>
      <c r="L121" s="12">
        <f t="shared" si="12"/>
        <v>69.400000000000006</v>
      </c>
      <c r="M121" s="14"/>
      <c r="N121" s="14"/>
    </row>
    <row r="122" spans="1:14" x14ac:dyDescent="0.35">
      <c r="A122" s="1">
        <v>121</v>
      </c>
      <c r="B122" s="12">
        <f t="shared" si="17"/>
        <v>6050</v>
      </c>
      <c r="C122" s="12">
        <v>202500</v>
      </c>
      <c r="D122" s="12">
        <v>153670</v>
      </c>
      <c r="E122" s="12">
        <v>123482</v>
      </c>
      <c r="F122" s="12">
        <v>32838</v>
      </c>
      <c r="G122" s="12">
        <v>2650</v>
      </c>
      <c r="H122" s="12">
        <v>120832</v>
      </c>
      <c r="I122" s="12">
        <f t="shared" si="18"/>
        <v>85344</v>
      </c>
      <c r="J122" s="12">
        <f t="shared" si="15"/>
        <v>78.63</v>
      </c>
      <c r="K122" s="12">
        <f t="shared" si="16"/>
        <v>55.54</v>
      </c>
      <c r="L122" s="12">
        <f t="shared" si="12"/>
        <v>44.46</v>
      </c>
      <c r="M122" s="14"/>
      <c r="N122" s="14"/>
    </row>
    <row r="123" spans="1:14" x14ac:dyDescent="0.35">
      <c r="A123" s="1">
        <v>122</v>
      </c>
      <c r="B123" s="12">
        <f t="shared" si="17"/>
        <v>6100</v>
      </c>
      <c r="C123" s="12">
        <v>202500</v>
      </c>
      <c r="D123" s="12">
        <v>151682</v>
      </c>
      <c r="E123" s="12">
        <v>145549</v>
      </c>
      <c r="F123" s="12">
        <v>11040</v>
      </c>
      <c r="G123" s="12">
        <v>4907</v>
      </c>
      <c r="H123" s="12">
        <v>140642</v>
      </c>
      <c r="I123" s="12">
        <f t="shared" si="18"/>
        <v>124695</v>
      </c>
      <c r="J123" s="12">
        <f t="shared" si="15"/>
        <v>92.72</v>
      </c>
      <c r="K123" s="12">
        <f t="shared" si="16"/>
        <v>82.21</v>
      </c>
      <c r="L123" s="12">
        <f t="shared" si="12"/>
        <v>17.790000000000006</v>
      </c>
      <c r="M123" s="14"/>
      <c r="N123" s="14"/>
    </row>
    <row r="124" spans="1:14" x14ac:dyDescent="0.35">
      <c r="A124" s="1">
        <v>123</v>
      </c>
      <c r="B124" s="12">
        <f t="shared" si="17"/>
        <v>6150</v>
      </c>
      <c r="C124" s="12">
        <v>202500</v>
      </c>
      <c r="D124" s="12">
        <v>89202</v>
      </c>
      <c r="E124" s="12">
        <v>38393</v>
      </c>
      <c r="F124" s="12">
        <v>67551</v>
      </c>
      <c r="G124" s="12">
        <v>16742</v>
      </c>
      <c r="H124" s="12">
        <v>21651</v>
      </c>
      <c r="I124" s="12">
        <f t="shared" si="18"/>
        <v>-62642</v>
      </c>
      <c r="J124" s="12">
        <f t="shared" si="15"/>
        <v>24.27</v>
      </c>
      <c r="K124" s="12">
        <f t="shared" si="16"/>
        <v>-70.22</v>
      </c>
      <c r="L124" s="12">
        <f t="shared" si="12"/>
        <v>170.22</v>
      </c>
      <c r="M124" s="14"/>
      <c r="N124" s="14"/>
    </row>
    <row r="125" spans="1:14" x14ac:dyDescent="0.35">
      <c r="A125" s="1">
        <v>124</v>
      </c>
      <c r="B125" s="12">
        <f t="shared" si="17"/>
        <v>6200</v>
      </c>
      <c r="C125" s="12">
        <v>202500</v>
      </c>
      <c r="D125" s="12">
        <v>86173</v>
      </c>
      <c r="E125" s="12">
        <v>6049</v>
      </c>
      <c r="F125" s="12">
        <v>84972</v>
      </c>
      <c r="G125" s="12">
        <v>4848</v>
      </c>
      <c r="H125" s="12">
        <v>1201</v>
      </c>
      <c r="I125" s="12">
        <f t="shared" si="18"/>
        <v>-88619</v>
      </c>
      <c r="J125" s="12">
        <f t="shared" si="15"/>
        <v>1.39</v>
      </c>
      <c r="K125" s="12">
        <f t="shared" si="16"/>
        <v>-102.84</v>
      </c>
      <c r="L125" s="12">
        <f t="shared" si="12"/>
        <v>202.84</v>
      </c>
      <c r="M125" s="14"/>
      <c r="N125" s="14"/>
    </row>
    <row r="126" spans="1:14" x14ac:dyDescent="0.35">
      <c r="A126" s="1">
        <v>125</v>
      </c>
      <c r="B126" s="12">
        <f t="shared" si="17"/>
        <v>6250</v>
      </c>
      <c r="C126" s="12">
        <v>202500</v>
      </c>
      <c r="D126" s="12">
        <v>126012</v>
      </c>
      <c r="E126" s="12">
        <v>122242</v>
      </c>
      <c r="F126" s="12">
        <v>9062</v>
      </c>
      <c r="G126" s="12">
        <v>5292</v>
      </c>
      <c r="H126" s="12">
        <v>116950</v>
      </c>
      <c r="I126" s="12">
        <f t="shared" si="18"/>
        <v>102596</v>
      </c>
      <c r="J126" s="12">
        <f t="shared" si="15"/>
        <v>92.81</v>
      </c>
      <c r="K126" s="12">
        <f t="shared" si="16"/>
        <v>81.42</v>
      </c>
      <c r="L126" s="12">
        <f t="shared" si="12"/>
        <v>18.579999999999998</v>
      </c>
      <c r="M126" s="14"/>
      <c r="N126" s="14"/>
    </row>
    <row r="127" spans="1:14" x14ac:dyDescent="0.35">
      <c r="A127" s="1">
        <v>126</v>
      </c>
      <c r="B127" s="12">
        <f t="shared" si="17"/>
        <v>6300</v>
      </c>
      <c r="C127" s="12">
        <v>202500</v>
      </c>
      <c r="D127" s="12">
        <v>115669</v>
      </c>
      <c r="E127" s="12">
        <v>129827</v>
      </c>
      <c r="F127" s="12">
        <v>9937</v>
      </c>
      <c r="G127" s="12">
        <v>24095</v>
      </c>
      <c r="H127" s="12">
        <v>105732</v>
      </c>
      <c r="I127" s="12">
        <f t="shared" si="18"/>
        <v>71700</v>
      </c>
      <c r="J127" s="12">
        <f t="shared" si="15"/>
        <v>91.41</v>
      </c>
      <c r="K127" s="12">
        <f t="shared" si="16"/>
        <v>61.99</v>
      </c>
      <c r="L127" s="12">
        <f t="shared" si="12"/>
        <v>38.01</v>
      </c>
      <c r="M127" s="14"/>
      <c r="N127" s="14"/>
    </row>
    <row r="128" spans="1:14" x14ac:dyDescent="0.35">
      <c r="A128" s="1">
        <v>127</v>
      </c>
      <c r="B128" s="12">
        <f t="shared" si="17"/>
        <v>6350</v>
      </c>
      <c r="C128" s="12">
        <v>202500</v>
      </c>
      <c r="D128" s="12">
        <v>123252</v>
      </c>
      <c r="E128" s="12">
        <v>159728</v>
      </c>
      <c r="F128" s="12">
        <v>3160</v>
      </c>
      <c r="G128" s="12">
        <v>39636</v>
      </c>
      <c r="H128" s="12">
        <v>120092</v>
      </c>
      <c r="I128" s="12">
        <f t="shared" si="18"/>
        <v>77296</v>
      </c>
      <c r="J128" s="12">
        <f t="shared" si="15"/>
        <v>97.44</v>
      </c>
      <c r="K128" s="12">
        <f t="shared" si="16"/>
        <v>62.71</v>
      </c>
      <c r="L128" s="12">
        <f t="shared" si="12"/>
        <v>37.29</v>
      </c>
      <c r="M128" s="14"/>
      <c r="N128" s="14"/>
    </row>
    <row r="129" spans="1:14" x14ac:dyDescent="0.35">
      <c r="A129" s="1">
        <v>128</v>
      </c>
      <c r="B129" s="12">
        <f>B128+50</f>
        <v>6400</v>
      </c>
      <c r="C129" s="12">
        <v>202500</v>
      </c>
      <c r="D129" s="12">
        <v>144501</v>
      </c>
      <c r="E129" s="12">
        <v>91332</v>
      </c>
      <c r="F129" s="12">
        <v>77375</v>
      </c>
      <c r="G129" s="12">
        <v>24206</v>
      </c>
      <c r="H129" s="12">
        <v>67126</v>
      </c>
      <c r="I129" s="12">
        <f t="shared" si="18"/>
        <v>-34455</v>
      </c>
      <c r="J129" s="12">
        <f t="shared" si="15"/>
        <v>46.45</v>
      </c>
      <c r="K129" s="12">
        <f t="shared" si="16"/>
        <v>-23.84</v>
      </c>
      <c r="L129" s="12">
        <f t="shared" si="12"/>
        <v>123.84</v>
      </c>
      <c r="M129" s="14"/>
      <c r="N129" s="14"/>
    </row>
    <row r="130" spans="1:14" x14ac:dyDescent="0.35">
      <c r="A130" s="1">
        <v>129</v>
      </c>
      <c r="B130" s="12">
        <f t="shared" si="17"/>
        <v>6450</v>
      </c>
      <c r="C130" s="12">
        <v>202500</v>
      </c>
      <c r="D130" s="12">
        <v>107852</v>
      </c>
      <c r="E130" s="12">
        <v>144577</v>
      </c>
      <c r="F130" s="12">
        <v>2550</v>
      </c>
      <c r="G130" s="12">
        <v>39275</v>
      </c>
      <c r="H130" s="12">
        <v>105302</v>
      </c>
      <c r="I130" s="12">
        <f t="shared" si="18"/>
        <v>63477</v>
      </c>
      <c r="J130" s="12">
        <f t="shared" si="15"/>
        <v>97.64</v>
      </c>
      <c r="K130" s="12">
        <f t="shared" si="16"/>
        <v>58.86</v>
      </c>
      <c r="L130" s="12">
        <f t="shared" si="12"/>
        <v>41.14</v>
      </c>
      <c r="M130" s="14"/>
      <c r="N130" s="14"/>
    </row>
    <row r="131" spans="1:14" x14ac:dyDescent="0.35">
      <c r="A131" s="1">
        <v>130</v>
      </c>
      <c r="B131" s="12">
        <f t="shared" si="17"/>
        <v>6500</v>
      </c>
      <c r="C131" s="12">
        <v>202500</v>
      </c>
      <c r="D131" s="12">
        <v>115111</v>
      </c>
      <c r="E131" s="12">
        <v>154063</v>
      </c>
      <c r="F131" s="12">
        <v>174</v>
      </c>
      <c r="G131" s="12">
        <v>39126</v>
      </c>
      <c r="H131" s="12">
        <v>114937</v>
      </c>
      <c r="I131" s="12">
        <f t="shared" si="18"/>
        <v>75637</v>
      </c>
      <c r="J131" s="12">
        <f t="shared" ref="J131:J173" si="19">ROUND((H131/D131)*100,2)</f>
        <v>99.85</v>
      </c>
      <c r="K131" s="12">
        <f t="shared" ref="K131:K173" si="20">ROUND((I131/D131)*100,2)</f>
        <v>65.709999999999994</v>
      </c>
      <c r="L131" s="12">
        <f t="shared" ref="L131:L173" si="21">100-K131</f>
        <v>34.290000000000006</v>
      </c>
      <c r="M131" s="14"/>
      <c r="N131" s="14"/>
    </row>
    <row r="132" spans="1:14" x14ac:dyDescent="0.35">
      <c r="A132" s="1">
        <v>131</v>
      </c>
      <c r="B132" s="12">
        <f t="shared" si="17"/>
        <v>6550</v>
      </c>
      <c r="C132" s="12">
        <v>202500</v>
      </c>
      <c r="D132" s="12">
        <v>27843</v>
      </c>
      <c r="E132" s="12">
        <v>15269</v>
      </c>
      <c r="F132" s="12">
        <v>12574</v>
      </c>
      <c r="G132" s="12">
        <v>0</v>
      </c>
      <c r="H132" s="12">
        <v>15269</v>
      </c>
      <c r="I132" s="12">
        <f t="shared" si="18"/>
        <v>2695</v>
      </c>
      <c r="J132" s="12">
        <f t="shared" si="19"/>
        <v>54.84</v>
      </c>
      <c r="K132" s="12">
        <f t="shared" si="20"/>
        <v>9.68</v>
      </c>
      <c r="L132" s="12">
        <f t="shared" si="21"/>
        <v>90.32</v>
      </c>
      <c r="M132" s="14"/>
      <c r="N132" s="14"/>
    </row>
    <row r="133" spans="1:14" x14ac:dyDescent="0.35">
      <c r="A133" s="1">
        <v>132</v>
      </c>
      <c r="B133" s="12">
        <f t="shared" si="17"/>
        <v>6600</v>
      </c>
      <c r="C133" s="12">
        <v>202500</v>
      </c>
      <c r="D133" s="12">
        <v>146214</v>
      </c>
      <c r="E133" s="12">
        <v>2778</v>
      </c>
      <c r="F133" s="12">
        <v>146214</v>
      </c>
      <c r="G133" s="12">
        <v>2778</v>
      </c>
      <c r="H133" s="12">
        <v>0</v>
      </c>
      <c r="I133" s="12">
        <f t="shared" ref="I133:I173" si="22">H133-(F133+G133)</f>
        <v>-148992</v>
      </c>
      <c r="J133" s="12">
        <f t="shared" si="19"/>
        <v>0</v>
      </c>
      <c r="K133" s="12">
        <f t="shared" si="20"/>
        <v>-101.9</v>
      </c>
      <c r="L133" s="12">
        <f t="shared" si="21"/>
        <v>201.9</v>
      </c>
      <c r="M133" s="14"/>
      <c r="N133" s="14"/>
    </row>
    <row r="134" spans="1:14" x14ac:dyDescent="0.35">
      <c r="A134" s="1">
        <v>133</v>
      </c>
      <c r="B134" s="12">
        <f t="shared" si="17"/>
        <v>6650</v>
      </c>
      <c r="C134" s="12">
        <v>202500</v>
      </c>
      <c r="D134" s="12">
        <v>71229</v>
      </c>
      <c r="E134" s="12">
        <v>76114</v>
      </c>
      <c r="F134" s="12">
        <v>8</v>
      </c>
      <c r="G134" s="12">
        <v>4893</v>
      </c>
      <c r="H134" s="12">
        <v>71221</v>
      </c>
      <c r="I134" s="12">
        <f t="shared" si="22"/>
        <v>66320</v>
      </c>
      <c r="J134" s="12">
        <f t="shared" si="19"/>
        <v>99.99</v>
      </c>
      <c r="K134" s="12">
        <f t="shared" si="20"/>
        <v>93.11</v>
      </c>
      <c r="L134" s="12">
        <f t="shared" si="21"/>
        <v>6.8900000000000006</v>
      </c>
      <c r="M134" s="14"/>
      <c r="N134" s="14"/>
    </row>
    <row r="135" spans="1:14" x14ac:dyDescent="0.35">
      <c r="A135" s="1">
        <v>134</v>
      </c>
      <c r="B135" s="12">
        <v>6750</v>
      </c>
      <c r="C135" s="12">
        <v>202500</v>
      </c>
      <c r="D135" s="12">
        <v>149898</v>
      </c>
      <c r="E135" s="12">
        <v>165257</v>
      </c>
      <c r="F135" s="12">
        <v>7334</v>
      </c>
      <c r="G135" s="12">
        <v>22693</v>
      </c>
      <c r="H135" s="12">
        <v>142564</v>
      </c>
      <c r="I135" s="12">
        <f t="shared" si="22"/>
        <v>112537</v>
      </c>
      <c r="J135" s="12">
        <f t="shared" si="19"/>
        <v>95.11</v>
      </c>
      <c r="K135" s="12">
        <f t="shared" si="20"/>
        <v>75.08</v>
      </c>
      <c r="L135" s="12">
        <f t="shared" si="21"/>
        <v>24.92</v>
      </c>
      <c r="M135" s="14">
        <f>SUM(K135:K155)/21</f>
        <v>55.503333333333316</v>
      </c>
      <c r="N135" s="14">
        <f>SUM(L135:L155)/21</f>
        <v>44.496666666666663</v>
      </c>
    </row>
    <row r="136" spans="1:14" x14ac:dyDescent="0.35">
      <c r="A136" s="1">
        <v>135</v>
      </c>
      <c r="B136" s="12">
        <f>B135+50</f>
        <v>6800</v>
      </c>
      <c r="C136" s="12">
        <v>202500</v>
      </c>
      <c r="D136" s="12">
        <v>148884</v>
      </c>
      <c r="E136" s="12">
        <v>178488</v>
      </c>
      <c r="F136" s="12">
        <v>121</v>
      </c>
      <c r="G136" s="12">
        <v>29725</v>
      </c>
      <c r="H136" s="12">
        <v>148763</v>
      </c>
      <c r="I136" s="12">
        <f t="shared" si="22"/>
        <v>118917</v>
      </c>
      <c r="J136" s="12">
        <f t="shared" si="19"/>
        <v>99.92</v>
      </c>
      <c r="K136" s="12">
        <f t="shared" si="20"/>
        <v>79.87</v>
      </c>
      <c r="L136" s="12">
        <f t="shared" si="21"/>
        <v>20.129999999999995</v>
      </c>
      <c r="M136" s="14"/>
      <c r="N136" s="14"/>
    </row>
    <row r="137" spans="1:14" x14ac:dyDescent="0.35">
      <c r="A137" s="1">
        <v>136</v>
      </c>
      <c r="B137" s="12">
        <f t="shared" ref="B137:B173" si="23">B136+50</f>
        <v>6850</v>
      </c>
      <c r="C137" s="12">
        <v>202500</v>
      </c>
      <c r="D137" s="12">
        <v>155470</v>
      </c>
      <c r="E137" s="12">
        <v>164555</v>
      </c>
      <c r="F137" s="12">
        <v>906</v>
      </c>
      <c r="G137" s="12">
        <v>9991</v>
      </c>
      <c r="H137" s="12">
        <v>154564</v>
      </c>
      <c r="I137" s="12">
        <f t="shared" si="22"/>
        <v>143667</v>
      </c>
      <c r="J137" s="12">
        <f t="shared" si="19"/>
        <v>99.42</v>
      </c>
      <c r="K137" s="12">
        <f t="shared" si="20"/>
        <v>92.41</v>
      </c>
      <c r="L137" s="12">
        <f t="shared" si="21"/>
        <v>7.5900000000000034</v>
      </c>
      <c r="M137" s="14"/>
      <c r="N137" s="14"/>
    </row>
    <row r="138" spans="1:14" x14ac:dyDescent="0.35">
      <c r="A138" s="1">
        <v>137</v>
      </c>
      <c r="B138" s="12">
        <f t="shared" si="23"/>
        <v>6900</v>
      </c>
      <c r="C138" s="12">
        <v>202500</v>
      </c>
      <c r="D138" s="12">
        <v>137970</v>
      </c>
      <c r="E138" s="12">
        <v>146017</v>
      </c>
      <c r="F138" s="12">
        <v>9012</v>
      </c>
      <c r="G138" s="12">
        <v>17884</v>
      </c>
      <c r="H138" s="12">
        <v>128958</v>
      </c>
      <c r="I138" s="12">
        <f t="shared" si="22"/>
        <v>102062</v>
      </c>
      <c r="J138" s="12">
        <f t="shared" si="19"/>
        <v>93.47</v>
      </c>
      <c r="K138" s="12">
        <f t="shared" si="20"/>
        <v>73.97</v>
      </c>
      <c r="L138" s="12">
        <f t="shared" si="21"/>
        <v>26.03</v>
      </c>
      <c r="M138" s="14"/>
      <c r="N138" s="14"/>
    </row>
    <row r="139" spans="1:14" x14ac:dyDescent="0.35">
      <c r="A139" s="1">
        <v>138</v>
      </c>
      <c r="B139" s="12">
        <f t="shared" si="23"/>
        <v>6950</v>
      </c>
      <c r="C139" s="12">
        <v>202500</v>
      </c>
      <c r="D139" s="12">
        <v>92451</v>
      </c>
      <c r="E139" s="12">
        <v>127575</v>
      </c>
      <c r="F139" s="12">
        <v>14</v>
      </c>
      <c r="G139" s="12">
        <v>35138</v>
      </c>
      <c r="H139" s="12">
        <v>92437</v>
      </c>
      <c r="I139" s="12">
        <f t="shared" si="22"/>
        <v>57285</v>
      </c>
      <c r="J139" s="12">
        <f t="shared" si="19"/>
        <v>99.98</v>
      </c>
      <c r="K139" s="12">
        <f t="shared" si="20"/>
        <v>61.96</v>
      </c>
      <c r="L139" s="12">
        <f t="shared" si="21"/>
        <v>38.04</v>
      </c>
      <c r="M139" s="14"/>
      <c r="N139" s="14"/>
    </row>
    <row r="140" spans="1:14" x14ac:dyDescent="0.35">
      <c r="A140" s="1">
        <v>139</v>
      </c>
      <c r="B140" s="12">
        <f t="shared" si="23"/>
        <v>7000</v>
      </c>
      <c r="C140" s="12">
        <v>202500</v>
      </c>
      <c r="D140" s="12">
        <v>134076</v>
      </c>
      <c r="E140" s="12">
        <v>169313</v>
      </c>
      <c r="F140" s="12">
        <v>753</v>
      </c>
      <c r="G140" s="12">
        <v>35990</v>
      </c>
      <c r="H140" s="12">
        <v>133323</v>
      </c>
      <c r="I140" s="12">
        <f t="shared" si="22"/>
        <v>96580</v>
      </c>
      <c r="J140" s="12">
        <f t="shared" si="19"/>
        <v>99.44</v>
      </c>
      <c r="K140" s="12">
        <f t="shared" si="20"/>
        <v>72.03</v>
      </c>
      <c r="L140" s="12">
        <f t="shared" si="21"/>
        <v>27.97</v>
      </c>
      <c r="M140" s="14"/>
      <c r="N140" s="14"/>
    </row>
    <row r="141" spans="1:14" x14ac:dyDescent="0.35">
      <c r="A141" s="1">
        <v>140</v>
      </c>
      <c r="B141" s="12">
        <f t="shared" si="23"/>
        <v>7050</v>
      </c>
      <c r="C141" s="12">
        <v>202500</v>
      </c>
      <c r="D141" s="12">
        <v>173770</v>
      </c>
      <c r="E141" s="12">
        <v>113488</v>
      </c>
      <c r="F141" s="12">
        <v>60282</v>
      </c>
      <c r="G141" s="12">
        <v>0</v>
      </c>
      <c r="H141" s="12">
        <v>113488</v>
      </c>
      <c r="I141" s="12">
        <f t="shared" si="22"/>
        <v>53206</v>
      </c>
      <c r="J141" s="12">
        <f t="shared" si="19"/>
        <v>65.31</v>
      </c>
      <c r="K141" s="12">
        <f t="shared" si="20"/>
        <v>30.62</v>
      </c>
      <c r="L141" s="12">
        <f t="shared" si="21"/>
        <v>69.38</v>
      </c>
      <c r="M141" s="14"/>
      <c r="N141" s="14"/>
    </row>
    <row r="142" spans="1:14" x14ac:dyDescent="0.35">
      <c r="A142" s="1">
        <v>141</v>
      </c>
      <c r="B142" s="12">
        <f t="shared" si="23"/>
        <v>7100</v>
      </c>
      <c r="C142" s="12">
        <v>202500</v>
      </c>
      <c r="D142" s="12">
        <v>202500</v>
      </c>
      <c r="E142" s="12">
        <v>160409</v>
      </c>
      <c r="F142" s="12">
        <v>42091</v>
      </c>
      <c r="G142" s="12">
        <v>0</v>
      </c>
      <c r="H142" s="12">
        <v>160409</v>
      </c>
      <c r="I142" s="12">
        <f t="shared" si="22"/>
        <v>118318</v>
      </c>
      <c r="J142" s="12">
        <f t="shared" si="19"/>
        <v>79.209999999999994</v>
      </c>
      <c r="K142" s="12">
        <f t="shared" si="20"/>
        <v>58.43</v>
      </c>
      <c r="L142" s="12">
        <f t="shared" si="21"/>
        <v>41.57</v>
      </c>
      <c r="M142" s="14"/>
      <c r="N142" s="14"/>
    </row>
    <row r="143" spans="1:14" x14ac:dyDescent="0.35">
      <c r="A143" s="1">
        <v>142</v>
      </c>
      <c r="B143" s="12">
        <f t="shared" si="23"/>
        <v>7150</v>
      </c>
      <c r="C143" s="12">
        <v>202500</v>
      </c>
      <c r="D143" s="12">
        <v>150167</v>
      </c>
      <c r="E143" s="12">
        <v>168867</v>
      </c>
      <c r="F143" s="12">
        <v>466</v>
      </c>
      <c r="G143" s="12">
        <v>19166</v>
      </c>
      <c r="H143" s="12">
        <v>149701</v>
      </c>
      <c r="I143" s="12">
        <f t="shared" si="22"/>
        <v>130069</v>
      </c>
      <c r="J143" s="12">
        <f t="shared" si="19"/>
        <v>99.69</v>
      </c>
      <c r="K143" s="12">
        <f t="shared" si="20"/>
        <v>86.62</v>
      </c>
      <c r="L143" s="12">
        <f t="shared" si="21"/>
        <v>13.379999999999995</v>
      </c>
      <c r="M143" s="14"/>
      <c r="N143" s="14"/>
    </row>
    <row r="144" spans="1:14" x14ac:dyDescent="0.35">
      <c r="A144" s="1">
        <v>143</v>
      </c>
      <c r="B144" s="12">
        <f t="shared" si="23"/>
        <v>7200</v>
      </c>
      <c r="C144" s="12">
        <v>202500</v>
      </c>
      <c r="D144" s="12">
        <v>145617</v>
      </c>
      <c r="E144" s="12">
        <v>165781</v>
      </c>
      <c r="F144" s="12">
        <v>20168</v>
      </c>
      <c r="G144" s="12">
        <v>40332</v>
      </c>
      <c r="H144" s="12">
        <v>125449</v>
      </c>
      <c r="I144" s="12">
        <f t="shared" si="22"/>
        <v>64949</v>
      </c>
      <c r="J144" s="12">
        <f t="shared" si="19"/>
        <v>86.15</v>
      </c>
      <c r="K144" s="12">
        <f>ROUND((I144/D144)*100,2)</f>
        <v>44.6</v>
      </c>
      <c r="L144" s="12">
        <f t="shared" si="21"/>
        <v>55.4</v>
      </c>
      <c r="M144" s="14"/>
      <c r="N144" s="14"/>
    </row>
    <row r="145" spans="1:14" x14ac:dyDescent="0.35">
      <c r="A145" s="1">
        <v>144</v>
      </c>
      <c r="B145" s="12">
        <f t="shared" si="23"/>
        <v>7250</v>
      </c>
      <c r="C145" s="12">
        <v>202500</v>
      </c>
      <c r="D145" s="12">
        <v>92682</v>
      </c>
      <c r="E145" s="12">
        <v>130575</v>
      </c>
      <c r="F145" s="12">
        <v>10434</v>
      </c>
      <c r="G145" s="12">
        <v>48328</v>
      </c>
      <c r="H145" s="12">
        <v>82248</v>
      </c>
      <c r="I145" s="12">
        <f t="shared" si="22"/>
        <v>23486</v>
      </c>
      <c r="J145" s="12">
        <f t="shared" si="19"/>
        <v>88.74</v>
      </c>
      <c r="K145" s="12">
        <f t="shared" si="20"/>
        <v>25.34</v>
      </c>
      <c r="L145" s="12">
        <f t="shared" si="21"/>
        <v>74.66</v>
      </c>
      <c r="M145" s="14"/>
      <c r="N145" s="14"/>
    </row>
    <row r="146" spans="1:14" x14ac:dyDescent="0.35">
      <c r="A146" s="1">
        <v>145</v>
      </c>
      <c r="B146" s="12">
        <f t="shared" si="23"/>
        <v>7300</v>
      </c>
      <c r="C146" s="12">
        <v>202500</v>
      </c>
      <c r="D146" s="12">
        <v>155532</v>
      </c>
      <c r="E146" s="12">
        <v>9785</v>
      </c>
      <c r="F146" s="12">
        <v>149975</v>
      </c>
      <c r="G146" s="12">
        <v>4228</v>
      </c>
      <c r="H146" s="12">
        <v>5557</v>
      </c>
      <c r="I146" s="12">
        <f t="shared" si="22"/>
        <v>-148646</v>
      </c>
      <c r="J146" s="12">
        <f t="shared" si="19"/>
        <v>3.57</v>
      </c>
      <c r="K146" s="12">
        <f t="shared" si="20"/>
        <v>-95.57</v>
      </c>
      <c r="L146" s="12">
        <f t="shared" si="21"/>
        <v>195.57</v>
      </c>
      <c r="M146" s="14"/>
      <c r="N146" s="14"/>
    </row>
    <row r="147" spans="1:14" x14ac:dyDescent="0.35">
      <c r="A147" s="1">
        <v>146</v>
      </c>
      <c r="B147" s="12">
        <f t="shared" si="23"/>
        <v>7350</v>
      </c>
      <c r="C147" s="12">
        <v>202500</v>
      </c>
      <c r="D147" s="12">
        <v>131427</v>
      </c>
      <c r="E147" s="12">
        <v>171945</v>
      </c>
      <c r="F147" s="12">
        <v>54</v>
      </c>
      <c r="G147" s="12">
        <v>40572</v>
      </c>
      <c r="H147" s="12">
        <v>131373</v>
      </c>
      <c r="I147" s="12">
        <f t="shared" si="22"/>
        <v>90747</v>
      </c>
      <c r="J147" s="12">
        <f t="shared" si="19"/>
        <v>99.96</v>
      </c>
      <c r="K147" s="12">
        <f t="shared" si="20"/>
        <v>69.05</v>
      </c>
      <c r="L147" s="12">
        <f t="shared" si="21"/>
        <v>30.950000000000003</v>
      </c>
      <c r="M147" s="14"/>
      <c r="N147" s="14"/>
    </row>
    <row r="148" spans="1:14" x14ac:dyDescent="0.35">
      <c r="A148" s="1">
        <v>147</v>
      </c>
      <c r="B148" s="12">
        <f t="shared" si="23"/>
        <v>7400</v>
      </c>
      <c r="C148" s="12">
        <v>202500</v>
      </c>
      <c r="D148" s="12">
        <v>140786</v>
      </c>
      <c r="E148" s="12">
        <v>143748</v>
      </c>
      <c r="F148" s="12">
        <v>38016</v>
      </c>
      <c r="G148" s="12">
        <v>40978</v>
      </c>
      <c r="H148" s="12">
        <v>102770</v>
      </c>
      <c r="I148" s="12">
        <f t="shared" si="22"/>
        <v>23776</v>
      </c>
      <c r="J148" s="12">
        <f t="shared" si="19"/>
        <v>73</v>
      </c>
      <c r="K148" s="12">
        <f t="shared" si="20"/>
        <v>16.89</v>
      </c>
      <c r="L148" s="12">
        <f t="shared" si="21"/>
        <v>83.11</v>
      </c>
      <c r="M148" s="14"/>
      <c r="N148" s="14"/>
    </row>
    <row r="149" spans="1:14" x14ac:dyDescent="0.35">
      <c r="A149" s="1">
        <v>148</v>
      </c>
      <c r="B149" s="12">
        <f t="shared" si="23"/>
        <v>7450</v>
      </c>
      <c r="C149" s="12">
        <v>202500</v>
      </c>
      <c r="D149" s="12">
        <v>145292</v>
      </c>
      <c r="E149" s="12">
        <v>176793</v>
      </c>
      <c r="F149" s="12">
        <v>1195</v>
      </c>
      <c r="G149" s="12">
        <v>32696</v>
      </c>
      <c r="H149" s="12">
        <v>144097</v>
      </c>
      <c r="I149" s="12">
        <f t="shared" si="22"/>
        <v>110206</v>
      </c>
      <c r="J149" s="12">
        <f t="shared" si="19"/>
        <v>99.18</v>
      </c>
      <c r="K149" s="12">
        <f t="shared" si="20"/>
        <v>75.849999999999994</v>
      </c>
      <c r="L149" s="12">
        <f t="shared" si="21"/>
        <v>24.150000000000006</v>
      </c>
      <c r="M149" s="14"/>
      <c r="N149" s="14"/>
    </row>
    <row r="150" spans="1:14" x14ac:dyDescent="0.35">
      <c r="A150" s="1">
        <v>149</v>
      </c>
      <c r="B150" s="12">
        <f t="shared" si="23"/>
        <v>7500</v>
      </c>
      <c r="C150" s="12">
        <v>202500</v>
      </c>
      <c r="D150" s="12">
        <v>111416</v>
      </c>
      <c r="E150" s="12">
        <v>173493</v>
      </c>
      <c r="F150" s="12">
        <v>0</v>
      </c>
      <c r="G150" s="12">
        <v>62077</v>
      </c>
      <c r="H150" s="12">
        <v>111416</v>
      </c>
      <c r="I150" s="12">
        <f t="shared" si="22"/>
        <v>49339</v>
      </c>
      <c r="J150" s="12">
        <f t="shared" si="19"/>
        <v>100</v>
      </c>
      <c r="K150" s="12">
        <f t="shared" si="20"/>
        <v>44.28</v>
      </c>
      <c r="L150" s="12">
        <f t="shared" si="21"/>
        <v>55.72</v>
      </c>
      <c r="M150" s="14"/>
      <c r="N150" s="14"/>
    </row>
    <row r="151" spans="1:14" x14ac:dyDescent="0.35">
      <c r="A151" s="1">
        <v>150</v>
      </c>
      <c r="B151" s="12">
        <f t="shared" si="23"/>
        <v>7550</v>
      </c>
      <c r="C151" s="12">
        <v>202500</v>
      </c>
      <c r="D151" s="12">
        <v>130807</v>
      </c>
      <c r="E151" s="12">
        <v>154007</v>
      </c>
      <c r="F151" s="12">
        <v>8</v>
      </c>
      <c r="G151" s="12">
        <v>23208</v>
      </c>
      <c r="H151" s="12">
        <v>130799</v>
      </c>
      <c r="I151" s="12">
        <f t="shared" si="22"/>
        <v>107583</v>
      </c>
      <c r="J151" s="12">
        <f t="shared" si="19"/>
        <v>99.99</v>
      </c>
      <c r="K151" s="12">
        <f t="shared" si="20"/>
        <v>82.25</v>
      </c>
      <c r="L151" s="12">
        <f t="shared" si="21"/>
        <v>17.75</v>
      </c>
      <c r="M151" s="14"/>
      <c r="N151" s="14"/>
    </row>
    <row r="152" spans="1:14" x14ac:dyDescent="0.35">
      <c r="A152" s="1">
        <v>151</v>
      </c>
      <c r="B152" s="12">
        <f t="shared" si="23"/>
        <v>7600</v>
      </c>
      <c r="C152" s="12">
        <v>202500</v>
      </c>
      <c r="D152" s="12">
        <v>158730</v>
      </c>
      <c r="E152" s="12">
        <v>152263</v>
      </c>
      <c r="F152" s="12">
        <v>27285</v>
      </c>
      <c r="G152" s="12">
        <v>20818</v>
      </c>
      <c r="H152" s="12">
        <v>131445</v>
      </c>
      <c r="I152" s="12">
        <f t="shared" si="22"/>
        <v>83342</v>
      </c>
      <c r="J152" s="12">
        <f t="shared" si="19"/>
        <v>82.81</v>
      </c>
      <c r="K152" s="12">
        <f t="shared" si="20"/>
        <v>52.51</v>
      </c>
      <c r="L152" s="12">
        <f t="shared" si="21"/>
        <v>47.49</v>
      </c>
      <c r="M152" s="14"/>
      <c r="N152" s="14"/>
    </row>
    <row r="153" spans="1:14" x14ac:dyDescent="0.35">
      <c r="A153" s="1">
        <v>152</v>
      </c>
      <c r="B153" s="12">
        <f t="shared" si="23"/>
        <v>7650</v>
      </c>
      <c r="C153" s="12">
        <v>202500</v>
      </c>
      <c r="D153" s="12">
        <v>162714</v>
      </c>
      <c r="E153" s="12">
        <v>181064</v>
      </c>
      <c r="F153" s="12">
        <v>5</v>
      </c>
      <c r="G153" s="12">
        <v>18355</v>
      </c>
      <c r="H153" s="12">
        <v>162709</v>
      </c>
      <c r="I153" s="12">
        <f t="shared" si="22"/>
        <v>144349</v>
      </c>
      <c r="J153" s="12">
        <f t="shared" si="19"/>
        <v>100</v>
      </c>
      <c r="K153" s="12">
        <f t="shared" si="20"/>
        <v>88.71</v>
      </c>
      <c r="L153" s="12">
        <f t="shared" si="21"/>
        <v>11.290000000000006</v>
      </c>
      <c r="M153" s="14"/>
      <c r="N153" s="14"/>
    </row>
    <row r="154" spans="1:14" x14ac:dyDescent="0.35">
      <c r="A154" s="1">
        <v>153</v>
      </c>
      <c r="B154" s="12">
        <f t="shared" si="23"/>
        <v>7700</v>
      </c>
      <c r="C154" s="12">
        <v>202500</v>
      </c>
      <c r="D154" s="12">
        <v>108994</v>
      </c>
      <c r="E154" s="12">
        <v>141568</v>
      </c>
      <c r="F154" s="12">
        <v>1629</v>
      </c>
      <c r="G154" s="12">
        <v>34203</v>
      </c>
      <c r="H154" s="12">
        <v>107365</v>
      </c>
      <c r="I154" s="12">
        <f t="shared" si="22"/>
        <v>71533</v>
      </c>
      <c r="J154" s="12">
        <f t="shared" si="19"/>
        <v>98.51</v>
      </c>
      <c r="K154" s="12">
        <f t="shared" si="20"/>
        <v>65.63</v>
      </c>
      <c r="L154" s="12">
        <f t="shared" si="21"/>
        <v>34.370000000000005</v>
      </c>
      <c r="M154" s="14"/>
      <c r="N154" s="14"/>
    </row>
    <row r="155" spans="1:14" x14ac:dyDescent="0.35">
      <c r="A155" s="1">
        <v>154</v>
      </c>
      <c r="B155" s="12">
        <f t="shared" si="23"/>
        <v>7750</v>
      </c>
      <c r="C155" s="12">
        <v>202500</v>
      </c>
      <c r="D155" s="12">
        <v>159927</v>
      </c>
      <c r="E155" s="12">
        <v>132475</v>
      </c>
      <c r="F155" s="12">
        <v>27785</v>
      </c>
      <c r="G155" s="12">
        <v>333</v>
      </c>
      <c r="H155" s="12">
        <v>132142</v>
      </c>
      <c r="I155" s="12">
        <f t="shared" si="22"/>
        <v>104024</v>
      </c>
      <c r="J155" s="12">
        <f t="shared" si="19"/>
        <v>82.63</v>
      </c>
      <c r="K155" s="12">
        <f t="shared" si="20"/>
        <v>65.040000000000006</v>
      </c>
      <c r="L155" s="12">
        <f t="shared" si="21"/>
        <v>34.959999999999994</v>
      </c>
      <c r="M155" s="14"/>
      <c r="N155" s="14"/>
    </row>
    <row r="156" spans="1:14" x14ac:dyDescent="0.35">
      <c r="A156" s="1">
        <v>155</v>
      </c>
      <c r="B156" s="12">
        <f t="shared" si="23"/>
        <v>7800</v>
      </c>
      <c r="C156" s="12">
        <v>202500</v>
      </c>
      <c r="D156" s="12">
        <v>202500</v>
      </c>
      <c r="E156" s="12">
        <v>202492</v>
      </c>
      <c r="F156" s="12">
        <v>8</v>
      </c>
      <c r="G156" s="12">
        <v>0</v>
      </c>
      <c r="H156" s="12">
        <v>202492</v>
      </c>
      <c r="I156" s="12">
        <f>H156-(G156+F156)</f>
        <v>202484</v>
      </c>
      <c r="J156" s="12">
        <f t="shared" si="19"/>
        <v>100</v>
      </c>
      <c r="K156" s="12">
        <f t="shared" si="20"/>
        <v>99.99</v>
      </c>
      <c r="L156" s="12">
        <f t="shared" si="21"/>
        <v>1.0000000000005116E-2</v>
      </c>
      <c r="M156" s="14">
        <f>SUM(K156:K173)/18</f>
        <v>99.858333333333334</v>
      </c>
      <c r="N156" s="14">
        <f>SUM(L156:L173)/18</f>
        <v>0.1416666666666673</v>
      </c>
    </row>
    <row r="157" spans="1:14" x14ac:dyDescent="0.35">
      <c r="A157" s="1">
        <v>156</v>
      </c>
      <c r="B157" s="12">
        <f t="shared" si="23"/>
        <v>7850</v>
      </c>
      <c r="C157" s="12">
        <v>202500</v>
      </c>
      <c r="D157" s="12">
        <v>202500</v>
      </c>
      <c r="E157" s="12">
        <v>202500</v>
      </c>
      <c r="F157" s="12">
        <v>0</v>
      </c>
      <c r="G157" s="12">
        <v>0</v>
      </c>
      <c r="H157" s="12">
        <v>202500</v>
      </c>
      <c r="I157" s="12">
        <f t="shared" si="22"/>
        <v>202500</v>
      </c>
      <c r="J157" s="12">
        <f t="shared" si="19"/>
        <v>100</v>
      </c>
      <c r="K157" s="12">
        <f t="shared" si="20"/>
        <v>100</v>
      </c>
      <c r="L157" s="12">
        <f t="shared" si="21"/>
        <v>0</v>
      </c>
      <c r="M157" s="14"/>
      <c r="N157" s="14"/>
    </row>
    <row r="158" spans="1:14" x14ac:dyDescent="0.35">
      <c r="A158" s="1">
        <v>157</v>
      </c>
      <c r="B158" s="12">
        <f t="shared" si="23"/>
        <v>7900</v>
      </c>
      <c r="C158" s="12">
        <v>202500</v>
      </c>
      <c r="D158" s="12">
        <v>197021</v>
      </c>
      <c r="E158" s="12">
        <v>197357</v>
      </c>
      <c r="F158" s="12">
        <v>3</v>
      </c>
      <c r="G158" s="13">
        <v>339</v>
      </c>
      <c r="H158" s="12">
        <v>197018</v>
      </c>
      <c r="I158" s="12">
        <f t="shared" si="22"/>
        <v>196676</v>
      </c>
      <c r="J158" s="12">
        <f t="shared" si="19"/>
        <v>100</v>
      </c>
      <c r="K158" s="12">
        <f>ROUND((I158/D158)*100,2)</f>
        <v>99.82</v>
      </c>
      <c r="L158" s="12">
        <f t="shared" si="21"/>
        <v>0.18000000000000682</v>
      </c>
      <c r="M158" s="14"/>
      <c r="N158" s="14"/>
    </row>
    <row r="159" spans="1:14" x14ac:dyDescent="0.35">
      <c r="A159" s="1">
        <v>158</v>
      </c>
      <c r="B159" s="12">
        <f t="shared" si="23"/>
        <v>7950</v>
      </c>
      <c r="C159" s="12">
        <v>202500</v>
      </c>
      <c r="D159" s="12">
        <v>139219</v>
      </c>
      <c r="E159" s="12">
        <v>139892</v>
      </c>
      <c r="F159" s="12">
        <v>1</v>
      </c>
      <c r="G159" s="12">
        <v>674</v>
      </c>
      <c r="H159" s="12">
        <v>139218</v>
      </c>
      <c r="I159" s="12">
        <f t="shared" si="22"/>
        <v>138543</v>
      </c>
      <c r="J159" s="12">
        <f t="shared" si="19"/>
        <v>100</v>
      </c>
      <c r="K159" s="12">
        <f t="shared" si="20"/>
        <v>99.51</v>
      </c>
      <c r="L159" s="12">
        <f t="shared" si="21"/>
        <v>0.48999999999999488</v>
      </c>
      <c r="M159" s="14"/>
      <c r="N159" s="14"/>
    </row>
    <row r="160" spans="1:14" x14ac:dyDescent="0.35">
      <c r="A160" s="1">
        <v>159</v>
      </c>
      <c r="B160" s="12">
        <f t="shared" si="23"/>
        <v>8000</v>
      </c>
      <c r="C160" s="12">
        <v>202500</v>
      </c>
      <c r="D160" s="12">
        <v>198002</v>
      </c>
      <c r="E160" s="12">
        <v>198184</v>
      </c>
      <c r="F160" s="12">
        <v>304</v>
      </c>
      <c r="G160" s="12">
        <v>486</v>
      </c>
      <c r="H160" s="12">
        <v>197018</v>
      </c>
      <c r="I160" s="12">
        <f t="shared" si="22"/>
        <v>196228</v>
      </c>
      <c r="J160" s="12">
        <f t="shared" si="19"/>
        <v>99.5</v>
      </c>
      <c r="K160" s="12">
        <f t="shared" si="20"/>
        <v>99.1</v>
      </c>
      <c r="L160" s="12">
        <f t="shared" si="21"/>
        <v>0.90000000000000568</v>
      </c>
      <c r="M160" s="14"/>
      <c r="N160" s="14"/>
    </row>
    <row r="161" spans="1:14" x14ac:dyDescent="0.35">
      <c r="A161" s="1">
        <v>160</v>
      </c>
      <c r="B161" s="12">
        <f t="shared" si="23"/>
        <v>8050</v>
      </c>
      <c r="C161" s="12">
        <v>202500</v>
      </c>
      <c r="D161" s="12">
        <v>202500</v>
      </c>
      <c r="E161" s="12">
        <v>202500</v>
      </c>
      <c r="F161" s="12">
        <v>0</v>
      </c>
      <c r="G161" s="12">
        <v>0</v>
      </c>
      <c r="H161" s="12">
        <v>202500</v>
      </c>
      <c r="I161" s="12">
        <f t="shared" si="22"/>
        <v>202500</v>
      </c>
      <c r="J161" s="12">
        <f t="shared" si="19"/>
        <v>100</v>
      </c>
      <c r="K161" s="12">
        <f t="shared" si="20"/>
        <v>100</v>
      </c>
      <c r="L161" s="12">
        <f t="shared" si="21"/>
        <v>0</v>
      </c>
      <c r="M161" s="14"/>
      <c r="N161" s="14"/>
    </row>
    <row r="162" spans="1:14" x14ac:dyDescent="0.35">
      <c r="A162" s="1">
        <v>161</v>
      </c>
      <c r="B162" s="12">
        <f t="shared" si="23"/>
        <v>8100</v>
      </c>
      <c r="C162" s="12">
        <v>202500</v>
      </c>
      <c r="D162" s="12">
        <v>202500</v>
      </c>
      <c r="E162" s="12">
        <v>202423</v>
      </c>
      <c r="F162" s="12">
        <v>77</v>
      </c>
      <c r="G162" s="12">
        <v>0</v>
      </c>
      <c r="H162" s="12">
        <v>202423</v>
      </c>
      <c r="I162" s="12">
        <f t="shared" si="22"/>
        <v>202346</v>
      </c>
      <c r="J162" s="12">
        <f t="shared" si="19"/>
        <v>99.96</v>
      </c>
      <c r="K162" s="12">
        <f t="shared" si="20"/>
        <v>99.92</v>
      </c>
      <c r="L162" s="12">
        <f t="shared" si="21"/>
        <v>7.9999999999998295E-2</v>
      </c>
      <c r="M162" s="14"/>
      <c r="N162" s="14"/>
    </row>
    <row r="163" spans="1:14" x14ac:dyDescent="0.35">
      <c r="A163" s="1">
        <v>162</v>
      </c>
      <c r="B163" s="12">
        <f t="shared" si="23"/>
        <v>8150</v>
      </c>
      <c r="C163" s="12">
        <v>202500</v>
      </c>
      <c r="D163" s="12">
        <v>202500</v>
      </c>
      <c r="E163" s="12">
        <v>202167</v>
      </c>
      <c r="F163" s="12">
        <v>333</v>
      </c>
      <c r="G163" s="12">
        <v>0</v>
      </c>
      <c r="H163" s="12">
        <v>202167</v>
      </c>
      <c r="I163" s="12">
        <f t="shared" si="22"/>
        <v>201834</v>
      </c>
      <c r="J163" s="12">
        <f t="shared" si="19"/>
        <v>99.84</v>
      </c>
      <c r="K163" s="12">
        <f t="shared" si="20"/>
        <v>99.67</v>
      </c>
      <c r="L163" s="12">
        <f t="shared" si="21"/>
        <v>0.32999999999999829</v>
      </c>
      <c r="M163" s="14"/>
      <c r="N163" s="14"/>
    </row>
    <row r="164" spans="1:14" x14ac:dyDescent="0.35">
      <c r="A164" s="1">
        <v>163</v>
      </c>
      <c r="B164" s="12">
        <f t="shared" si="23"/>
        <v>8200</v>
      </c>
      <c r="C164" s="12">
        <v>202500</v>
      </c>
      <c r="D164" s="12">
        <v>202500</v>
      </c>
      <c r="E164" s="12">
        <v>202199</v>
      </c>
      <c r="F164" s="12">
        <v>301</v>
      </c>
      <c r="G164" s="12">
        <v>0</v>
      </c>
      <c r="H164" s="12">
        <v>202199</v>
      </c>
      <c r="I164" s="12">
        <f t="shared" si="22"/>
        <v>201898</v>
      </c>
      <c r="J164" s="12">
        <f t="shared" si="19"/>
        <v>99.85</v>
      </c>
      <c r="K164" s="12">
        <f t="shared" si="20"/>
        <v>99.7</v>
      </c>
      <c r="L164" s="12">
        <f t="shared" si="21"/>
        <v>0.29999999999999716</v>
      </c>
      <c r="M164" s="14"/>
      <c r="N164" s="14"/>
    </row>
    <row r="165" spans="1:14" x14ac:dyDescent="0.35">
      <c r="A165" s="1">
        <v>164</v>
      </c>
      <c r="B165" s="12">
        <f t="shared" si="23"/>
        <v>8250</v>
      </c>
      <c r="C165" s="12">
        <v>202500</v>
      </c>
      <c r="D165" s="12">
        <v>202500</v>
      </c>
      <c r="E165" s="12">
        <v>202500</v>
      </c>
      <c r="F165" s="12">
        <v>0</v>
      </c>
      <c r="G165" s="12">
        <v>0</v>
      </c>
      <c r="H165" s="12">
        <v>202500</v>
      </c>
      <c r="I165" s="12">
        <f t="shared" si="22"/>
        <v>202500</v>
      </c>
      <c r="J165" s="12">
        <f t="shared" si="19"/>
        <v>100</v>
      </c>
      <c r="K165" s="12">
        <f t="shared" si="20"/>
        <v>100</v>
      </c>
      <c r="L165" s="12">
        <f t="shared" si="21"/>
        <v>0</v>
      </c>
      <c r="M165" s="14"/>
      <c r="N165" s="14"/>
    </row>
    <row r="166" spans="1:14" x14ac:dyDescent="0.35">
      <c r="A166" s="1">
        <v>165</v>
      </c>
      <c r="B166" s="12">
        <f t="shared" si="23"/>
        <v>8300</v>
      </c>
      <c r="C166" s="12">
        <v>202500</v>
      </c>
      <c r="D166" s="12">
        <v>202500</v>
      </c>
      <c r="E166" s="12">
        <v>202500</v>
      </c>
      <c r="F166" s="12">
        <v>0</v>
      </c>
      <c r="G166" s="12">
        <v>0</v>
      </c>
      <c r="H166" s="12">
        <v>202500</v>
      </c>
      <c r="I166" s="12">
        <f t="shared" si="22"/>
        <v>202500</v>
      </c>
      <c r="J166" s="12">
        <f t="shared" si="19"/>
        <v>100</v>
      </c>
      <c r="K166" s="12">
        <f t="shared" si="20"/>
        <v>100</v>
      </c>
      <c r="L166" s="12">
        <f t="shared" si="21"/>
        <v>0</v>
      </c>
      <c r="M166" s="14"/>
      <c r="N166" s="14"/>
    </row>
    <row r="167" spans="1:14" x14ac:dyDescent="0.35">
      <c r="A167" s="1">
        <v>166</v>
      </c>
      <c r="B167" s="12">
        <f t="shared" si="23"/>
        <v>8350</v>
      </c>
      <c r="C167" s="12">
        <v>202500</v>
      </c>
      <c r="D167" s="12">
        <v>202500</v>
      </c>
      <c r="E167" s="12">
        <v>202500</v>
      </c>
      <c r="F167" s="12">
        <v>0</v>
      </c>
      <c r="G167" s="12">
        <v>0</v>
      </c>
      <c r="H167" s="12">
        <v>202500</v>
      </c>
      <c r="I167" s="12">
        <f t="shared" si="22"/>
        <v>202500</v>
      </c>
      <c r="J167" s="12">
        <f t="shared" si="19"/>
        <v>100</v>
      </c>
      <c r="K167" s="12">
        <f t="shared" si="20"/>
        <v>100</v>
      </c>
      <c r="L167" s="12">
        <f t="shared" si="21"/>
        <v>0</v>
      </c>
      <c r="M167" s="14"/>
      <c r="N167" s="14"/>
    </row>
    <row r="168" spans="1:14" x14ac:dyDescent="0.35">
      <c r="A168" s="1">
        <v>167</v>
      </c>
      <c r="B168" s="12">
        <f t="shared" si="23"/>
        <v>8400</v>
      </c>
      <c r="C168" s="12">
        <v>202500</v>
      </c>
      <c r="D168" s="12">
        <v>202500</v>
      </c>
      <c r="E168" s="12">
        <v>202500</v>
      </c>
      <c r="F168" s="12">
        <v>0</v>
      </c>
      <c r="G168" s="12">
        <v>0</v>
      </c>
      <c r="H168" s="12">
        <v>202500</v>
      </c>
      <c r="I168" s="12">
        <f t="shared" si="22"/>
        <v>202500</v>
      </c>
      <c r="J168" s="12">
        <f t="shared" si="19"/>
        <v>100</v>
      </c>
      <c r="K168" s="12">
        <f t="shared" si="20"/>
        <v>100</v>
      </c>
      <c r="L168" s="12">
        <f t="shared" si="21"/>
        <v>0</v>
      </c>
      <c r="M168" s="14"/>
      <c r="N168" s="14"/>
    </row>
    <row r="169" spans="1:14" x14ac:dyDescent="0.35">
      <c r="A169" s="1">
        <v>168</v>
      </c>
      <c r="B169" s="12">
        <f t="shared" si="23"/>
        <v>8450</v>
      </c>
      <c r="C169" s="12">
        <v>202500</v>
      </c>
      <c r="D169" s="12">
        <v>202500</v>
      </c>
      <c r="E169" s="12">
        <v>202439</v>
      </c>
      <c r="F169" s="12">
        <v>61</v>
      </c>
      <c r="G169" s="12">
        <v>0</v>
      </c>
      <c r="H169" s="12">
        <v>202439</v>
      </c>
      <c r="I169" s="12">
        <f t="shared" si="22"/>
        <v>202378</v>
      </c>
      <c r="J169" s="12">
        <f t="shared" si="19"/>
        <v>99.97</v>
      </c>
      <c r="K169" s="12">
        <f t="shared" si="20"/>
        <v>99.94</v>
      </c>
      <c r="L169" s="12">
        <f t="shared" si="21"/>
        <v>6.0000000000002274E-2</v>
      </c>
      <c r="M169" s="14"/>
      <c r="N169" s="14"/>
    </row>
    <row r="170" spans="1:14" x14ac:dyDescent="0.35">
      <c r="A170" s="1">
        <v>169</v>
      </c>
      <c r="B170" s="12">
        <f t="shared" si="23"/>
        <v>8500</v>
      </c>
      <c r="C170" s="12">
        <v>202500</v>
      </c>
      <c r="D170" s="12">
        <v>202500</v>
      </c>
      <c r="E170" s="12">
        <v>202500</v>
      </c>
      <c r="F170" s="12">
        <v>0</v>
      </c>
      <c r="G170" s="12">
        <v>0</v>
      </c>
      <c r="H170" s="12">
        <v>202500</v>
      </c>
      <c r="I170" s="12">
        <f t="shared" si="22"/>
        <v>202500</v>
      </c>
      <c r="J170" s="12">
        <f t="shared" si="19"/>
        <v>100</v>
      </c>
      <c r="K170" s="12">
        <f t="shared" si="20"/>
        <v>100</v>
      </c>
      <c r="L170" s="12">
        <f t="shared" si="21"/>
        <v>0</v>
      </c>
      <c r="M170" s="14"/>
      <c r="N170" s="14"/>
    </row>
    <row r="171" spans="1:14" x14ac:dyDescent="0.35">
      <c r="A171" s="1">
        <v>170</v>
      </c>
      <c r="B171" s="12">
        <f t="shared" si="23"/>
        <v>8550</v>
      </c>
      <c r="C171" s="12">
        <v>202500</v>
      </c>
      <c r="D171" s="12">
        <v>202500</v>
      </c>
      <c r="E171" s="12">
        <v>202500</v>
      </c>
      <c r="F171" s="12">
        <v>0</v>
      </c>
      <c r="G171" s="12">
        <v>0</v>
      </c>
      <c r="H171" s="12">
        <v>202500</v>
      </c>
      <c r="I171" s="12">
        <f t="shared" si="22"/>
        <v>202500</v>
      </c>
      <c r="J171" s="12">
        <f t="shared" si="19"/>
        <v>100</v>
      </c>
      <c r="K171" s="12">
        <f t="shared" si="20"/>
        <v>100</v>
      </c>
      <c r="L171" s="12">
        <f t="shared" si="21"/>
        <v>0</v>
      </c>
      <c r="M171" s="14"/>
      <c r="N171" s="14"/>
    </row>
    <row r="172" spans="1:14" x14ac:dyDescent="0.35">
      <c r="A172" s="1">
        <v>171</v>
      </c>
      <c r="B172" s="12">
        <f t="shared" si="23"/>
        <v>8600</v>
      </c>
      <c r="C172" s="12">
        <v>202500</v>
      </c>
      <c r="D172" s="12">
        <v>189379</v>
      </c>
      <c r="E172" s="12">
        <v>189767</v>
      </c>
      <c r="F172" s="12">
        <v>0</v>
      </c>
      <c r="G172" s="12">
        <v>388</v>
      </c>
      <c r="H172" s="12">
        <v>189379</v>
      </c>
      <c r="I172" s="12">
        <f t="shared" si="22"/>
        <v>188991</v>
      </c>
      <c r="J172" s="12">
        <f t="shared" si="19"/>
        <v>100</v>
      </c>
      <c r="K172" s="12">
        <f t="shared" si="20"/>
        <v>99.8</v>
      </c>
      <c r="L172" s="12">
        <f t="shared" si="21"/>
        <v>0.20000000000000284</v>
      </c>
      <c r="M172" s="14"/>
      <c r="N172" s="14"/>
    </row>
    <row r="173" spans="1:14" x14ac:dyDescent="0.35">
      <c r="A173" s="1">
        <v>172</v>
      </c>
      <c r="B173" s="12">
        <f t="shared" si="23"/>
        <v>8650</v>
      </c>
      <c r="C173" s="12">
        <v>202500</v>
      </c>
      <c r="D173" s="12">
        <v>202500</v>
      </c>
      <c r="E173" s="12">
        <v>202500</v>
      </c>
      <c r="F173" s="12">
        <v>0</v>
      </c>
      <c r="G173" s="12">
        <v>0</v>
      </c>
      <c r="H173" s="12">
        <v>202500</v>
      </c>
      <c r="I173" s="12">
        <f t="shared" si="22"/>
        <v>202500</v>
      </c>
      <c r="J173" s="12">
        <f t="shared" si="19"/>
        <v>100</v>
      </c>
      <c r="K173" s="12">
        <f t="shared" si="20"/>
        <v>100</v>
      </c>
      <c r="L173" s="12">
        <f t="shared" si="21"/>
        <v>0</v>
      </c>
      <c r="M173" s="14"/>
      <c r="N173" s="14"/>
    </row>
    <row r="174" spans="1:14" x14ac:dyDescent="0.35">
      <c r="A174" s="15" t="s">
        <v>13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0">
        <f>SUM(K2:K173)/172</f>
        <v>64.836976744186074</v>
      </c>
      <c r="N174" s="17">
        <f>SUM(L2:L173)/172</f>
        <v>35.163023255813947</v>
      </c>
    </row>
  </sheetData>
  <mergeCells count="17">
    <mergeCell ref="N112:N134"/>
    <mergeCell ref="N135:N155"/>
    <mergeCell ref="N156:N173"/>
    <mergeCell ref="N2:N23"/>
    <mergeCell ref="N24:N48"/>
    <mergeCell ref="N49:N70"/>
    <mergeCell ref="N71:N93"/>
    <mergeCell ref="N94:N111"/>
    <mergeCell ref="M112:M134"/>
    <mergeCell ref="M135:M155"/>
    <mergeCell ref="M156:M173"/>
    <mergeCell ref="A174:L174"/>
    <mergeCell ref="M2:M23"/>
    <mergeCell ref="M24:M48"/>
    <mergeCell ref="M49:M70"/>
    <mergeCell ref="M71:M93"/>
    <mergeCell ref="M94:M1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0E71-B02B-44FA-9331-5595EA717E4B}">
  <dimension ref="A1:N174"/>
  <sheetViews>
    <sheetView topLeftCell="F173" zoomScale="70" zoomScaleNormal="70" workbookViewId="0">
      <selection activeCell="N2" sqref="N2:N174"/>
    </sheetView>
  </sheetViews>
  <sheetFormatPr defaultRowHeight="14.5" x14ac:dyDescent="0.35"/>
  <cols>
    <col min="1" max="1" width="3.26953125" bestFit="1" customWidth="1"/>
    <col min="2" max="2" width="10.36328125" bestFit="1" customWidth="1"/>
    <col min="3" max="3" width="8" bestFit="1" customWidth="1"/>
    <col min="4" max="4" width="12.90625" customWidth="1"/>
    <col min="5" max="5" width="11.54296875" bestFit="1" customWidth="1"/>
    <col min="6" max="6" width="9.1796875" bestFit="1" customWidth="1"/>
    <col min="7" max="7" width="7.90625" bestFit="1" customWidth="1"/>
    <col min="8" max="8" width="9.81640625" bestFit="1" customWidth="1"/>
    <col min="9" max="9" width="12.1796875" bestFit="1" customWidth="1"/>
    <col min="10" max="10" width="14.54296875" bestFit="1" customWidth="1"/>
    <col min="11" max="11" width="8.6328125" customWidth="1"/>
    <col min="12" max="12" width="5.7265625" bestFit="1" customWidth="1"/>
    <col min="13" max="13" width="12.453125" bestFit="1" customWidth="1"/>
    <col min="14" max="14" width="10.6328125" bestFit="1" customWidth="1"/>
  </cols>
  <sheetData>
    <row r="1" spans="1:14" x14ac:dyDescent="0.35">
      <c r="A1" s="1" t="s">
        <v>0</v>
      </c>
      <c r="B1" s="2" t="s">
        <v>10</v>
      </c>
      <c r="C1" s="2" t="s">
        <v>1</v>
      </c>
      <c r="D1" s="3" t="s">
        <v>2</v>
      </c>
      <c r="E1" s="4" t="s">
        <v>3</v>
      </c>
      <c r="F1" s="3" t="s">
        <v>4</v>
      </c>
      <c r="G1" s="4" t="s">
        <v>5</v>
      </c>
      <c r="H1" s="5" t="s">
        <v>6</v>
      </c>
      <c r="I1" s="2" t="s">
        <v>7</v>
      </c>
      <c r="J1" s="2" t="s">
        <v>9</v>
      </c>
      <c r="K1" s="2" t="s">
        <v>8</v>
      </c>
      <c r="L1" s="2" t="s">
        <v>11</v>
      </c>
      <c r="M1" s="6" t="s">
        <v>12</v>
      </c>
      <c r="N1" s="6" t="s">
        <v>12</v>
      </c>
    </row>
    <row r="2" spans="1:14" x14ac:dyDescent="0.35">
      <c r="A2" s="1">
        <v>1</v>
      </c>
      <c r="B2" s="12">
        <v>1</v>
      </c>
      <c r="C2" s="12">
        <v>202500</v>
      </c>
      <c r="D2" s="12">
        <v>188406</v>
      </c>
      <c r="E2" s="12">
        <v>185904</v>
      </c>
      <c r="F2" s="12">
        <v>14339</v>
      </c>
      <c r="G2" s="12">
        <v>11892</v>
      </c>
      <c r="H2" s="12">
        <v>174067</v>
      </c>
      <c r="I2" s="12">
        <f>H2-(F2+G2)</f>
        <v>147836</v>
      </c>
      <c r="J2" s="12">
        <f>ROUND((H2/D2)*100,2)</f>
        <v>92.39</v>
      </c>
      <c r="K2" s="12">
        <f>ROUND((I2/D2)*100, 2)</f>
        <v>78.47</v>
      </c>
      <c r="L2" s="12">
        <f>100-K2</f>
        <v>21.53</v>
      </c>
      <c r="M2" s="14">
        <f>SUM(K2:K23)/22</f>
        <v>93.646818181818205</v>
      </c>
      <c r="N2" s="14">
        <f>SUM(L2:L23)/22</f>
        <v>6.3531818181818176</v>
      </c>
    </row>
    <row r="3" spans="1:14" x14ac:dyDescent="0.35">
      <c r="A3" s="1">
        <v>2</v>
      </c>
      <c r="B3" s="12">
        <v>50</v>
      </c>
      <c r="C3" s="12">
        <v>202500</v>
      </c>
      <c r="D3" s="12">
        <v>188564</v>
      </c>
      <c r="E3" s="12">
        <v>177192</v>
      </c>
      <c r="F3" s="12">
        <v>17458</v>
      </c>
      <c r="G3" s="12">
        <v>6086</v>
      </c>
      <c r="H3" s="12">
        <v>171106</v>
      </c>
      <c r="I3" s="12">
        <f>H3-(F3+G3)</f>
        <v>147562</v>
      </c>
      <c r="J3" s="12">
        <f t="shared" ref="J3:J66" si="0">ROUND((H3/D3)*100,2)</f>
        <v>90.74</v>
      </c>
      <c r="K3" s="12">
        <f t="shared" ref="K3:K66" si="1">ROUND((I3/D3)*100, 2)</f>
        <v>78.260000000000005</v>
      </c>
      <c r="L3" s="12">
        <f t="shared" ref="L3:L66" si="2">100-K3</f>
        <v>21.739999999999995</v>
      </c>
      <c r="M3" s="14"/>
      <c r="N3" s="14"/>
    </row>
    <row r="4" spans="1:14" x14ac:dyDescent="0.35">
      <c r="A4" s="1">
        <v>3</v>
      </c>
      <c r="B4" s="12">
        <f>B3+50</f>
        <v>100</v>
      </c>
      <c r="C4" s="12">
        <v>202500</v>
      </c>
      <c r="D4" s="12">
        <v>188232</v>
      </c>
      <c r="E4" s="12">
        <v>185786</v>
      </c>
      <c r="F4" s="12">
        <v>7505</v>
      </c>
      <c r="G4" s="12">
        <v>5059</v>
      </c>
      <c r="H4" s="12">
        <v>180727</v>
      </c>
      <c r="I4" s="12">
        <f>H4-(F4+G4)</f>
        <v>168163</v>
      </c>
      <c r="J4" s="12">
        <f t="shared" si="0"/>
        <v>96.01</v>
      </c>
      <c r="K4" s="12">
        <f t="shared" si="1"/>
        <v>89.34</v>
      </c>
      <c r="L4" s="12">
        <f t="shared" si="2"/>
        <v>10.659999999999997</v>
      </c>
      <c r="M4" s="14"/>
      <c r="N4" s="14"/>
    </row>
    <row r="5" spans="1:14" x14ac:dyDescent="0.35">
      <c r="A5" s="1">
        <v>4</v>
      </c>
      <c r="B5" s="12">
        <f t="shared" ref="B5:B68" si="3">B4+50</f>
        <v>150</v>
      </c>
      <c r="C5" s="12">
        <v>202500</v>
      </c>
      <c r="D5" s="12">
        <v>188677</v>
      </c>
      <c r="E5" s="12">
        <v>186669</v>
      </c>
      <c r="F5" s="12">
        <v>8121</v>
      </c>
      <c r="G5" s="12">
        <v>6113</v>
      </c>
      <c r="H5" s="12">
        <v>180556</v>
      </c>
      <c r="I5" s="12">
        <f t="shared" ref="I5:I68" si="4">H5-(F5+G5)</f>
        <v>166322</v>
      </c>
      <c r="J5" s="12">
        <f t="shared" si="0"/>
        <v>95.7</v>
      </c>
      <c r="K5" s="12">
        <f t="shared" si="1"/>
        <v>88.15</v>
      </c>
      <c r="L5" s="12">
        <f t="shared" si="2"/>
        <v>11.849999999999994</v>
      </c>
      <c r="M5" s="14"/>
      <c r="N5" s="14"/>
    </row>
    <row r="6" spans="1:14" x14ac:dyDescent="0.35">
      <c r="A6" s="1">
        <v>5</v>
      </c>
      <c r="B6" s="12">
        <f t="shared" si="3"/>
        <v>200</v>
      </c>
      <c r="C6" s="12">
        <v>202500</v>
      </c>
      <c r="D6" s="12">
        <v>188546</v>
      </c>
      <c r="E6" s="12">
        <v>155569</v>
      </c>
      <c r="F6" s="12">
        <v>33362</v>
      </c>
      <c r="G6" s="12">
        <v>385</v>
      </c>
      <c r="H6" s="12">
        <v>155184</v>
      </c>
      <c r="I6" s="12">
        <f t="shared" si="4"/>
        <v>121437</v>
      </c>
      <c r="J6" s="12">
        <f t="shared" si="0"/>
        <v>82.31</v>
      </c>
      <c r="K6" s="12">
        <f t="shared" si="1"/>
        <v>64.41</v>
      </c>
      <c r="L6" s="12">
        <f t="shared" si="2"/>
        <v>35.590000000000003</v>
      </c>
      <c r="M6" s="14"/>
      <c r="N6" s="14"/>
    </row>
    <row r="7" spans="1:14" x14ac:dyDescent="0.35">
      <c r="A7" s="1">
        <v>6</v>
      </c>
      <c r="B7" s="12">
        <f t="shared" si="3"/>
        <v>250</v>
      </c>
      <c r="C7" s="12">
        <v>202500</v>
      </c>
      <c r="D7" s="12">
        <v>202500</v>
      </c>
      <c r="E7" s="12">
        <v>202407</v>
      </c>
      <c r="F7" s="12">
        <v>93</v>
      </c>
      <c r="G7" s="12">
        <v>0</v>
      </c>
      <c r="H7" s="12">
        <v>202407</v>
      </c>
      <c r="I7" s="12">
        <f t="shared" si="4"/>
        <v>202314</v>
      </c>
      <c r="J7" s="12">
        <f t="shared" si="0"/>
        <v>99.95</v>
      </c>
      <c r="K7" s="12">
        <f t="shared" si="1"/>
        <v>99.91</v>
      </c>
      <c r="L7" s="12">
        <f t="shared" si="2"/>
        <v>9.0000000000003411E-2</v>
      </c>
      <c r="M7" s="14"/>
      <c r="N7" s="14"/>
    </row>
    <row r="8" spans="1:14" x14ac:dyDescent="0.35">
      <c r="A8" s="1">
        <v>7</v>
      </c>
      <c r="B8" s="12">
        <f t="shared" si="3"/>
        <v>300</v>
      </c>
      <c r="C8" s="12">
        <v>202500</v>
      </c>
      <c r="D8" s="12">
        <v>202500</v>
      </c>
      <c r="E8" s="12">
        <v>199839</v>
      </c>
      <c r="F8" s="12">
        <v>2661</v>
      </c>
      <c r="G8" s="12">
        <v>0</v>
      </c>
      <c r="H8" s="12">
        <v>199839</v>
      </c>
      <c r="I8" s="12">
        <f t="shared" si="4"/>
        <v>197178</v>
      </c>
      <c r="J8" s="12">
        <f t="shared" si="0"/>
        <v>98.69</v>
      </c>
      <c r="K8" s="12">
        <f t="shared" si="1"/>
        <v>97.37</v>
      </c>
      <c r="L8" s="12">
        <f t="shared" si="2"/>
        <v>2.6299999999999955</v>
      </c>
      <c r="M8" s="14"/>
      <c r="N8" s="14"/>
    </row>
    <row r="9" spans="1:14" x14ac:dyDescent="0.35">
      <c r="A9" s="1">
        <v>8</v>
      </c>
      <c r="B9" s="12">
        <f t="shared" si="3"/>
        <v>350</v>
      </c>
      <c r="C9" s="12">
        <v>202500</v>
      </c>
      <c r="D9" s="12">
        <v>202500</v>
      </c>
      <c r="E9" s="12">
        <v>198307</v>
      </c>
      <c r="F9" s="12">
        <v>4193</v>
      </c>
      <c r="G9" s="12">
        <v>0</v>
      </c>
      <c r="H9" s="12">
        <v>198307</v>
      </c>
      <c r="I9" s="12">
        <f t="shared" si="4"/>
        <v>194114</v>
      </c>
      <c r="J9" s="12">
        <f t="shared" si="0"/>
        <v>97.93</v>
      </c>
      <c r="K9" s="12">
        <f t="shared" si="1"/>
        <v>95.86</v>
      </c>
      <c r="L9" s="12">
        <f t="shared" si="2"/>
        <v>4.1400000000000006</v>
      </c>
      <c r="M9" s="14"/>
      <c r="N9" s="14"/>
    </row>
    <row r="10" spans="1:14" x14ac:dyDescent="0.35">
      <c r="A10" s="1">
        <v>9</v>
      </c>
      <c r="B10" s="12">
        <f t="shared" si="3"/>
        <v>400</v>
      </c>
      <c r="C10" s="12">
        <v>202500</v>
      </c>
      <c r="D10" s="12">
        <v>202500</v>
      </c>
      <c r="E10" s="12">
        <v>200433</v>
      </c>
      <c r="F10" s="12">
        <v>2067</v>
      </c>
      <c r="G10" s="12">
        <v>0</v>
      </c>
      <c r="H10" s="12">
        <v>200433</v>
      </c>
      <c r="I10" s="12">
        <f t="shared" si="4"/>
        <v>198366</v>
      </c>
      <c r="J10" s="12">
        <f t="shared" si="0"/>
        <v>98.98</v>
      </c>
      <c r="K10" s="12">
        <f t="shared" si="1"/>
        <v>97.96</v>
      </c>
      <c r="L10" s="12">
        <f t="shared" si="2"/>
        <v>2.0400000000000063</v>
      </c>
      <c r="M10" s="14"/>
      <c r="N10" s="14"/>
    </row>
    <row r="11" spans="1:14" x14ac:dyDescent="0.35">
      <c r="A11" s="1">
        <v>10</v>
      </c>
      <c r="B11" s="12">
        <f t="shared" si="3"/>
        <v>450</v>
      </c>
      <c r="C11" s="12">
        <v>202500</v>
      </c>
      <c r="D11" s="12">
        <v>202500</v>
      </c>
      <c r="E11" s="12">
        <v>202500</v>
      </c>
      <c r="F11" s="12">
        <v>0</v>
      </c>
      <c r="G11" s="12">
        <v>0</v>
      </c>
      <c r="H11" s="12">
        <v>202500</v>
      </c>
      <c r="I11" s="12">
        <f t="shared" si="4"/>
        <v>202500</v>
      </c>
      <c r="J11" s="12">
        <f t="shared" si="0"/>
        <v>100</v>
      </c>
      <c r="K11" s="12">
        <f t="shared" si="1"/>
        <v>100</v>
      </c>
      <c r="L11" s="12">
        <f t="shared" si="2"/>
        <v>0</v>
      </c>
      <c r="M11" s="14"/>
      <c r="N11" s="14"/>
    </row>
    <row r="12" spans="1:14" x14ac:dyDescent="0.35">
      <c r="A12" s="1">
        <v>11</v>
      </c>
      <c r="B12" s="12">
        <f t="shared" si="3"/>
        <v>500</v>
      </c>
      <c r="C12" s="12">
        <v>202500</v>
      </c>
      <c r="D12" s="12">
        <v>202500</v>
      </c>
      <c r="E12" s="12">
        <v>202482</v>
      </c>
      <c r="F12" s="12">
        <v>18</v>
      </c>
      <c r="G12" s="12">
        <v>0</v>
      </c>
      <c r="H12" s="12">
        <v>202482</v>
      </c>
      <c r="I12" s="12">
        <f>H12-(F12+G12)</f>
        <v>202464</v>
      </c>
      <c r="J12" s="12">
        <f>ROUND((H12/D12)*100,2)</f>
        <v>99.99</v>
      </c>
      <c r="K12" s="12">
        <f>ROUND((I12/D12)*100, 2)</f>
        <v>99.98</v>
      </c>
      <c r="L12" s="12">
        <f t="shared" si="2"/>
        <v>1.9999999999996021E-2</v>
      </c>
      <c r="M12" s="14"/>
      <c r="N12" s="14"/>
    </row>
    <row r="13" spans="1:14" x14ac:dyDescent="0.35">
      <c r="A13" s="1">
        <v>12</v>
      </c>
      <c r="B13" s="12">
        <f t="shared" si="3"/>
        <v>550</v>
      </c>
      <c r="C13" s="12">
        <v>202500</v>
      </c>
      <c r="D13" s="12">
        <v>202500</v>
      </c>
      <c r="E13" s="12">
        <v>202496</v>
      </c>
      <c r="F13" s="12">
        <v>4</v>
      </c>
      <c r="G13" s="12">
        <v>0</v>
      </c>
      <c r="H13" s="12">
        <v>202496</v>
      </c>
      <c r="I13" s="12">
        <f>H13-(F13+G13)</f>
        <v>202492</v>
      </c>
      <c r="J13" s="12">
        <f>ROUND((H13/D13)*100,2)</f>
        <v>100</v>
      </c>
      <c r="K13" s="12">
        <f>ROUND((I13/D13)*100, 2)</f>
        <v>100</v>
      </c>
      <c r="L13" s="12">
        <f t="shared" si="2"/>
        <v>0</v>
      </c>
      <c r="M13" s="14"/>
      <c r="N13" s="14"/>
    </row>
    <row r="14" spans="1:14" x14ac:dyDescent="0.35">
      <c r="A14" s="1">
        <v>13</v>
      </c>
      <c r="B14" s="12">
        <f t="shared" si="3"/>
        <v>600</v>
      </c>
      <c r="C14" s="12">
        <v>202500</v>
      </c>
      <c r="D14" s="12">
        <v>202500</v>
      </c>
      <c r="E14" s="12">
        <v>189108</v>
      </c>
      <c r="F14" s="12">
        <v>13392</v>
      </c>
      <c r="G14" s="12">
        <v>0</v>
      </c>
      <c r="H14" s="12">
        <v>189108</v>
      </c>
      <c r="I14" s="12">
        <f t="shared" si="4"/>
        <v>175716</v>
      </c>
      <c r="J14" s="12">
        <f t="shared" si="0"/>
        <v>93.39</v>
      </c>
      <c r="K14" s="12">
        <f t="shared" si="1"/>
        <v>86.77</v>
      </c>
      <c r="L14" s="12">
        <f t="shared" si="2"/>
        <v>13.230000000000004</v>
      </c>
      <c r="M14" s="14"/>
      <c r="N14" s="14"/>
    </row>
    <row r="15" spans="1:14" x14ac:dyDescent="0.35">
      <c r="A15" s="1">
        <v>14</v>
      </c>
      <c r="B15" s="12">
        <f t="shared" si="3"/>
        <v>650</v>
      </c>
      <c r="C15" s="12">
        <v>202500</v>
      </c>
      <c r="D15" s="12">
        <v>202500</v>
      </c>
      <c r="E15" s="12">
        <v>202131</v>
      </c>
      <c r="F15" s="12">
        <v>369</v>
      </c>
      <c r="G15" s="12">
        <v>0</v>
      </c>
      <c r="H15" s="12">
        <v>202131</v>
      </c>
      <c r="I15" s="12">
        <f t="shared" si="4"/>
        <v>201762</v>
      </c>
      <c r="J15" s="12">
        <f t="shared" si="0"/>
        <v>99.82</v>
      </c>
      <c r="K15" s="12">
        <f t="shared" si="1"/>
        <v>99.64</v>
      </c>
      <c r="L15" s="12">
        <f t="shared" si="2"/>
        <v>0.35999999999999943</v>
      </c>
      <c r="M15" s="14"/>
      <c r="N15" s="14"/>
    </row>
    <row r="16" spans="1:14" x14ac:dyDescent="0.35">
      <c r="A16" s="1">
        <v>15</v>
      </c>
      <c r="B16" s="12">
        <f t="shared" si="3"/>
        <v>700</v>
      </c>
      <c r="C16" s="12">
        <v>202500</v>
      </c>
      <c r="D16" s="12">
        <v>202500</v>
      </c>
      <c r="E16" s="12">
        <v>191501</v>
      </c>
      <c r="F16" s="12">
        <v>10999</v>
      </c>
      <c r="G16" s="12">
        <v>0</v>
      </c>
      <c r="H16" s="12">
        <v>191501</v>
      </c>
      <c r="I16" s="12">
        <f t="shared" si="4"/>
        <v>180502</v>
      </c>
      <c r="J16" s="12">
        <f t="shared" si="0"/>
        <v>94.57</v>
      </c>
      <c r="K16" s="12">
        <f t="shared" si="1"/>
        <v>89.14</v>
      </c>
      <c r="L16" s="12">
        <f t="shared" si="2"/>
        <v>10.86</v>
      </c>
      <c r="M16" s="14"/>
      <c r="N16" s="14"/>
    </row>
    <row r="17" spans="1:14" x14ac:dyDescent="0.35">
      <c r="A17" s="1">
        <v>16</v>
      </c>
      <c r="B17" s="12">
        <f t="shared" si="3"/>
        <v>750</v>
      </c>
      <c r="C17" s="12">
        <v>202500</v>
      </c>
      <c r="D17" s="12">
        <v>202500</v>
      </c>
      <c r="E17" s="12">
        <v>202355</v>
      </c>
      <c r="F17" s="12">
        <v>145</v>
      </c>
      <c r="G17" s="12">
        <v>0</v>
      </c>
      <c r="H17" s="12">
        <v>202355</v>
      </c>
      <c r="I17" s="12">
        <f t="shared" si="4"/>
        <v>202210</v>
      </c>
      <c r="J17" s="12">
        <f t="shared" si="0"/>
        <v>99.93</v>
      </c>
      <c r="K17" s="12">
        <f t="shared" si="1"/>
        <v>99.86</v>
      </c>
      <c r="L17" s="12">
        <f t="shared" si="2"/>
        <v>0.14000000000000057</v>
      </c>
      <c r="M17" s="14"/>
      <c r="N17" s="14"/>
    </row>
    <row r="18" spans="1:14" x14ac:dyDescent="0.35">
      <c r="A18" s="1">
        <v>17</v>
      </c>
      <c r="B18" s="12">
        <f t="shared" si="3"/>
        <v>800</v>
      </c>
      <c r="C18" s="12">
        <v>202500</v>
      </c>
      <c r="D18" s="12">
        <v>202500</v>
      </c>
      <c r="E18" s="12">
        <v>202500</v>
      </c>
      <c r="F18" s="12">
        <v>0</v>
      </c>
      <c r="G18" s="12">
        <v>0</v>
      </c>
      <c r="H18" s="12">
        <v>202500</v>
      </c>
      <c r="I18" s="12">
        <f t="shared" si="4"/>
        <v>202500</v>
      </c>
      <c r="J18" s="12">
        <f t="shared" si="0"/>
        <v>100</v>
      </c>
      <c r="K18" s="12">
        <f t="shared" si="1"/>
        <v>100</v>
      </c>
      <c r="L18" s="12">
        <f t="shared" si="2"/>
        <v>0</v>
      </c>
      <c r="M18" s="14"/>
      <c r="N18" s="14"/>
    </row>
    <row r="19" spans="1:14" x14ac:dyDescent="0.35">
      <c r="A19" s="1">
        <v>18</v>
      </c>
      <c r="B19" s="12">
        <f t="shared" si="3"/>
        <v>850</v>
      </c>
      <c r="C19" s="12">
        <v>202500</v>
      </c>
      <c r="D19" s="12">
        <v>202500</v>
      </c>
      <c r="E19" s="12">
        <v>202490</v>
      </c>
      <c r="F19" s="12">
        <v>10</v>
      </c>
      <c r="G19" s="12">
        <v>0</v>
      </c>
      <c r="H19" s="12">
        <v>202490</v>
      </c>
      <c r="I19" s="12">
        <f t="shared" si="4"/>
        <v>202480</v>
      </c>
      <c r="J19" s="12">
        <f t="shared" si="0"/>
        <v>100</v>
      </c>
      <c r="K19" s="12">
        <f t="shared" si="1"/>
        <v>99.99</v>
      </c>
      <c r="L19" s="12">
        <f t="shared" si="2"/>
        <v>1.0000000000005116E-2</v>
      </c>
      <c r="M19" s="14"/>
      <c r="N19" s="14"/>
    </row>
    <row r="20" spans="1:14" x14ac:dyDescent="0.35">
      <c r="A20" s="1">
        <v>19</v>
      </c>
      <c r="B20" s="12">
        <f t="shared" si="3"/>
        <v>900</v>
      </c>
      <c r="C20" s="12">
        <v>202500</v>
      </c>
      <c r="D20" s="12">
        <v>202500</v>
      </c>
      <c r="E20" s="12">
        <v>202487</v>
      </c>
      <c r="F20" s="12">
        <v>13</v>
      </c>
      <c r="G20" s="12">
        <v>0</v>
      </c>
      <c r="H20" s="12">
        <v>202487</v>
      </c>
      <c r="I20" s="12">
        <f t="shared" si="4"/>
        <v>202474</v>
      </c>
      <c r="J20" s="12">
        <f t="shared" si="0"/>
        <v>99.99</v>
      </c>
      <c r="K20" s="12">
        <f t="shared" si="1"/>
        <v>99.99</v>
      </c>
      <c r="L20" s="12">
        <f t="shared" si="2"/>
        <v>1.0000000000005116E-2</v>
      </c>
      <c r="M20" s="14"/>
      <c r="N20" s="14"/>
    </row>
    <row r="21" spans="1:14" x14ac:dyDescent="0.35">
      <c r="A21" s="1">
        <v>20</v>
      </c>
      <c r="B21" s="12">
        <f t="shared" si="3"/>
        <v>950</v>
      </c>
      <c r="C21" s="12">
        <v>202500</v>
      </c>
      <c r="D21" s="12">
        <v>202500</v>
      </c>
      <c r="E21" s="12">
        <v>202492</v>
      </c>
      <c r="F21" s="12">
        <v>8</v>
      </c>
      <c r="G21" s="12">
        <v>0</v>
      </c>
      <c r="H21" s="12">
        <v>202492</v>
      </c>
      <c r="I21" s="12">
        <f t="shared" si="4"/>
        <v>202484</v>
      </c>
      <c r="J21" s="12">
        <f t="shared" si="0"/>
        <v>100</v>
      </c>
      <c r="K21" s="12">
        <f t="shared" si="1"/>
        <v>99.99</v>
      </c>
      <c r="L21" s="12">
        <f t="shared" si="2"/>
        <v>1.0000000000005116E-2</v>
      </c>
      <c r="M21" s="14"/>
      <c r="N21" s="14"/>
    </row>
    <row r="22" spans="1:14" x14ac:dyDescent="0.35">
      <c r="A22" s="1">
        <v>21</v>
      </c>
      <c r="B22" s="12">
        <f t="shared" si="3"/>
        <v>1000</v>
      </c>
      <c r="C22" s="12">
        <v>202500</v>
      </c>
      <c r="D22" s="12">
        <v>202500</v>
      </c>
      <c r="E22" s="12">
        <v>197576</v>
      </c>
      <c r="F22" s="12">
        <v>4924</v>
      </c>
      <c r="G22" s="12">
        <v>0</v>
      </c>
      <c r="H22" s="12">
        <v>197576</v>
      </c>
      <c r="I22" s="12">
        <f t="shared" si="4"/>
        <v>192652</v>
      </c>
      <c r="J22" s="12">
        <f t="shared" si="0"/>
        <v>97.57</v>
      </c>
      <c r="K22" s="12">
        <f t="shared" si="1"/>
        <v>95.14</v>
      </c>
      <c r="L22" s="12">
        <f t="shared" si="2"/>
        <v>4.8599999999999994</v>
      </c>
      <c r="M22" s="14"/>
      <c r="N22" s="14"/>
    </row>
    <row r="23" spans="1:14" x14ac:dyDescent="0.35">
      <c r="A23" s="1">
        <v>22</v>
      </c>
      <c r="B23" s="12">
        <f t="shared" si="3"/>
        <v>1050</v>
      </c>
      <c r="C23" s="12">
        <v>202500</v>
      </c>
      <c r="D23" s="12">
        <v>202500</v>
      </c>
      <c r="E23" s="12">
        <v>202500</v>
      </c>
      <c r="F23" s="12">
        <v>0</v>
      </c>
      <c r="G23" s="12">
        <v>0</v>
      </c>
      <c r="H23" s="12">
        <v>202500</v>
      </c>
      <c r="I23" s="12">
        <f t="shared" si="4"/>
        <v>202500</v>
      </c>
      <c r="J23" s="12">
        <f t="shared" si="0"/>
        <v>100</v>
      </c>
      <c r="K23" s="12">
        <f t="shared" si="1"/>
        <v>100</v>
      </c>
      <c r="L23" s="12">
        <f t="shared" si="2"/>
        <v>0</v>
      </c>
      <c r="M23" s="14"/>
      <c r="N23" s="14"/>
    </row>
    <row r="24" spans="1:14" x14ac:dyDescent="0.35">
      <c r="A24" s="1">
        <v>23</v>
      </c>
      <c r="B24" s="12">
        <f t="shared" si="3"/>
        <v>1100</v>
      </c>
      <c r="C24" s="12">
        <v>202500</v>
      </c>
      <c r="D24" s="12">
        <v>180928</v>
      </c>
      <c r="E24" s="12">
        <v>35235</v>
      </c>
      <c r="F24" s="12">
        <v>145693</v>
      </c>
      <c r="G24" s="12">
        <v>0</v>
      </c>
      <c r="H24" s="12">
        <v>35235</v>
      </c>
      <c r="I24" s="12">
        <f t="shared" si="4"/>
        <v>-110458</v>
      </c>
      <c r="J24" s="12">
        <f t="shared" si="0"/>
        <v>19.47</v>
      </c>
      <c r="K24" s="12">
        <f t="shared" si="1"/>
        <v>-61.05</v>
      </c>
      <c r="L24" s="12">
        <f t="shared" si="2"/>
        <v>161.05000000000001</v>
      </c>
      <c r="M24" s="14">
        <f>SUM(K24:K48)/25</f>
        <v>44.331199999999995</v>
      </c>
      <c r="N24" s="14">
        <f>SUM(L24:L48)/25</f>
        <v>55.668800000000005</v>
      </c>
    </row>
    <row r="25" spans="1:14" x14ac:dyDescent="0.35">
      <c r="A25" s="1">
        <v>24</v>
      </c>
      <c r="B25" s="12">
        <f t="shared" si="3"/>
        <v>1150</v>
      </c>
      <c r="C25" s="12">
        <v>202500</v>
      </c>
      <c r="D25" s="12">
        <v>182942</v>
      </c>
      <c r="E25" s="12">
        <v>22026</v>
      </c>
      <c r="F25" s="12">
        <v>160916</v>
      </c>
      <c r="G25" s="12">
        <v>0</v>
      </c>
      <c r="H25" s="12">
        <v>22026</v>
      </c>
      <c r="I25" s="12">
        <f t="shared" si="4"/>
        <v>-138890</v>
      </c>
      <c r="J25" s="12">
        <f t="shared" si="0"/>
        <v>12.04</v>
      </c>
      <c r="K25" s="12">
        <f t="shared" si="1"/>
        <v>-75.92</v>
      </c>
      <c r="L25" s="12">
        <f t="shared" si="2"/>
        <v>175.92000000000002</v>
      </c>
      <c r="M25" s="14"/>
      <c r="N25" s="14"/>
    </row>
    <row r="26" spans="1:14" x14ac:dyDescent="0.35">
      <c r="A26" s="1">
        <v>25</v>
      </c>
      <c r="B26" s="12">
        <f t="shared" si="3"/>
        <v>1200</v>
      </c>
      <c r="C26" s="12">
        <v>202500</v>
      </c>
      <c r="D26" s="12">
        <v>198259</v>
      </c>
      <c r="E26" s="12">
        <v>197879</v>
      </c>
      <c r="F26" s="12">
        <v>3499</v>
      </c>
      <c r="G26" s="12">
        <v>3119</v>
      </c>
      <c r="H26" s="12">
        <v>194760</v>
      </c>
      <c r="I26" s="12">
        <f t="shared" si="4"/>
        <v>188142</v>
      </c>
      <c r="J26" s="12">
        <f t="shared" si="0"/>
        <v>98.24</v>
      </c>
      <c r="K26" s="12">
        <f t="shared" si="1"/>
        <v>94.9</v>
      </c>
      <c r="L26" s="12">
        <f t="shared" si="2"/>
        <v>5.0999999999999943</v>
      </c>
      <c r="M26" s="14"/>
      <c r="N26" s="14"/>
    </row>
    <row r="27" spans="1:14" x14ac:dyDescent="0.35">
      <c r="A27" s="1">
        <v>26</v>
      </c>
      <c r="B27" s="12">
        <f t="shared" si="3"/>
        <v>1250</v>
      </c>
      <c r="C27" s="12">
        <v>202500</v>
      </c>
      <c r="D27" s="12">
        <v>186607</v>
      </c>
      <c r="E27" s="12">
        <v>193720</v>
      </c>
      <c r="F27" s="12">
        <v>4</v>
      </c>
      <c r="G27" s="12">
        <v>7117</v>
      </c>
      <c r="H27" s="12">
        <v>186603</v>
      </c>
      <c r="I27" s="12">
        <f t="shared" si="4"/>
        <v>179482</v>
      </c>
      <c r="J27" s="12">
        <f t="shared" si="0"/>
        <v>100</v>
      </c>
      <c r="K27" s="12">
        <f t="shared" si="1"/>
        <v>96.18</v>
      </c>
      <c r="L27" s="12">
        <f t="shared" si="2"/>
        <v>3.8199999999999932</v>
      </c>
      <c r="M27" s="14"/>
      <c r="N27" s="14"/>
    </row>
    <row r="28" spans="1:14" x14ac:dyDescent="0.35">
      <c r="A28" s="1">
        <v>27</v>
      </c>
      <c r="B28" s="12">
        <f t="shared" si="3"/>
        <v>1300</v>
      </c>
      <c r="C28" s="12">
        <v>202500</v>
      </c>
      <c r="D28" s="12">
        <v>193483</v>
      </c>
      <c r="E28" s="12">
        <v>22990</v>
      </c>
      <c r="F28" s="12">
        <v>170502</v>
      </c>
      <c r="G28" s="12">
        <v>9</v>
      </c>
      <c r="H28" s="12">
        <v>22981</v>
      </c>
      <c r="I28" s="12">
        <f t="shared" si="4"/>
        <v>-147530</v>
      </c>
      <c r="J28" s="12">
        <f t="shared" si="0"/>
        <v>11.88</v>
      </c>
      <c r="K28" s="12">
        <f t="shared" si="1"/>
        <v>-76.25</v>
      </c>
      <c r="L28" s="12">
        <f t="shared" si="2"/>
        <v>176.25</v>
      </c>
      <c r="M28" s="14"/>
      <c r="N28" s="14"/>
    </row>
    <row r="29" spans="1:14" x14ac:dyDescent="0.35">
      <c r="A29" s="1">
        <v>28</v>
      </c>
      <c r="B29" s="12">
        <f t="shared" si="3"/>
        <v>1350</v>
      </c>
      <c r="C29" s="12">
        <v>202500</v>
      </c>
      <c r="D29" s="12">
        <v>164529</v>
      </c>
      <c r="E29" s="12">
        <v>172912</v>
      </c>
      <c r="F29" s="12">
        <v>398</v>
      </c>
      <c r="G29" s="12">
        <v>8786</v>
      </c>
      <c r="H29" s="12">
        <v>164131</v>
      </c>
      <c r="I29" s="12">
        <f t="shared" si="4"/>
        <v>154947</v>
      </c>
      <c r="J29" s="12">
        <f t="shared" si="0"/>
        <v>99.76</v>
      </c>
      <c r="K29" s="12">
        <f t="shared" si="1"/>
        <v>94.18</v>
      </c>
      <c r="L29" s="12">
        <f t="shared" si="2"/>
        <v>5.8199999999999932</v>
      </c>
      <c r="M29" s="14"/>
      <c r="N29" s="14"/>
    </row>
    <row r="30" spans="1:14" x14ac:dyDescent="0.35">
      <c r="A30" s="1">
        <v>29</v>
      </c>
      <c r="B30" s="12">
        <f t="shared" si="3"/>
        <v>1400</v>
      </c>
      <c r="C30" s="12">
        <v>202500</v>
      </c>
      <c r="D30" s="12">
        <v>195688</v>
      </c>
      <c r="E30" s="12">
        <v>90714</v>
      </c>
      <c r="F30" s="12">
        <v>104974</v>
      </c>
      <c r="G30" s="12">
        <v>0</v>
      </c>
      <c r="H30" s="12">
        <v>90714</v>
      </c>
      <c r="I30" s="12">
        <f t="shared" si="4"/>
        <v>-14260</v>
      </c>
      <c r="J30" s="12">
        <f t="shared" si="0"/>
        <v>46.36</v>
      </c>
      <c r="K30" s="12">
        <f t="shared" si="1"/>
        <v>-7.29</v>
      </c>
      <c r="L30" s="12">
        <f t="shared" si="2"/>
        <v>107.29</v>
      </c>
      <c r="M30" s="14"/>
      <c r="N30" s="14"/>
    </row>
    <row r="31" spans="1:14" x14ac:dyDescent="0.35">
      <c r="A31" s="1">
        <v>30</v>
      </c>
      <c r="B31" s="12">
        <f t="shared" si="3"/>
        <v>1450</v>
      </c>
      <c r="C31" s="12">
        <v>202500</v>
      </c>
      <c r="D31" s="12">
        <v>152787</v>
      </c>
      <c r="E31" s="12">
        <v>28581</v>
      </c>
      <c r="F31" s="12">
        <v>124206</v>
      </c>
      <c r="G31" s="12">
        <v>0</v>
      </c>
      <c r="H31" s="12">
        <v>28581</v>
      </c>
      <c r="I31" s="12">
        <f t="shared" si="4"/>
        <v>-95625</v>
      </c>
      <c r="J31" s="12">
        <f t="shared" si="0"/>
        <v>18.71</v>
      </c>
      <c r="K31" s="12">
        <f t="shared" si="1"/>
        <v>-62.59</v>
      </c>
      <c r="L31" s="12">
        <f t="shared" si="2"/>
        <v>162.59</v>
      </c>
      <c r="M31" s="14"/>
      <c r="N31" s="14"/>
    </row>
    <row r="32" spans="1:14" x14ac:dyDescent="0.35">
      <c r="A32" s="1">
        <v>31</v>
      </c>
      <c r="B32" s="12">
        <f t="shared" si="3"/>
        <v>1500</v>
      </c>
      <c r="C32" s="12">
        <v>202500</v>
      </c>
      <c r="D32" s="12">
        <v>97208</v>
      </c>
      <c r="E32" s="12">
        <v>92073</v>
      </c>
      <c r="F32" s="12">
        <v>5828</v>
      </c>
      <c r="G32" s="12">
        <v>693</v>
      </c>
      <c r="H32" s="12">
        <v>91380</v>
      </c>
      <c r="I32" s="12">
        <f t="shared" si="4"/>
        <v>84859</v>
      </c>
      <c r="J32" s="12">
        <f t="shared" si="0"/>
        <v>94</v>
      </c>
      <c r="K32" s="12">
        <f t="shared" si="1"/>
        <v>87.3</v>
      </c>
      <c r="L32" s="12">
        <f t="shared" si="2"/>
        <v>12.700000000000003</v>
      </c>
      <c r="M32" s="14"/>
      <c r="N32" s="14"/>
    </row>
    <row r="33" spans="1:14" x14ac:dyDescent="0.35">
      <c r="A33" s="1">
        <v>32</v>
      </c>
      <c r="B33" s="12">
        <f t="shared" si="3"/>
        <v>1550</v>
      </c>
      <c r="C33" s="12">
        <v>202500</v>
      </c>
      <c r="D33" s="12">
        <v>194991</v>
      </c>
      <c r="E33" s="12">
        <v>49401</v>
      </c>
      <c r="F33" s="12">
        <v>145590</v>
      </c>
      <c r="G33" s="12">
        <v>0</v>
      </c>
      <c r="H33" s="12">
        <v>49401</v>
      </c>
      <c r="I33" s="12">
        <f t="shared" si="4"/>
        <v>-96189</v>
      </c>
      <c r="J33" s="12">
        <f t="shared" si="0"/>
        <v>25.34</v>
      </c>
      <c r="K33" s="12">
        <f t="shared" si="1"/>
        <v>-49.33</v>
      </c>
      <c r="L33" s="12">
        <f t="shared" si="2"/>
        <v>149.32999999999998</v>
      </c>
      <c r="M33" s="14"/>
      <c r="N33" s="14"/>
    </row>
    <row r="34" spans="1:14" x14ac:dyDescent="0.35">
      <c r="A34" s="1">
        <v>33</v>
      </c>
      <c r="B34" s="12">
        <f t="shared" si="3"/>
        <v>1600</v>
      </c>
      <c r="C34" s="12">
        <v>202500</v>
      </c>
      <c r="D34" s="12">
        <v>192638</v>
      </c>
      <c r="E34" s="12">
        <v>67185</v>
      </c>
      <c r="F34" s="12">
        <v>125453</v>
      </c>
      <c r="G34" s="12">
        <v>0</v>
      </c>
      <c r="H34" s="12">
        <v>67185</v>
      </c>
      <c r="I34" s="12">
        <f t="shared" si="4"/>
        <v>-58268</v>
      </c>
      <c r="J34" s="12">
        <f t="shared" si="0"/>
        <v>34.880000000000003</v>
      </c>
      <c r="K34" s="12">
        <f t="shared" si="1"/>
        <v>-30.25</v>
      </c>
      <c r="L34" s="12">
        <f t="shared" si="2"/>
        <v>130.25</v>
      </c>
      <c r="M34" s="14"/>
      <c r="N34" s="14"/>
    </row>
    <row r="35" spans="1:14" x14ac:dyDescent="0.35">
      <c r="A35" s="1">
        <v>34</v>
      </c>
      <c r="B35" s="12">
        <f t="shared" si="3"/>
        <v>1650</v>
      </c>
      <c r="C35" s="12">
        <v>202500</v>
      </c>
      <c r="D35" s="12">
        <v>200691</v>
      </c>
      <c r="E35" s="12">
        <v>200163</v>
      </c>
      <c r="F35" s="12">
        <v>528</v>
      </c>
      <c r="G35" s="12">
        <v>0</v>
      </c>
      <c r="H35" s="12">
        <v>200163</v>
      </c>
      <c r="I35" s="12">
        <f t="shared" si="4"/>
        <v>199635</v>
      </c>
      <c r="J35" s="12">
        <f t="shared" si="0"/>
        <v>99.74</v>
      </c>
      <c r="K35" s="12">
        <f t="shared" si="1"/>
        <v>99.47</v>
      </c>
      <c r="L35" s="12">
        <f t="shared" si="2"/>
        <v>0.53000000000000114</v>
      </c>
      <c r="M35" s="14"/>
      <c r="N35" s="14"/>
    </row>
    <row r="36" spans="1:14" x14ac:dyDescent="0.35">
      <c r="A36" s="1">
        <v>35</v>
      </c>
      <c r="B36" s="12">
        <f t="shared" si="3"/>
        <v>1700</v>
      </c>
      <c r="C36" s="12">
        <v>202500</v>
      </c>
      <c r="D36" s="12">
        <v>188368</v>
      </c>
      <c r="E36" s="12">
        <v>185098</v>
      </c>
      <c r="F36" s="12">
        <v>4433</v>
      </c>
      <c r="G36" s="12">
        <v>1163</v>
      </c>
      <c r="H36" s="12">
        <v>183935</v>
      </c>
      <c r="I36" s="12">
        <f t="shared" si="4"/>
        <v>178339</v>
      </c>
      <c r="J36" s="12">
        <f t="shared" si="0"/>
        <v>97.65</v>
      </c>
      <c r="K36" s="12">
        <f t="shared" si="1"/>
        <v>94.68</v>
      </c>
      <c r="L36" s="12">
        <f t="shared" si="2"/>
        <v>5.3199999999999932</v>
      </c>
      <c r="M36" s="14"/>
      <c r="N36" s="14"/>
    </row>
    <row r="37" spans="1:14" x14ac:dyDescent="0.35">
      <c r="A37" s="1">
        <v>36</v>
      </c>
      <c r="B37" s="12">
        <f t="shared" si="3"/>
        <v>1750</v>
      </c>
      <c r="C37" s="12">
        <v>202500</v>
      </c>
      <c r="D37" s="12">
        <v>158407</v>
      </c>
      <c r="E37" s="12">
        <v>146251</v>
      </c>
      <c r="F37" s="12">
        <v>15492</v>
      </c>
      <c r="G37" s="12">
        <v>3336</v>
      </c>
      <c r="H37" s="12">
        <v>142915</v>
      </c>
      <c r="I37" s="12">
        <f t="shared" si="4"/>
        <v>124087</v>
      </c>
      <c r="J37" s="12">
        <f t="shared" si="0"/>
        <v>90.22</v>
      </c>
      <c r="K37" s="12">
        <f t="shared" si="1"/>
        <v>78.33</v>
      </c>
      <c r="L37" s="12">
        <f t="shared" si="2"/>
        <v>21.67</v>
      </c>
      <c r="M37" s="14"/>
      <c r="N37" s="14"/>
    </row>
    <row r="38" spans="1:14" x14ac:dyDescent="0.35">
      <c r="A38" s="1">
        <v>37</v>
      </c>
      <c r="B38" s="12">
        <f t="shared" si="3"/>
        <v>1800</v>
      </c>
      <c r="C38" s="12">
        <v>202500</v>
      </c>
      <c r="D38" s="12">
        <v>182756</v>
      </c>
      <c r="E38" s="12">
        <v>145901</v>
      </c>
      <c r="F38" s="12">
        <v>39849</v>
      </c>
      <c r="G38" s="12">
        <v>2995</v>
      </c>
      <c r="H38" s="12">
        <v>142907</v>
      </c>
      <c r="I38" s="12">
        <f t="shared" si="4"/>
        <v>100063</v>
      </c>
      <c r="J38" s="12">
        <f t="shared" si="0"/>
        <v>78.2</v>
      </c>
      <c r="K38" s="12">
        <f t="shared" si="1"/>
        <v>54.75</v>
      </c>
      <c r="L38" s="12">
        <f t="shared" si="2"/>
        <v>45.25</v>
      </c>
      <c r="M38" s="14"/>
      <c r="N38" s="14"/>
    </row>
    <row r="39" spans="1:14" x14ac:dyDescent="0.35">
      <c r="A39" s="1">
        <v>38</v>
      </c>
      <c r="B39" s="12">
        <f t="shared" si="3"/>
        <v>1850</v>
      </c>
      <c r="C39" s="12">
        <v>202500</v>
      </c>
      <c r="D39" s="12">
        <v>180922</v>
      </c>
      <c r="E39" s="12">
        <v>177625</v>
      </c>
      <c r="F39" s="12">
        <v>3886</v>
      </c>
      <c r="G39" s="12">
        <v>589</v>
      </c>
      <c r="H39" s="12">
        <v>177036</v>
      </c>
      <c r="I39" s="12">
        <f t="shared" si="4"/>
        <v>172561</v>
      </c>
      <c r="J39" s="12">
        <f t="shared" si="0"/>
        <v>97.85</v>
      </c>
      <c r="K39" s="12">
        <f t="shared" si="1"/>
        <v>95.38</v>
      </c>
      <c r="L39" s="12">
        <f t="shared" si="2"/>
        <v>4.6200000000000045</v>
      </c>
      <c r="M39" s="14"/>
      <c r="N39" s="14"/>
    </row>
    <row r="40" spans="1:14" x14ac:dyDescent="0.35">
      <c r="A40" s="1">
        <v>39</v>
      </c>
      <c r="B40" s="12">
        <f t="shared" si="3"/>
        <v>1900</v>
      </c>
      <c r="C40" s="12">
        <v>202500</v>
      </c>
      <c r="D40" s="12">
        <v>168394</v>
      </c>
      <c r="E40" s="12">
        <v>162285</v>
      </c>
      <c r="F40" s="12">
        <v>6180</v>
      </c>
      <c r="G40" s="12">
        <v>71</v>
      </c>
      <c r="H40" s="12">
        <v>162214</v>
      </c>
      <c r="I40" s="12">
        <f t="shared" si="4"/>
        <v>155963</v>
      </c>
      <c r="J40" s="12">
        <f t="shared" si="0"/>
        <v>96.33</v>
      </c>
      <c r="K40" s="12">
        <f t="shared" si="1"/>
        <v>92.62</v>
      </c>
      <c r="L40" s="12">
        <f t="shared" si="2"/>
        <v>7.3799999999999955</v>
      </c>
      <c r="M40" s="14"/>
      <c r="N40" s="14"/>
    </row>
    <row r="41" spans="1:14" x14ac:dyDescent="0.35">
      <c r="A41" s="1">
        <v>40</v>
      </c>
      <c r="B41" s="12">
        <f t="shared" si="3"/>
        <v>1950</v>
      </c>
      <c r="C41" s="12">
        <v>202500</v>
      </c>
      <c r="D41" s="12">
        <v>175392</v>
      </c>
      <c r="E41" s="12">
        <v>177190</v>
      </c>
      <c r="F41" s="12">
        <v>3895</v>
      </c>
      <c r="G41" s="12">
        <v>5693</v>
      </c>
      <c r="H41" s="12">
        <v>171497</v>
      </c>
      <c r="I41" s="12">
        <f t="shared" si="4"/>
        <v>161909</v>
      </c>
      <c r="J41" s="12">
        <f t="shared" si="0"/>
        <v>97.78</v>
      </c>
      <c r="K41" s="12">
        <f t="shared" si="1"/>
        <v>92.31</v>
      </c>
      <c r="L41" s="12">
        <f t="shared" si="2"/>
        <v>7.6899999999999977</v>
      </c>
      <c r="M41" s="14"/>
      <c r="N41" s="14"/>
    </row>
    <row r="42" spans="1:14" x14ac:dyDescent="0.35">
      <c r="A42" s="1">
        <v>41</v>
      </c>
      <c r="B42" s="12">
        <f t="shared" si="3"/>
        <v>2000</v>
      </c>
      <c r="C42" s="12">
        <v>202500</v>
      </c>
      <c r="D42" s="12">
        <v>177223</v>
      </c>
      <c r="E42" s="12">
        <v>184337</v>
      </c>
      <c r="F42" s="12">
        <v>1081</v>
      </c>
      <c r="G42" s="12">
        <v>8195</v>
      </c>
      <c r="H42" s="12">
        <v>176142</v>
      </c>
      <c r="I42" s="12">
        <f t="shared" si="4"/>
        <v>166866</v>
      </c>
      <c r="J42" s="12">
        <f t="shared" si="0"/>
        <v>99.39</v>
      </c>
      <c r="K42" s="12">
        <f t="shared" si="1"/>
        <v>94.16</v>
      </c>
      <c r="L42" s="12">
        <f t="shared" si="2"/>
        <v>5.8400000000000034</v>
      </c>
      <c r="M42" s="14"/>
      <c r="N42" s="14"/>
    </row>
    <row r="43" spans="1:14" x14ac:dyDescent="0.35">
      <c r="A43" s="1">
        <v>42</v>
      </c>
      <c r="B43" s="12">
        <f t="shared" si="3"/>
        <v>2050</v>
      </c>
      <c r="C43" s="12">
        <v>202500</v>
      </c>
      <c r="D43" s="12">
        <v>189813</v>
      </c>
      <c r="E43" s="12">
        <v>189225</v>
      </c>
      <c r="F43" s="12">
        <v>1512</v>
      </c>
      <c r="G43" s="12">
        <v>924</v>
      </c>
      <c r="H43" s="12">
        <v>188301</v>
      </c>
      <c r="I43" s="12">
        <f t="shared" si="4"/>
        <v>185865</v>
      </c>
      <c r="J43" s="12">
        <f t="shared" si="0"/>
        <v>99.2</v>
      </c>
      <c r="K43" s="12">
        <f t="shared" si="1"/>
        <v>97.92</v>
      </c>
      <c r="L43" s="12">
        <f t="shared" si="2"/>
        <v>2.0799999999999983</v>
      </c>
      <c r="M43" s="14"/>
      <c r="N43" s="14"/>
    </row>
    <row r="44" spans="1:14" x14ac:dyDescent="0.35">
      <c r="A44" s="1">
        <v>43</v>
      </c>
      <c r="B44" s="12">
        <f t="shared" si="3"/>
        <v>2100</v>
      </c>
      <c r="C44" s="12">
        <v>202500</v>
      </c>
      <c r="D44" s="12">
        <v>169813</v>
      </c>
      <c r="E44" s="12">
        <v>170962</v>
      </c>
      <c r="F44" s="12">
        <v>1618</v>
      </c>
      <c r="G44" s="12">
        <v>2767</v>
      </c>
      <c r="H44" s="12">
        <v>168195</v>
      </c>
      <c r="I44" s="12">
        <f t="shared" si="4"/>
        <v>163810</v>
      </c>
      <c r="J44" s="12">
        <f t="shared" si="0"/>
        <v>99.05</v>
      </c>
      <c r="K44" s="12">
        <f t="shared" si="1"/>
        <v>96.46</v>
      </c>
      <c r="L44" s="12">
        <f t="shared" si="2"/>
        <v>3.5400000000000063</v>
      </c>
      <c r="M44" s="14"/>
      <c r="N44" s="14"/>
    </row>
    <row r="45" spans="1:14" x14ac:dyDescent="0.35">
      <c r="A45" s="1">
        <v>44</v>
      </c>
      <c r="B45" s="12">
        <f t="shared" si="3"/>
        <v>2150</v>
      </c>
      <c r="C45" s="12">
        <v>202500</v>
      </c>
      <c r="D45" s="12">
        <v>189996</v>
      </c>
      <c r="E45" s="12">
        <v>187805</v>
      </c>
      <c r="F45" s="12">
        <v>8043</v>
      </c>
      <c r="G45" s="12">
        <v>5852</v>
      </c>
      <c r="H45" s="12">
        <v>181953</v>
      </c>
      <c r="I45" s="12">
        <f t="shared" si="4"/>
        <v>168058</v>
      </c>
      <c r="J45" s="12">
        <f t="shared" si="0"/>
        <v>95.77</v>
      </c>
      <c r="K45" s="12">
        <f t="shared" si="1"/>
        <v>88.45</v>
      </c>
      <c r="L45" s="12">
        <f t="shared" si="2"/>
        <v>11.549999999999997</v>
      </c>
      <c r="M45" s="14"/>
      <c r="N45" s="14"/>
    </row>
    <row r="46" spans="1:14" x14ac:dyDescent="0.35">
      <c r="A46" s="1">
        <v>45</v>
      </c>
      <c r="B46" s="12">
        <f t="shared" si="3"/>
        <v>2200</v>
      </c>
      <c r="C46" s="12">
        <v>202500</v>
      </c>
      <c r="D46" s="12">
        <v>163692</v>
      </c>
      <c r="E46" s="12">
        <v>133384</v>
      </c>
      <c r="F46" s="12">
        <v>34610</v>
      </c>
      <c r="G46" s="12">
        <v>4302</v>
      </c>
      <c r="H46" s="12">
        <v>129082</v>
      </c>
      <c r="I46" s="12">
        <f t="shared" si="4"/>
        <v>90170</v>
      </c>
      <c r="J46" s="12">
        <f t="shared" si="0"/>
        <v>78.86</v>
      </c>
      <c r="K46" s="12">
        <f t="shared" si="1"/>
        <v>55.09</v>
      </c>
      <c r="L46" s="12">
        <f t="shared" si="2"/>
        <v>44.91</v>
      </c>
      <c r="M46" s="14"/>
      <c r="N46" s="14"/>
    </row>
    <row r="47" spans="1:14" x14ac:dyDescent="0.35">
      <c r="A47" s="1">
        <v>46</v>
      </c>
      <c r="B47" s="12">
        <f t="shared" si="3"/>
        <v>2250</v>
      </c>
      <c r="C47" s="12">
        <v>202500</v>
      </c>
      <c r="D47" s="12">
        <v>191743</v>
      </c>
      <c r="E47" s="12">
        <v>58411</v>
      </c>
      <c r="F47" s="12">
        <v>133358</v>
      </c>
      <c r="G47" s="12">
        <v>26</v>
      </c>
      <c r="H47" s="12">
        <v>58385</v>
      </c>
      <c r="I47" s="12">
        <f t="shared" si="4"/>
        <v>-74999</v>
      </c>
      <c r="J47" s="12">
        <f t="shared" si="0"/>
        <v>30.45</v>
      </c>
      <c r="K47" s="12">
        <f t="shared" si="1"/>
        <v>-39.11</v>
      </c>
      <c r="L47" s="12">
        <f t="shared" si="2"/>
        <v>139.11000000000001</v>
      </c>
      <c r="M47" s="14"/>
      <c r="N47" s="14"/>
    </row>
    <row r="48" spans="1:14" x14ac:dyDescent="0.35">
      <c r="A48" s="1">
        <v>47</v>
      </c>
      <c r="B48" s="12">
        <f t="shared" si="3"/>
        <v>2300</v>
      </c>
      <c r="C48" s="12">
        <v>202500</v>
      </c>
      <c r="D48" s="12">
        <v>199722</v>
      </c>
      <c r="E48" s="12">
        <v>200647</v>
      </c>
      <c r="F48" s="12">
        <v>1095</v>
      </c>
      <c r="G48" s="12">
        <v>2020</v>
      </c>
      <c r="H48" s="12">
        <v>198627</v>
      </c>
      <c r="I48" s="12">
        <f t="shared" si="4"/>
        <v>195512</v>
      </c>
      <c r="J48" s="12">
        <f t="shared" si="0"/>
        <v>99.45</v>
      </c>
      <c r="K48" s="12">
        <f t="shared" si="1"/>
        <v>97.89</v>
      </c>
      <c r="L48" s="12">
        <f t="shared" si="2"/>
        <v>2.1099999999999994</v>
      </c>
      <c r="M48" s="14"/>
      <c r="N48" s="14"/>
    </row>
    <row r="49" spans="1:14" x14ac:dyDescent="0.35">
      <c r="A49" s="1">
        <v>48</v>
      </c>
      <c r="B49" s="12">
        <f t="shared" si="3"/>
        <v>2350</v>
      </c>
      <c r="C49" s="12">
        <v>202500</v>
      </c>
      <c r="D49" s="12">
        <v>178126</v>
      </c>
      <c r="E49" s="12">
        <v>97803</v>
      </c>
      <c r="F49" s="12">
        <v>87550</v>
      </c>
      <c r="G49" s="12">
        <v>7227</v>
      </c>
      <c r="H49" s="12">
        <v>90576</v>
      </c>
      <c r="I49" s="12">
        <f t="shared" si="4"/>
        <v>-4201</v>
      </c>
      <c r="J49" s="12">
        <f t="shared" si="0"/>
        <v>50.85</v>
      </c>
      <c r="K49" s="12">
        <f t="shared" si="1"/>
        <v>-2.36</v>
      </c>
      <c r="L49" s="12">
        <f t="shared" si="2"/>
        <v>102.36</v>
      </c>
      <c r="M49" s="14">
        <f>SUM(K49:K70)/22</f>
        <v>78.341818181818184</v>
      </c>
      <c r="N49" s="14">
        <f>SUM(L49:L70)/22</f>
        <v>21.65818181818182</v>
      </c>
    </row>
    <row r="50" spans="1:14" x14ac:dyDescent="0.35">
      <c r="A50" s="1">
        <v>49</v>
      </c>
      <c r="B50" s="12">
        <f t="shared" si="3"/>
        <v>2400</v>
      </c>
      <c r="C50" s="12">
        <v>202500</v>
      </c>
      <c r="D50" s="12">
        <v>179465</v>
      </c>
      <c r="E50" s="12">
        <v>97523</v>
      </c>
      <c r="F50" s="12">
        <v>82016</v>
      </c>
      <c r="G50" s="12">
        <v>74</v>
      </c>
      <c r="H50" s="12">
        <v>97449</v>
      </c>
      <c r="I50" s="12">
        <f t="shared" si="4"/>
        <v>15359</v>
      </c>
      <c r="J50" s="12">
        <f t="shared" si="0"/>
        <v>54.3</v>
      </c>
      <c r="K50" s="12">
        <f t="shared" si="1"/>
        <v>8.56</v>
      </c>
      <c r="L50" s="12">
        <f t="shared" si="2"/>
        <v>91.44</v>
      </c>
      <c r="M50" s="14"/>
      <c r="N50" s="14"/>
    </row>
    <row r="51" spans="1:14" x14ac:dyDescent="0.35">
      <c r="A51" s="1">
        <v>50</v>
      </c>
      <c r="B51" s="12">
        <f t="shared" si="3"/>
        <v>2450</v>
      </c>
      <c r="C51" s="12">
        <v>202500</v>
      </c>
      <c r="D51" s="12">
        <v>202500</v>
      </c>
      <c r="E51" s="12">
        <v>179718</v>
      </c>
      <c r="F51" s="12">
        <v>22782</v>
      </c>
      <c r="G51" s="12">
        <v>0</v>
      </c>
      <c r="H51" s="12">
        <v>179718</v>
      </c>
      <c r="I51" s="12">
        <f t="shared" si="4"/>
        <v>156936</v>
      </c>
      <c r="J51" s="12">
        <f t="shared" si="0"/>
        <v>88.75</v>
      </c>
      <c r="K51" s="12">
        <f t="shared" si="1"/>
        <v>77.5</v>
      </c>
      <c r="L51" s="12">
        <f t="shared" si="2"/>
        <v>22.5</v>
      </c>
      <c r="M51" s="14"/>
      <c r="N51" s="14"/>
    </row>
    <row r="52" spans="1:14" x14ac:dyDescent="0.35">
      <c r="A52" s="1">
        <v>51</v>
      </c>
      <c r="B52" s="12">
        <f t="shared" si="3"/>
        <v>2500</v>
      </c>
      <c r="C52" s="12">
        <v>202500</v>
      </c>
      <c r="D52" s="12">
        <v>198431</v>
      </c>
      <c r="E52" s="12">
        <v>197703</v>
      </c>
      <c r="F52" s="12">
        <v>728</v>
      </c>
      <c r="G52" s="12">
        <v>0</v>
      </c>
      <c r="H52" s="12">
        <v>197703</v>
      </c>
      <c r="I52" s="12">
        <f t="shared" si="4"/>
        <v>196975</v>
      </c>
      <c r="J52" s="12">
        <f t="shared" si="0"/>
        <v>99.63</v>
      </c>
      <c r="K52" s="12">
        <f t="shared" si="1"/>
        <v>99.27</v>
      </c>
      <c r="L52" s="12">
        <f t="shared" si="2"/>
        <v>0.73000000000000398</v>
      </c>
      <c r="M52" s="14"/>
      <c r="N52" s="14"/>
    </row>
    <row r="53" spans="1:14" x14ac:dyDescent="0.35">
      <c r="A53" s="1">
        <v>52</v>
      </c>
      <c r="B53" s="12">
        <f t="shared" si="3"/>
        <v>2550</v>
      </c>
      <c r="C53" s="12">
        <v>202500</v>
      </c>
      <c r="D53" s="12">
        <v>190062</v>
      </c>
      <c r="E53" s="12">
        <v>172325</v>
      </c>
      <c r="F53" s="12">
        <v>18197</v>
      </c>
      <c r="G53" s="12">
        <v>460</v>
      </c>
      <c r="H53" s="12">
        <v>171865</v>
      </c>
      <c r="I53" s="12">
        <f t="shared" si="4"/>
        <v>153208</v>
      </c>
      <c r="J53" s="12">
        <f t="shared" si="0"/>
        <v>90.43</v>
      </c>
      <c r="K53" s="12">
        <f t="shared" si="1"/>
        <v>80.61</v>
      </c>
      <c r="L53" s="12">
        <f t="shared" si="2"/>
        <v>19.39</v>
      </c>
      <c r="M53" s="14"/>
      <c r="N53" s="14"/>
    </row>
    <row r="54" spans="1:14" x14ac:dyDescent="0.35">
      <c r="A54" s="1">
        <v>53</v>
      </c>
      <c r="B54" s="12">
        <f t="shared" si="3"/>
        <v>2600</v>
      </c>
      <c r="C54" s="12">
        <v>202500</v>
      </c>
      <c r="D54" s="12">
        <v>154142</v>
      </c>
      <c r="E54" s="12">
        <v>161137</v>
      </c>
      <c r="F54" s="12">
        <v>130</v>
      </c>
      <c r="G54" s="12">
        <v>7125</v>
      </c>
      <c r="H54" s="12">
        <v>154012</v>
      </c>
      <c r="I54" s="12">
        <f t="shared" si="4"/>
        <v>146757</v>
      </c>
      <c r="J54" s="12">
        <f t="shared" si="0"/>
        <v>99.92</v>
      </c>
      <c r="K54" s="12">
        <f t="shared" si="1"/>
        <v>95.21</v>
      </c>
      <c r="L54" s="12">
        <f t="shared" si="2"/>
        <v>4.7900000000000063</v>
      </c>
      <c r="M54" s="14"/>
      <c r="N54" s="14"/>
    </row>
    <row r="55" spans="1:14" x14ac:dyDescent="0.35">
      <c r="A55" s="1">
        <v>54</v>
      </c>
      <c r="B55" s="12">
        <f t="shared" si="3"/>
        <v>2650</v>
      </c>
      <c r="C55" s="12">
        <v>202500</v>
      </c>
      <c r="D55" s="12">
        <v>202500</v>
      </c>
      <c r="E55" s="12">
        <v>87211</v>
      </c>
      <c r="F55" s="12">
        <v>115289</v>
      </c>
      <c r="G55" s="12">
        <v>0</v>
      </c>
      <c r="H55" s="12">
        <v>87211</v>
      </c>
      <c r="I55" s="12">
        <f t="shared" si="4"/>
        <v>-28078</v>
      </c>
      <c r="J55" s="12">
        <f t="shared" si="0"/>
        <v>43.07</v>
      </c>
      <c r="K55" s="12">
        <f t="shared" si="1"/>
        <v>-13.87</v>
      </c>
      <c r="L55" s="12">
        <f t="shared" si="2"/>
        <v>113.87</v>
      </c>
      <c r="M55" s="14"/>
      <c r="N55" s="14"/>
    </row>
    <row r="56" spans="1:14" x14ac:dyDescent="0.35">
      <c r="A56" s="1">
        <v>55</v>
      </c>
      <c r="B56" s="12">
        <f t="shared" si="3"/>
        <v>2700</v>
      </c>
      <c r="C56" s="12">
        <v>202500</v>
      </c>
      <c r="D56" s="12">
        <v>201620</v>
      </c>
      <c r="E56" s="12">
        <v>159036</v>
      </c>
      <c r="F56" s="12">
        <v>43158</v>
      </c>
      <c r="G56" s="12">
        <v>574</v>
      </c>
      <c r="H56" s="12">
        <v>158462</v>
      </c>
      <c r="I56" s="12">
        <f t="shared" si="4"/>
        <v>114730</v>
      </c>
      <c r="J56" s="12">
        <f t="shared" si="0"/>
        <v>78.59</v>
      </c>
      <c r="K56" s="12">
        <f t="shared" si="1"/>
        <v>56.9</v>
      </c>
      <c r="L56" s="12">
        <f t="shared" si="2"/>
        <v>43.1</v>
      </c>
      <c r="M56" s="14"/>
      <c r="N56" s="14"/>
    </row>
    <row r="57" spans="1:14" x14ac:dyDescent="0.35">
      <c r="A57" s="1">
        <v>56</v>
      </c>
      <c r="B57" s="12">
        <f t="shared" si="3"/>
        <v>2750</v>
      </c>
      <c r="C57" s="12">
        <v>202500</v>
      </c>
      <c r="D57" s="12">
        <v>202500</v>
      </c>
      <c r="E57" s="12">
        <v>202486</v>
      </c>
      <c r="F57" s="12">
        <v>14</v>
      </c>
      <c r="G57" s="12">
        <v>0</v>
      </c>
      <c r="H57" s="12">
        <v>202486</v>
      </c>
      <c r="I57" s="12">
        <f t="shared" si="4"/>
        <v>202472</v>
      </c>
      <c r="J57" s="12">
        <f t="shared" si="0"/>
        <v>99.99</v>
      </c>
      <c r="K57" s="12">
        <f t="shared" si="1"/>
        <v>99.99</v>
      </c>
      <c r="L57" s="12">
        <f t="shared" si="2"/>
        <v>1.0000000000005116E-2</v>
      </c>
      <c r="M57" s="14"/>
      <c r="N57" s="14"/>
    </row>
    <row r="58" spans="1:14" x14ac:dyDescent="0.35">
      <c r="A58" s="1">
        <v>57</v>
      </c>
      <c r="B58" s="12">
        <f t="shared" si="3"/>
        <v>2800</v>
      </c>
      <c r="C58" s="12">
        <v>202500</v>
      </c>
      <c r="D58" s="12">
        <v>173893</v>
      </c>
      <c r="E58" s="12">
        <v>177159</v>
      </c>
      <c r="F58" s="12">
        <v>1292</v>
      </c>
      <c r="G58" s="12">
        <v>4558</v>
      </c>
      <c r="H58" s="12">
        <v>172601</v>
      </c>
      <c r="I58" s="12">
        <f t="shared" si="4"/>
        <v>166751</v>
      </c>
      <c r="J58" s="12">
        <f t="shared" si="0"/>
        <v>99.26</v>
      </c>
      <c r="K58" s="12">
        <f t="shared" si="1"/>
        <v>95.89</v>
      </c>
      <c r="L58" s="12">
        <f t="shared" si="2"/>
        <v>4.1099999999999994</v>
      </c>
      <c r="M58" s="14"/>
      <c r="N58" s="14"/>
    </row>
    <row r="59" spans="1:14" x14ac:dyDescent="0.35">
      <c r="A59" s="1">
        <v>58</v>
      </c>
      <c r="B59" s="12">
        <f t="shared" si="3"/>
        <v>2850</v>
      </c>
      <c r="C59" s="12">
        <v>202500</v>
      </c>
      <c r="D59" s="12">
        <v>187662</v>
      </c>
      <c r="E59" s="12">
        <v>186704</v>
      </c>
      <c r="F59" s="12">
        <v>1499</v>
      </c>
      <c r="G59" s="12">
        <v>541</v>
      </c>
      <c r="H59" s="12">
        <v>186163</v>
      </c>
      <c r="I59" s="12">
        <f t="shared" si="4"/>
        <v>184123</v>
      </c>
      <c r="J59" s="12">
        <f t="shared" si="0"/>
        <v>99.2</v>
      </c>
      <c r="K59" s="12">
        <f t="shared" si="1"/>
        <v>98.11</v>
      </c>
      <c r="L59" s="12">
        <f t="shared" si="2"/>
        <v>1.8900000000000006</v>
      </c>
      <c r="M59" s="14"/>
      <c r="N59" s="14"/>
    </row>
    <row r="60" spans="1:14" x14ac:dyDescent="0.35">
      <c r="A60" s="1">
        <v>59</v>
      </c>
      <c r="B60" s="12">
        <f t="shared" si="3"/>
        <v>2900</v>
      </c>
      <c r="C60" s="12">
        <v>202500</v>
      </c>
      <c r="D60" s="12">
        <v>189139</v>
      </c>
      <c r="E60" s="12">
        <v>190338</v>
      </c>
      <c r="F60" s="12">
        <v>877</v>
      </c>
      <c r="G60" s="12">
        <v>2076</v>
      </c>
      <c r="H60" s="12">
        <v>188262</v>
      </c>
      <c r="I60" s="12">
        <f t="shared" si="4"/>
        <v>185309</v>
      </c>
      <c r="J60" s="12">
        <f t="shared" si="0"/>
        <v>99.54</v>
      </c>
      <c r="K60" s="12">
        <f t="shared" si="1"/>
        <v>97.98</v>
      </c>
      <c r="L60" s="12">
        <f t="shared" si="2"/>
        <v>2.019999999999996</v>
      </c>
      <c r="M60" s="14"/>
      <c r="N60" s="14"/>
    </row>
    <row r="61" spans="1:14" x14ac:dyDescent="0.35">
      <c r="A61" s="1">
        <v>60</v>
      </c>
      <c r="B61" s="12">
        <f t="shared" si="3"/>
        <v>2950</v>
      </c>
      <c r="C61" s="12">
        <v>202500</v>
      </c>
      <c r="D61" s="12">
        <v>188984</v>
      </c>
      <c r="E61" s="12">
        <v>155654</v>
      </c>
      <c r="F61" s="12">
        <v>33330</v>
      </c>
      <c r="G61" s="12">
        <v>0</v>
      </c>
      <c r="H61" s="12">
        <v>155654</v>
      </c>
      <c r="I61" s="12">
        <f t="shared" si="4"/>
        <v>122324</v>
      </c>
      <c r="J61" s="12">
        <f t="shared" si="0"/>
        <v>82.36</v>
      </c>
      <c r="K61" s="12">
        <f t="shared" si="1"/>
        <v>64.73</v>
      </c>
      <c r="L61" s="12">
        <f t="shared" si="2"/>
        <v>35.269999999999996</v>
      </c>
      <c r="M61" s="14"/>
      <c r="N61" s="14"/>
    </row>
    <row r="62" spans="1:14" x14ac:dyDescent="0.35">
      <c r="A62" s="1">
        <v>61</v>
      </c>
      <c r="B62" s="12">
        <f t="shared" si="3"/>
        <v>3000</v>
      </c>
      <c r="C62" s="12">
        <v>202500</v>
      </c>
      <c r="D62" s="12">
        <v>195758</v>
      </c>
      <c r="E62" s="12">
        <v>195058</v>
      </c>
      <c r="F62" s="12">
        <v>700</v>
      </c>
      <c r="G62" s="12">
        <v>0</v>
      </c>
      <c r="H62" s="12">
        <v>195058</v>
      </c>
      <c r="I62" s="12">
        <f t="shared" si="4"/>
        <v>194358</v>
      </c>
      <c r="J62" s="12">
        <f t="shared" si="0"/>
        <v>99.64</v>
      </c>
      <c r="K62" s="12">
        <f t="shared" si="1"/>
        <v>99.28</v>
      </c>
      <c r="L62" s="12">
        <f t="shared" si="2"/>
        <v>0.71999999999999886</v>
      </c>
      <c r="M62" s="14"/>
      <c r="N62" s="14"/>
    </row>
    <row r="63" spans="1:14" x14ac:dyDescent="0.35">
      <c r="A63" s="1">
        <v>62</v>
      </c>
      <c r="B63" s="12">
        <f t="shared" si="3"/>
        <v>3050</v>
      </c>
      <c r="C63" s="12">
        <v>202500</v>
      </c>
      <c r="D63" s="12">
        <v>199516</v>
      </c>
      <c r="E63" s="12">
        <v>190375</v>
      </c>
      <c r="F63" s="12">
        <v>9334</v>
      </c>
      <c r="G63" s="12">
        <v>193</v>
      </c>
      <c r="H63" s="12">
        <v>190182</v>
      </c>
      <c r="I63" s="12">
        <f t="shared" si="4"/>
        <v>180655</v>
      </c>
      <c r="J63" s="12">
        <f t="shared" si="0"/>
        <v>95.32</v>
      </c>
      <c r="K63" s="12">
        <f t="shared" si="1"/>
        <v>90.55</v>
      </c>
      <c r="L63" s="12">
        <f t="shared" si="2"/>
        <v>9.4500000000000028</v>
      </c>
      <c r="M63" s="14"/>
      <c r="N63" s="14"/>
    </row>
    <row r="64" spans="1:14" x14ac:dyDescent="0.35">
      <c r="A64" s="1">
        <v>63</v>
      </c>
      <c r="B64" s="12">
        <f>B63+50</f>
        <v>3100</v>
      </c>
      <c r="C64" s="12">
        <v>202500</v>
      </c>
      <c r="D64" s="12">
        <v>179973</v>
      </c>
      <c r="E64" s="12">
        <v>179793</v>
      </c>
      <c r="F64" s="12">
        <v>787</v>
      </c>
      <c r="G64" s="12">
        <v>607</v>
      </c>
      <c r="H64" s="12">
        <v>179186</v>
      </c>
      <c r="I64" s="12">
        <f t="shared" si="4"/>
        <v>177792</v>
      </c>
      <c r="J64" s="12">
        <f t="shared" si="0"/>
        <v>99.56</v>
      </c>
      <c r="K64" s="12">
        <f t="shared" si="1"/>
        <v>98.79</v>
      </c>
      <c r="L64" s="12">
        <f t="shared" si="2"/>
        <v>1.2099999999999937</v>
      </c>
      <c r="M64" s="14"/>
      <c r="N64" s="14"/>
    </row>
    <row r="65" spans="1:14" x14ac:dyDescent="0.35">
      <c r="A65" s="1">
        <v>64</v>
      </c>
      <c r="B65" s="12">
        <f t="shared" si="3"/>
        <v>3150</v>
      </c>
      <c r="C65" s="12">
        <v>202500</v>
      </c>
      <c r="D65" s="12">
        <v>197877</v>
      </c>
      <c r="E65" s="12">
        <v>200015</v>
      </c>
      <c r="F65" s="12">
        <v>286</v>
      </c>
      <c r="G65" s="12">
        <v>2424</v>
      </c>
      <c r="H65" s="12">
        <v>197591</v>
      </c>
      <c r="I65" s="12">
        <f t="shared" si="4"/>
        <v>194881</v>
      </c>
      <c r="J65" s="12">
        <f t="shared" si="0"/>
        <v>99.86</v>
      </c>
      <c r="K65" s="12">
        <f t="shared" si="1"/>
        <v>98.49</v>
      </c>
      <c r="L65" s="12">
        <f t="shared" si="2"/>
        <v>1.5100000000000051</v>
      </c>
      <c r="M65" s="14"/>
      <c r="N65" s="14"/>
    </row>
    <row r="66" spans="1:14" x14ac:dyDescent="0.35">
      <c r="A66" s="1">
        <v>65</v>
      </c>
      <c r="B66" s="12">
        <f t="shared" si="3"/>
        <v>3200</v>
      </c>
      <c r="C66" s="12">
        <v>202500</v>
      </c>
      <c r="D66" s="12">
        <v>200924</v>
      </c>
      <c r="E66" s="12">
        <v>201732</v>
      </c>
      <c r="F66" s="12">
        <v>121</v>
      </c>
      <c r="G66" s="12">
        <v>929</v>
      </c>
      <c r="H66" s="12">
        <v>200803</v>
      </c>
      <c r="I66" s="12">
        <f t="shared" si="4"/>
        <v>199753</v>
      </c>
      <c r="J66" s="12">
        <f t="shared" si="0"/>
        <v>99.94</v>
      </c>
      <c r="K66" s="12">
        <f t="shared" si="1"/>
        <v>99.42</v>
      </c>
      <c r="L66" s="12">
        <f t="shared" si="2"/>
        <v>0.57999999999999829</v>
      </c>
      <c r="M66" s="14"/>
      <c r="N66" s="14"/>
    </row>
    <row r="67" spans="1:14" x14ac:dyDescent="0.35">
      <c r="A67" s="1">
        <v>66</v>
      </c>
      <c r="B67" s="12">
        <f t="shared" si="3"/>
        <v>3250</v>
      </c>
      <c r="C67" s="12">
        <v>202500</v>
      </c>
      <c r="D67" s="12">
        <v>107352</v>
      </c>
      <c r="E67" s="12">
        <v>107807</v>
      </c>
      <c r="F67" s="12">
        <v>149</v>
      </c>
      <c r="G67" s="12">
        <v>604</v>
      </c>
      <c r="H67" s="12">
        <v>107203</v>
      </c>
      <c r="I67" s="12">
        <f t="shared" si="4"/>
        <v>106450</v>
      </c>
      <c r="J67" s="12">
        <f t="shared" ref="J67:J130" si="5">ROUND((H67/D67)*100,2)</f>
        <v>99.86</v>
      </c>
      <c r="K67" s="12">
        <f t="shared" ref="K67:K130" si="6">ROUND((I67/D67)*100, 2)</f>
        <v>99.16</v>
      </c>
      <c r="L67" s="12">
        <f t="shared" ref="L67:L130" si="7">100-K67</f>
        <v>0.84000000000000341</v>
      </c>
      <c r="M67" s="14"/>
      <c r="N67" s="14"/>
    </row>
    <row r="68" spans="1:14" x14ac:dyDescent="0.35">
      <c r="A68" s="1">
        <v>67</v>
      </c>
      <c r="B68" s="12">
        <f t="shared" si="3"/>
        <v>3300</v>
      </c>
      <c r="C68" s="12">
        <v>202500</v>
      </c>
      <c r="D68" s="12">
        <v>199360</v>
      </c>
      <c r="E68" s="12">
        <v>198075</v>
      </c>
      <c r="F68" s="12">
        <v>2282</v>
      </c>
      <c r="G68" s="12">
        <v>997</v>
      </c>
      <c r="H68" s="12">
        <v>197078</v>
      </c>
      <c r="I68" s="12">
        <f t="shared" si="4"/>
        <v>193799</v>
      </c>
      <c r="J68" s="12">
        <f t="shared" si="5"/>
        <v>98.86</v>
      </c>
      <c r="K68" s="12">
        <f t="shared" si="6"/>
        <v>97.21</v>
      </c>
      <c r="L68" s="12">
        <f t="shared" si="7"/>
        <v>2.7900000000000063</v>
      </c>
      <c r="M68" s="14"/>
      <c r="N68" s="14"/>
    </row>
    <row r="69" spans="1:14" x14ac:dyDescent="0.35">
      <c r="A69" s="1">
        <v>68</v>
      </c>
      <c r="B69" s="12">
        <f t="shared" ref="B69:B99" si="8">B68+50</f>
        <v>3350</v>
      </c>
      <c r="C69" s="12">
        <v>202500</v>
      </c>
      <c r="D69" s="12">
        <v>202500</v>
      </c>
      <c r="E69" s="12">
        <v>202336</v>
      </c>
      <c r="F69" s="12">
        <v>164</v>
      </c>
      <c r="G69" s="12">
        <v>0</v>
      </c>
      <c r="H69" s="12">
        <v>202336</v>
      </c>
      <c r="I69" s="12">
        <f t="shared" ref="I69:I132" si="9">H69-(F69+G69)</f>
        <v>202172</v>
      </c>
      <c r="J69" s="12">
        <f t="shared" si="5"/>
        <v>99.92</v>
      </c>
      <c r="K69" s="12">
        <f t="shared" si="6"/>
        <v>99.84</v>
      </c>
      <c r="L69" s="12">
        <f t="shared" si="7"/>
        <v>0.15999999999999659</v>
      </c>
      <c r="M69" s="14"/>
      <c r="N69" s="14"/>
    </row>
    <row r="70" spans="1:14" x14ac:dyDescent="0.35">
      <c r="A70" s="1">
        <v>69</v>
      </c>
      <c r="B70" s="12">
        <f t="shared" si="8"/>
        <v>3400</v>
      </c>
      <c r="C70" s="12">
        <v>202500</v>
      </c>
      <c r="D70" s="12">
        <v>202500</v>
      </c>
      <c r="E70" s="12">
        <v>184539</v>
      </c>
      <c r="F70" s="12">
        <v>17961</v>
      </c>
      <c r="G70" s="12">
        <v>0</v>
      </c>
      <c r="H70" s="12">
        <v>184539</v>
      </c>
      <c r="I70" s="12">
        <f t="shared" si="9"/>
        <v>166578</v>
      </c>
      <c r="J70" s="12">
        <f t="shared" si="5"/>
        <v>91.13</v>
      </c>
      <c r="K70" s="12">
        <f t="shared" si="6"/>
        <v>82.26</v>
      </c>
      <c r="L70" s="12">
        <f t="shared" si="7"/>
        <v>17.739999999999995</v>
      </c>
      <c r="M70" s="14"/>
      <c r="N70" s="14"/>
    </row>
    <row r="71" spans="1:14" x14ac:dyDescent="0.35">
      <c r="A71" s="1">
        <v>70</v>
      </c>
      <c r="B71" s="12">
        <f t="shared" si="8"/>
        <v>3450</v>
      </c>
      <c r="C71" s="12">
        <v>202500</v>
      </c>
      <c r="D71" s="12">
        <v>202500</v>
      </c>
      <c r="E71" s="12">
        <v>202143</v>
      </c>
      <c r="F71" s="12">
        <v>357</v>
      </c>
      <c r="G71" s="12">
        <v>0</v>
      </c>
      <c r="H71" s="12">
        <v>202143</v>
      </c>
      <c r="I71" s="12">
        <f t="shared" si="9"/>
        <v>201786</v>
      </c>
      <c r="J71" s="12">
        <f t="shared" si="5"/>
        <v>99.82</v>
      </c>
      <c r="K71" s="12">
        <f t="shared" si="6"/>
        <v>99.65</v>
      </c>
      <c r="L71" s="12">
        <f t="shared" si="7"/>
        <v>0.34999999999999432</v>
      </c>
      <c r="M71" s="14">
        <f>SUM(K71:K93)/23</f>
        <v>99.314347826086944</v>
      </c>
      <c r="N71" s="14">
        <f>SUM(L71:L93)/23</f>
        <v>0.68565217391304212</v>
      </c>
    </row>
    <row r="72" spans="1:14" x14ac:dyDescent="0.35">
      <c r="A72" s="1">
        <v>71</v>
      </c>
      <c r="B72" s="12">
        <f t="shared" si="8"/>
        <v>3500</v>
      </c>
      <c r="C72" s="12">
        <v>202500</v>
      </c>
      <c r="D72" s="12">
        <v>202500</v>
      </c>
      <c r="E72" s="12">
        <v>202291</v>
      </c>
      <c r="F72" s="12">
        <v>209</v>
      </c>
      <c r="G72" s="12">
        <v>0</v>
      </c>
      <c r="H72" s="12">
        <v>202291</v>
      </c>
      <c r="I72" s="12">
        <f t="shared" si="9"/>
        <v>202082</v>
      </c>
      <c r="J72" s="12">
        <f t="shared" si="5"/>
        <v>99.9</v>
      </c>
      <c r="K72" s="12">
        <f t="shared" si="6"/>
        <v>99.79</v>
      </c>
      <c r="L72" s="12">
        <f t="shared" si="7"/>
        <v>0.20999999999999375</v>
      </c>
      <c r="M72" s="14"/>
      <c r="N72" s="14"/>
    </row>
    <row r="73" spans="1:14" x14ac:dyDescent="0.35">
      <c r="A73" s="1">
        <v>72</v>
      </c>
      <c r="B73" s="12">
        <f t="shared" si="8"/>
        <v>3550</v>
      </c>
      <c r="C73" s="12">
        <v>202500</v>
      </c>
      <c r="D73" s="12">
        <v>202500</v>
      </c>
      <c r="E73" s="12">
        <v>202231</v>
      </c>
      <c r="F73" s="12">
        <v>269</v>
      </c>
      <c r="G73" s="12">
        <v>0</v>
      </c>
      <c r="H73" s="12">
        <v>202231</v>
      </c>
      <c r="I73" s="12">
        <f t="shared" si="9"/>
        <v>201962</v>
      </c>
      <c r="J73" s="12">
        <f t="shared" si="5"/>
        <v>99.87</v>
      </c>
      <c r="K73" s="12">
        <f t="shared" si="6"/>
        <v>99.73</v>
      </c>
      <c r="L73" s="12">
        <f t="shared" si="7"/>
        <v>0.26999999999999602</v>
      </c>
      <c r="M73" s="14"/>
      <c r="N73" s="14"/>
    </row>
    <row r="74" spans="1:14" x14ac:dyDescent="0.35">
      <c r="A74" s="1">
        <v>73</v>
      </c>
      <c r="B74" s="12">
        <f t="shared" si="8"/>
        <v>3600</v>
      </c>
      <c r="C74" s="12">
        <v>202500</v>
      </c>
      <c r="D74" s="12">
        <v>202500</v>
      </c>
      <c r="E74" s="12">
        <v>202251</v>
      </c>
      <c r="F74" s="12">
        <v>140</v>
      </c>
      <c r="G74" s="12">
        <v>0</v>
      </c>
      <c r="H74" s="12">
        <v>202360</v>
      </c>
      <c r="I74" s="12">
        <f t="shared" si="9"/>
        <v>202220</v>
      </c>
      <c r="J74" s="12">
        <f t="shared" si="5"/>
        <v>99.93</v>
      </c>
      <c r="K74" s="12">
        <f t="shared" si="6"/>
        <v>99.86</v>
      </c>
      <c r="L74" s="12">
        <f t="shared" si="7"/>
        <v>0.14000000000000057</v>
      </c>
      <c r="M74" s="14"/>
      <c r="N74" s="14"/>
    </row>
    <row r="75" spans="1:14" x14ac:dyDescent="0.35">
      <c r="A75" s="1">
        <v>74</v>
      </c>
      <c r="B75" s="12">
        <f t="shared" si="8"/>
        <v>3650</v>
      </c>
      <c r="C75" s="12">
        <v>202500</v>
      </c>
      <c r="D75" s="12">
        <v>202500</v>
      </c>
      <c r="E75" s="12">
        <v>202465</v>
      </c>
      <c r="F75" s="12">
        <v>35</v>
      </c>
      <c r="G75" s="12">
        <v>0</v>
      </c>
      <c r="H75" s="12">
        <v>202465</v>
      </c>
      <c r="I75" s="12">
        <f t="shared" si="9"/>
        <v>202430</v>
      </c>
      <c r="J75" s="12">
        <f t="shared" si="5"/>
        <v>99.98</v>
      </c>
      <c r="K75" s="12">
        <f t="shared" si="6"/>
        <v>99.97</v>
      </c>
      <c r="L75" s="12">
        <f t="shared" si="7"/>
        <v>3.0000000000001137E-2</v>
      </c>
      <c r="M75" s="14"/>
      <c r="N75" s="14"/>
    </row>
    <row r="76" spans="1:14" x14ac:dyDescent="0.35">
      <c r="A76" s="1">
        <v>75</v>
      </c>
      <c r="B76" s="12">
        <f t="shared" si="8"/>
        <v>3700</v>
      </c>
      <c r="C76" s="12">
        <v>202500</v>
      </c>
      <c r="D76" s="12">
        <v>202500</v>
      </c>
      <c r="E76" s="12">
        <v>202500</v>
      </c>
      <c r="F76" s="12">
        <v>0</v>
      </c>
      <c r="G76" s="12">
        <v>0</v>
      </c>
      <c r="H76" s="12">
        <v>202500</v>
      </c>
      <c r="I76" s="12">
        <f t="shared" si="9"/>
        <v>202500</v>
      </c>
      <c r="J76" s="12">
        <f t="shared" si="5"/>
        <v>100</v>
      </c>
      <c r="K76" s="12">
        <f t="shared" si="6"/>
        <v>100</v>
      </c>
      <c r="L76" s="12">
        <f t="shared" si="7"/>
        <v>0</v>
      </c>
      <c r="M76" s="14"/>
      <c r="N76" s="14"/>
    </row>
    <row r="77" spans="1:14" x14ac:dyDescent="0.35">
      <c r="A77" s="1">
        <v>76</v>
      </c>
      <c r="B77" s="12">
        <f t="shared" si="8"/>
        <v>3750</v>
      </c>
      <c r="C77" s="12">
        <v>202500</v>
      </c>
      <c r="D77" s="12">
        <v>200710</v>
      </c>
      <c r="E77" s="12">
        <v>200789</v>
      </c>
      <c r="F77" s="12">
        <v>537</v>
      </c>
      <c r="G77" s="12">
        <v>616</v>
      </c>
      <c r="H77" s="12">
        <v>200173</v>
      </c>
      <c r="I77" s="12">
        <f t="shared" si="9"/>
        <v>199020</v>
      </c>
      <c r="J77" s="12">
        <f t="shared" si="5"/>
        <v>99.73</v>
      </c>
      <c r="K77" s="12">
        <f t="shared" si="6"/>
        <v>99.16</v>
      </c>
      <c r="L77" s="12">
        <f t="shared" si="7"/>
        <v>0.84000000000000341</v>
      </c>
      <c r="M77" s="14"/>
      <c r="N77" s="14"/>
    </row>
    <row r="78" spans="1:14" x14ac:dyDescent="0.35">
      <c r="A78" s="1">
        <v>77</v>
      </c>
      <c r="B78" s="12">
        <f t="shared" si="8"/>
        <v>3800</v>
      </c>
      <c r="C78" s="12">
        <v>202500</v>
      </c>
      <c r="D78" s="12">
        <v>150400</v>
      </c>
      <c r="E78" s="12">
        <v>150786</v>
      </c>
      <c r="F78" s="12">
        <v>84</v>
      </c>
      <c r="G78" s="12">
        <v>470</v>
      </c>
      <c r="H78" s="12">
        <v>150316</v>
      </c>
      <c r="I78" s="12">
        <f>H78-(F78+G78)</f>
        <v>149762</v>
      </c>
      <c r="J78" s="12">
        <f>ROUND((H78/D78)*100,2)</f>
        <v>99.94</v>
      </c>
      <c r="K78" s="12">
        <f>ROUND((I78/D78)*100, 2)</f>
        <v>99.58</v>
      </c>
      <c r="L78" s="12">
        <f t="shared" si="7"/>
        <v>0.42000000000000171</v>
      </c>
      <c r="M78" s="14"/>
      <c r="N78" s="14"/>
    </row>
    <row r="79" spans="1:14" x14ac:dyDescent="0.35">
      <c r="A79" s="1">
        <v>78</v>
      </c>
      <c r="B79" s="12">
        <f t="shared" si="8"/>
        <v>3850</v>
      </c>
      <c r="C79" s="12">
        <v>202500</v>
      </c>
      <c r="D79" s="12">
        <v>202500</v>
      </c>
      <c r="E79" s="12">
        <v>195166</v>
      </c>
      <c r="F79" s="12">
        <v>7334</v>
      </c>
      <c r="G79" s="12">
        <v>0</v>
      </c>
      <c r="H79" s="12">
        <v>195166</v>
      </c>
      <c r="I79" s="12">
        <f t="shared" si="9"/>
        <v>187832</v>
      </c>
      <c r="J79" s="12">
        <f t="shared" si="5"/>
        <v>96.38</v>
      </c>
      <c r="K79" s="12">
        <f t="shared" si="6"/>
        <v>92.76</v>
      </c>
      <c r="L79" s="12">
        <f t="shared" si="7"/>
        <v>7.2399999999999949</v>
      </c>
      <c r="M79" s="14"/>
      <c r="N79" s="14"/>
    </row>
    <row r="80" spans="1:14" x14ac:dyDescent="0.35">
      <c r="A80" s="1">
        <v>79</v>
      </c>
      <c r="B80" s="12">
        <f t="shared" si="8"/>
        <v>3900</v>
      </c>
      <c r="C80" s="12">
        <v>202500</v>
      </c>
      <c r="D80" s="12">
        <v>202500</v>
      </c>
      <c r="E80" s="12">
        <v>202496</v>
      </c>
      <c r="F80" s="12">
        <v>4</v>
      </c>
      <c r="G80" s="12">
        <v>0</v>
      </c>
      <c r="H80" s="12">
        <v>202496</v>
      </c>
      <c r="I80" s="12">
        <f t="shared" si="9"/>
        <v>202492</v>
      </c>
      <c r="J80" s="12">
        <f t="shared" si="5"/>
        <v>100</v>
      </c>
      <c r="K80" s="12">
        <f t="shared" si="6"/>
        <v>100</v>
      </c>
      <c r="L80" s="12">
        <f t="shared" si="7"/>
        <v>0</v>
      </c>
      <c r="M80" s="14"/>
      <c r="N80" s="14"/>
    </row>
    <row r="81" spans="1:14" x14ac:dyDescent="0.35">
      <c r="A81" s="1">
        <v>80</v>
      </c>
      <c r="B81" s="12">
        <f t="shared" si="8"/>
        <v>3950</v>
      </c>
      <c r="C81" s="12">
        <v>202500</v>
      </c>
      <c r="D81" s="12">
        <v>202500</v>
      </c>
      <c r="E81" s="12">
        <v>202429</v>
      </c>
      <c r="F81" s="12">
        <v>71</v>
      </c>
      <c r="G81" s="12">
        <v>0</v>
      </c>
      <c r="H81" s="12">
        <v>202429</v>
      </c>
      <c r="I81" s="12">
        <f t="shared" si="9"/>
        <v>202358</v>
      </c>
      <c r="J81" s="12">
        <f t="shared" si="5"/>
        <v>99.96</v>
      </c>
      <c r="K81" s="12">
        <f t="shared" si="6"/>
        <v>99.93</v>
      </c>
      <c r="L81" s="12">
        <f t="shared" si="7"/>
        <v>6.9999999999993179E-2</v>
      </c>
      <c r="M81" s="14"/>
      <c r="N81" s="14"/>
    </row>
    <row r="82" spans="1:14" x14ac:dyDescent="0.35">
      <c r="A82" s="1">
        <v>81</v>
      </c>
      <c r="B82" s="12">
        <f t="shared" si="8"/>
        <v>4000</v>
      </c>
      <c r="C82" s="12">
        <v>202500</v>
      </c>
      <c r="D82" s="12">
        <v>202500</v>
      </c>
      <c r="E82" s="12">
        <v>202498</v>
      </c>
      <c r="F82" s="12">
        <v>2</v>
      </c>
      <c r="G82" s="12">
        <v>0</v>
      </c>
      <c r="H82" s="12">
        <v>202498</v>
      </c>
      <c r="I82" s="12">
        <f t="shared" si="9"/>
        <v>202496</v>
      </c>
      <c r="J82" s="12">
        <f t="shared" si="5"/>
        <v>100</v>
      </c>
      <c r="K82" s="12">
        <f t="shared" si="6"/>
        <v>100</v>
      </c>
      <c r="L82" s="12">
        <f t="shared" si="7"/>
        <v>0</v>
      </c>
      <c r="M82" s="14"/>
      <c r="N82" s="14"/>
    </row>
    <row r="83" spans="1:14" x14ac:dyDescent="0.35">
      <c r="A83" s="1">
        <v>82</v>
      </c>
      <c r="B83" s="12">
        <f t="shared" si="8"/>
        <v>4050</v>
      </c>
      <c r="C83" s="12">
        <v>202500</v>
      </c>
      <c r="D83" s="12">
        <v>198505</v>
      </c>
      <c r="E83" s="12">
        <v>198002</v>
      </c>
      <c r="F83" s="12">
        <v>801</v>
      </c>
      <c r="G83" s="12">
        <v>298</v>
      </c>
      <c r="H83" s="12">
        <v>197704</v>
      </c>
      <c r="I83" s="12">
        <f t="shared" si="9"/>
        <v>196605</v>
      </c>
      <c r="J83" s="12">
        <f t="shared" si="5"/>
        <v>99.6</v>
      </c>
      <c r="K83" s="12">
        <f t="shared" si="6"/>
        <v>99.04</v>
      </c>
      <c r="L83" s="12">
        <f t="shared" si="7"/>
        <v>0.95999999999999375</v>
      </c>
      <c r="M83" s="14"/>
      <c r="N83" s="14"/>
    </row>
    <row r="84" spans="1:14" x14ac:dyDescent="0.35">
      <c r="A84" s="1">
        <v>83</v>
      </c>
      <c r="B84" s="12">
        <f t="shared" si="8"/>
        <v>4100</v>
      </c>
      <c r="C84" s="12">
        <v>202500</v>
      </c>
      <c r="D84" s="12">
        <v>182473</v>
      </c>
      <c r="E84" s="12">
        <v>181588</v>
      </c>
      <c r="F84" s="12">
        <v>1118</v>
      </c>
      <c r="G84" s="12">
        <v>239</v>
      </c>
      <c r="H84" s="12">
        <v>181355</v>
      </c>
      <c r="I84" s="12">
        <f t="shared" si="9"/>
        <v>179998</v>
      </c>
      <c r="J84" s="12">
        <f t="shared" si="5"/>
        <v>99.39</v>
      </c>
      <c r="K84" s="12">
        <f t="shared" si="6"/>
        <v>98.64</v>
      </c>
      <c r="L84" s="12">
        <f t="shared" si="7"/>
        <v>1.3599999999999994</v>
      </c>
      <c r="M84" s="14"/>
      <c r="N84" s="14"/>
    </row>
    <row r="85" spans="1:14" x14ac:dyDescent="0.35">
      <c r="A85" s="1">
        <v>84</v>
      </c>
      <c r="B85" s="12">
        <f t="shared" si="8"/>
        <v>4150</v>
      </c>
      <c r="C85" s="12">
        <v>202500</v>
      </c>
      <c r="D85" s="12">
        <v>202500</v>
      </c>
      <c r="E85" s="12">
        <v>202489</v>
      </c>
      <c r="F85" s="12">
        <v>11</v>
      </c>
      <c r="G85" s="12">
        <v>0</v>
      </c>
      <c r="H85" s="12">
        <v>202489</v>
      </c>
      <c r="I85" s="12">
        <f t="shared" si="9"/>
        <v>202478</v>
      </c>
      <c r="J85" s="12">
        <f t="shared" si="5"/>
        <v>99.99</v>
      </c>
      <c r="K85" s="12">
        <f t="shared" si="6"/>
        <v>99.99</v>
      </c>
      <c r="L85" s="12">
        <f t="shared" si="7"/>
        <v>1.0000000000005116E-2</v>
      </c>
      <c r="M85" s="14"/>
      <c r="N85" s="14"/>
    </row>
    <row r="86" spans="1:14" x14ac:dyDescent="0.35">
      <c r="A86" s="1">
        <v>85</v>
      </c>
      <c r="B86" s="12">
        <f t="shared" si="8"/>
        <v>4200</v>
      </c>
      <c r="C86" s="12">
        <v>202500</v>
      </c>
      <c r="D86" s="12">
        <v>199920</v>
      </c>
      <c r="E86" s="12">
        <v>199746</v>
      </c>
      <c r="F86" s="12">
        <v>862</v>
      </c>
      <c r="G86" s="12">
        <v>688</v>
      </c>
      <c r="H86" s="12">
        <v>199058</v>
      </c>
      <c r="I86" s="12">
        <f t="shared" si="9"/>
        <v>197508</v>
      </c>
      <c r="J86" s="12">
        <f t="shared" si="5"/>
        <v>99.57</v>
      </c>
      <c r="K86" s="12">
        <f t="shared" si="6"/>
        <v>98.79</v>
      </c>
      <c r="L86" s="12">
        <f t="shared" si="7"/>
        <v>1.2099999999999937</v>
      </c>
      <c r="M86" s="14"/>
      <c r="N86" s="14"/>
    </row>
    <row r="87" spans="1:14" x14ac:dyDescent="0.35">
      <c r="A87" s="1">
        <v>86</v>
      </c>
      <c r="B87" s="12">
        <f t="shared" si="8"/>
        <v>4250</v>
      </c>
      <c r="C87" s="12">
        <v>202500</v>
      </c>
      <c r="D87" s="12">
        <v>202500</v>
      </c>
      <c r="E87" s="12">
        <v>202500</v>
      </c>
      <c r="F87" s="12">
        <v>0</v>
      </c>
      <c r="G87" s="12">
        <v>0</v>
      </c>
      <c r="H87" s="12">
        <v>202500</v>
      </c>
      <c r="I87" s="12">
        <f t="shared" si="9"/>
        <v>202500</v>
      </c>
      <c r="J87" s="12">
        <f t="shared" si="5"/>
        <v>100</v>
      </c>
      <c r="K87" s="12">
        <f t="shared" si="6"/>
        <v>100</v>
      </c>
      <c r="L87" s="12">
        <f t="shared" si="7"/>
        <v>0</v>
      </c>
      <c r="M87" s="14"/>
      <c r="N87" s="14"/>
    </row>
    <row r="88" spans="1:14" x14ac:dyDescent="0.35">
      <c r="A88" s="1">
        <v>87</v>
      </c>
      <c r="B88" s="12">
        <f t="shared" si="8"/>
        <v>4300</v>
      </c>
      <c r="C88" s="12">
        <v>202500</v>
      </c>
      <c r="D88" s="12">
        <v>202278</v>
      </c>
      <c r="E88" s="12">
        <v>202483</v>
      </c>
      <c r="F88" s="12">
        <v>2</v>
      </c>
      <c r="G88" s="12">
        <v>207</v>
      </c>
      <c r="H88" s="12">
        <v>202276</v>
      </c>
      <c r="I88" s="12">
        <f t="shared" si="9"/>
        <v>202067</v>
      </c>
      <c r="J88" s="12">
        <f t="shared" si="5"/>
        <v>100</v>
      </c>
      <c r="K88" s="12">
        <f t="shared" si="6"/>
        <v>99.9</v>
      </c>
      <c r="L88" s="12">
        <f t="shared" si="7"/>
        <v>9.9999999999994316E-2</v>
      </c>
      <c r="M88" s="14"/>
      <c r="N88" s="14"/>
    </row>
    <row r="89" spans="1:14" x14ac:dyDescent="0.35">
      <c r="A89" s="1">
        <v>88</v>
      </c>
      <c r="B89" s="12">
        <f t="shared" si="8"/>
        <v>4350</v>
      </c>
      <c r="C89" s="12">
        <v>202500</v>
      </c>
      <c r="D89" s="12">
        <v>201702</v>
      </c>
      <c r="E89" s="12">
        <v>200455</v>
      </c>
      <c r="F89" s="12">
        <v>2045</v>
      </c>
      <c r="G89" s="12">
        <v>798</v>
      </c>
      <c r="H89" s="12">
        <v>199657</v>
      </c>
      <c r="I89" s="12">
        <f t="shared" si="9"/>
        <v>196814</v>
      </c>
      <c r="J89" s="12">
        <f t="shared" si="5"/>
        <v>98.99</v>
      </c>
      <c r="K89" s="12">
        <f t="shared" si="6"/>
        <v>97.58</v>
      </c>
      <c r="L89" s="12">
        <f t="shared" si="7"/>
        <v>2.4200000000000017</v>
      </c>
      <c r="M89" s="14"/>
      <c r="N89" s="14"/>
    </row>
    <row r="90" spans="1:14" x14ac:dyDescent="0.35">
      <c r="A90" s="1">
        <v>89</v>
      </c>
      <c r="B90" s="12">
        <f>B89+50</f>
        <v>4400</v>
      </c>
      <c r="C90" s="12">
        <v>202500</v>
      </c>
      <c r="D90" s="12">
        <v>202500</v>
      </c>
      <c r="E90" s="12">
        <v>202498</v>
      </c>
      <c r="F90" s="12">
        <v>2</v>
      </c>
      <c r="G90" s="12">
        <v>0</v>
      </c>
      <c r="H90" s="12">
        <v>202498</v>
      </c>
      <c r="I90" s="12">
        <f t="shared" si="9"/>
        <v>202496</v>
      </c>
      <c r="J90" s="12">
        <f t="shared" si="5"/>
        <v>100</v>
      </c>
      <c r="K90" s="12">
        <f t="shared" si="6"/>
        <v>100</v>
      </c>
      <c r="L90" s="12">
        <f t="shared" si="7"/>
        <v>0</v>
      </c>
      <c r="M90" s="14"/>
      <c r="N90" s="14"/>
    </row>
    <row r="91" spans="1:14" x14ac:dyDescent="0.35">
      <c r="A91" s="1">
        <v>90</v>
      </c>
      <c r="B91" s="12">
        <f t="shared" si="8"/>
        <v>4450</v>
      </c>
      <c r="C91" s="12">
        <v>202500</v>
      </c>
      <c r="D91" s="12">
        <v>197889</v>
      </c>
      <c r="E91" s="12">
        <v>198039</v>
      </c>
      <c r="F91" s="12">
        <v>2</v>
      </c>
      <c r="G91" s="12">
        <v>152</v>
      </c>
      <c r="H91" s="12">
        <v>197887</v>
      </c>
      <c r="I91" s="12">
        <f t="shared" si="9"/>
        <v>197733</v>
      </c>
      <c r="J91" s="12">
        <f t="shared" si="5"/>
        <v>100</v>
      </c>
      <c r="K91" s="12">
        <f t="shared" si="6"/>
        <v>99.92</v>
      </c>
      <c r="L91" s="12">
        <f t="shared" si="7"/>
        <v>7.9999999999998295E-2</v>
      </c>
      <c r="M91" s="14"/>
      <c r="N91" s="14"/>
    </row>
    <row r="92" spans="1:14" x14ac:dyDescent="0.35">
      <c r="A92" s="1">
        <v>91</v>
      </c>
      <c r="B92" s="12">
        <f t="shared" si="8"/>
        <v>4500</v>
      </c>
      <c r="C92" s="12">
        <v>202500</v>
      </c>
      <c r="D92" s="12">
        <v>202500</v>
      </c>
      <c r="E92" s="12">
        <v>202452</v>
      </c>
      <c r="F92" s="12">
        <v>48</v>
      </c>
      <c r="G92" s="12">
        <v>0</v>
      </c>
      <c r="H92" s="12">
        <v>202452</v>
      </c>
      <c r="I92" s="12">
        <f t="shared" si="9"/>
        <v>202404</v>
      </c>
      <c r="J92" s="12">
        <f t="shared" si="5"/>
        <v>99.98</v>
      </c>
      <c r="K92" s="12">
        <f t="shared" si="6"/>
        <v>99.95</v>
      </c>
      <c r="L92" s="12">
        <f t="shared" si="7"/>
        <v>4.9999999999997158E-2</v>
      </c>
      <c r="M92" s="14"/>
      <c r="N92" s="14"/>
    </row>
    <row r="93" spans="1:14" x14ac:dyDescent="0.35">
      <c r="A93" s="1">
        <v>92</v>
      </c>
      <c r="B93" s="12">
        <f t="shared" si="8"/>
        <v>4550</v>
      </c>
      <c r="C93" s="12">
        <v>202500</v>
      </c>
      <c r="D93" s="12">
        <v>202500</v>
      </c>
      <c r="E93" s="12">
        <v>202491</v>
      </c>
      <c r="F93" s="12">
        <v>9</v>
      </c>
      <c r="G93" s="12">
        <v>0</v>
      </c>
      <c r="H93" s="12">
        <v>202491</v>
      </c>
      <c r="I93" s="12">
        <f t="shared" si="9"/>
        <v>202482</v>
      </c>
      <c r="J93" s="12">
        <f t="shared" si="5"/>
        <v>100</v>
      </c>
      <c r="K93" s="12">
        <f t="shared" si="6"/>
        <v>99.99</v>
      </c>
      <c r="L93" s="12">
        <f t="shared" si="7"/>
        <v>1.0000000000005116E-2</v>
      </c>
      <c r="M93" s="14"/>
      <c r="N93" s="14"/>
    </row>
    <row r="94" spans="1:14" x14ac:dyDescent="0.35">
      <c r="A94" s="1">
        <v>93</v>
      </c>
      <c r="B94" s="12">
        <f t="shared" si="8"/>
        <v>4600</v>
      </c>
      <c r="C94" s="12">
        <v>202500</v>
      </c>
      <c r="D94" s="12">
        <v>91258</v>
      </c>
      <c r="E94" s="12">
        <v>3427</v>
      </c>
      <c r="F94" s="12">
        <v>91258</v>
      </c>
      <c r="G94" s="12">
        <v>3427</v>
      </c>
      <c r="H94" s="12">
        <v>0</v>
      </c>
      <c r="I94" s="12">
        <f t="shared" si="9"/>
        <v>-94685</v>
      </c>
      <c r="J94" s="12">
        <f t="shared" si="5"/>
        <v>0</v>
      </c>
      <c r="K94" s="12">
        <f t="shared" si="6"/>
        <v>-103.76</v>
      </c>
      <c r="L94" s="12">
        <f t="shared" si="7"/>
        <v>203.76</v>
      </c>
      <c r="M94" s="14">
        <f>SUM(K94:K111)/18</f>
        <v>-100.5338888888889</v>
      </c>
      <c r="N94" s="14">
        <f>SUM(L94:L111)/18</f>
        <v>200.53388888888892</v>
      </c>
    </row>
    <row r="95" spans="1:14" x14ac:dyDescent="0.35">
      <c r="A95" s="1">
        <v>94</v>
      </c>
      <c r="B95" s="12">
        <f t="shared" si="8"/>
        <v>4650</v>
      </c>
      <c r="C95" s="12">
        <v>202500</v>
      </c>
      <c r="D95" s="12">
        <v>202500</v>
      </c>
      <c r="E95" s="12">
        <v>0</v>
      </c>
      <c r="F95" s="12">
        <v>202500</v>
      </c>
      <c r="G95" s="12">
        <v>0</v>
      </c>
      <c r="H95" s="12">
        <v>0</v>
      </c>
      <c r="I95" s="12">
        <f t="shared" si="9"/>
        <v>-202500</v>
      </c>
      <c r="J95" s="12">
        <f t="shared" si="5"/>
        <v>0</v>
      </c>
      <c r="K95" s="12">
        <f t="shared" si="6"/>
        <v>-100</v>
      </c>
      <c r="L95" s="12">
        <f t="shared" si="7"/>
        <v>200</v>
      </c>
      <c r="M95" s="14"/>
      <c r="N95" s="14"/>
    </row>
    <row r="96" spans="1:14" x14ac:dyDescent="0.35">
      <c r="A96" s="1">
        <v>95</v>
      </c>
      <c r="B96" s="12">
        <f t="shared" si="8"/>
        <v>4700</v>
      </c>
      <c r="C96" s="12">
        <v>202500</v>
      </c>
      <c r="D96" s="12">
        <v>157920</v>
      </c>
      <c r="E96" s="12">
        <v>3907</v>
      </c>
      <c r="F96" s="12">
        <v>157920</v>
      </c>
      <c r="G96" s="12">
        <v>3907</v>
      </c>
      <c r="H96" s="12">
        <v>0</v>
      </c>
      <c r="I96" s="12">
        <f t="shared" si="9"/>
        <v>-161827</v>
      </c>
      <c r="J96" s="12">
        <f t="shared" si="5"/>
        <v>0</v>
      </c>
      <c r="K96" s="12">
        <f t="shared" si="6"/>
        <v>-102.47</v>
      </c>
      <c r="L96" s="12">
        <f t="shared" si="7"/>
        <v>202.47</v>
      </c>
      <c r="M96" s="14"/>
      <c r="N96" s="14"/>
    </row>
    <row r="97" spans="1:14" x14ac:dyDescent="0.35">
      <c r="A97" s="1">
        <v>96</v>
      </c>
      <c r="B97" s="12">
        <f t="shared" si="8"/>
        <v>4750</v>
      </c>
      <c r="C97" s="12">
        <v>202500</v>
      </c>
      <c r="D97" s="12">
        <v>163947</v>
      </c>
      <c r="E97" s="12">
        <v>123</v>
      </c>
      <c r="F97" s="12">
        <v>163824</v>
      </c>
      <c r="G97" s="12">
        <v>0</v>
      </c>
      <c r="H97" s="12">
        <v>123</v>
      </c>
      <c r="I97" s="12">
        <f t="shared" si="9"/>
        <v>-163701</v>
      </c>
      <c r="J97" s="12">
        <f t="shared" si="5"/>
        <v>0.08</v>
      </c>
      <c r="K97" s="12">
        <f t="shared" si="6"/>
        <v>-99.85</v>
      </c>
      <c r="L97" s="12">
        <f t="shared" si="7"/>
        <v>199.85</v>
      </c>
      <c r="M97" s="14"/>
      <c r="N97" s="14"/>
    </row>
    <row r="98" spans="1:14" x14ac:dyDescent="0.35">
      <c r="A98" s="1">
        <v>97</v>
      </c>
      <c r="B98" s="12">
        <f t="shared" si="8"/>
        <v>4800</v>
      </c>
      <c r="C98" s="12">
        <v>202500</v>
      </c>
      <c r="D98" s="12">
        <v>181457</v>
      </c>
      <c r="E98" s="12">
        <v>0</v>
      </c>
      <c r="F98" s="12">
        <v>181457</v>
      </c>
      <c r="G98" s="12">
        <v>0</v>
      </c>
      <c r="H98" s="12">
        <v>0</v>
      </c>
      <c r="I98" s="12">
        <f t="shared" si="9"/>
        <v>-181457</v>
      </c>
      <c r="J98" s="12">
        <f t="shared" si="5"/>
        <v>0</v>
      </c>
      <c r="K98" s="12">
        <f t="shared" si="6"/>
        <v>-100</v>
      </c>
      <c r="L98" s="12">
        <f t="shared" si="7"/>
        <v>200</v>
      </c>
      <c r="M98" s="14"/>
      <c r="N98" s="14"/>
    </row>
    <row r="99" spans="1:14" x14ac:dyDescent="0.35">
      <c r="A99" s="1">
        <v>98</v>
      </c>
      <c r="B99" s="12">
        <f t="shared" si="8"/>
        <v>4850</v>
      </c>
      <c r="C99" s="12">
        <v>202500</v>
      </c>
      <c r="D99" s="12">
        <v>191406</v>
      </c>
      <c r="E99" s="12">
        <v>50</v>
      </c>
      <c r="F99" s="12">
        <v>191400</v>
      </c>
      <c r="G99" s="12">
        <v>44</v>
      </c>
      <c r="H99" s="12">
        <v>6</v>
      </c>
      <c r="I99" s="12">
        <f t="shared" si="9"/>
        <v>-191438</v>
      </c>
      <c r="J99" s="12">
        <f t="shared" si="5"/>
        <v>0</v>
      </c>
      <c r="K99" s="12">
        <f t="shared" si="6"/>
        <v>-100.02</v>
      </c>
      <c r="L99" s="12">
        <f t="shared" si="7"/>
        <v>200.01999999999998</v>
      </c>
      <c r="M99" s="14"/>
      <c r="N99" s="14"/>
    </row>
    <row r="100" spans="1:14" x14ac:dyDescent="0.35">
      <c r="A100" s="1">
        <v>99</v>
      </c>
      <c r="B100" s="12">
        <v>4950</v>
      </c>
      <c r="C100" s="12">
        <v>202500</v>
      </c>
      <c r="D100" s="12">
        <v>193040</v>
      </c>
      <c r="E100" s="12">
        <v>0</v>
      </c>
      <c r="F100" s="12">
        <v>193040</v>
      </c>
      <c r="G100" s="12">
        <v>0</v>
      </c>
      <c r="H100" s="12">
        <v>0</v>
      </c>
      <c r="I100" s="12">
        <f t="shared" si="9"/>
        <v>-193040</v>
      </c>
      <c r="J100" s="12">
        <f t="shared" si="5"/>
        <v>0</v>
      </c>
      <c r="K100" s="12">
        <f t="shared" si="6"/>
        <v>-100</v>
      </c>
      <c r="L100" s="12">
        <f t="shared" si="7"/>
        <v>200</v>
      </c>
      <c r="M100" s="14"/>
      <c r="N100" s="14"/>
    </row>
    <row r="101" spans="1:14" x14ac:dyDescent="0.35">
      <c r="A101" s="1">
        <v>100</v>
      </c>
      <c r="B101" s="12">
        <f>B100+50</f>
        <v>5000</v>
      </c>
      <c r="C101" s="12">
        <v>202500</v>
      </c>
      <c r="D101" s="12">
        <v>173924</v>
      </c>
      <c r="E101" s="12">
        <v>1557</v>
      </c>
      <c r="F101" s="12">
        <v>173924</v>
      </c>
      <c r="G101" s="12">
        <v>1557</v>
      </c>
      <c r="H101" s="12">
        <v>0</v>
      </c>
      <c r="I101" s="12">
        <f t="shared" si="9"/>
        <v>-175481</v>
      </c>
      <c r="J101" s="12">
        <f t="shared" si="5"/>
        <v>0</v>
      </c>
      <c r="K101" s="12">
        <f t="shared" si="6"/>
        <v>-100.9</v>
      </c>
      <c r="L101" s="12">
        <f t="shared" si="7"/>
        <v>200.9</v>
      </c>
      <c r="M101" s="14"/>
      <c r="N101" s="14"/>
    </row>
    <row r="102" spans="1:14" x14ac:dyDescent="0.35">
      <c r="A102" s="1">
        <v>101</v>
      </c>
      <c r="B102" s="12">
        <f t="shared" ref="B102:B134" si="10">B101+50</f>
        <v>5050</v>
      </c>
      <c r="C102" s="12">
        <v>202500</v>
      </c>
      <c r="D102" s="12">
        <v>152018</v>
      </c>
      <c r="E102" s="12">
        <v>1865</v>
      </c>
      <c r="F102" s="12">
        <v>152018</v>
      </c>
      <c r="G102" s="12">
        <v>1865</v>
      </c>
      <c r="H102" s="12">
        <v>0</v>
      </c>
      <c r="I102" s="12">
        <f t="shared" si="9"/>
        <v>-153883</v>
      </c>
      <c r="J102" s="12">
        <f t="shared" si="5"/>
        <v>0</v>
      </c>
      <c r="K102" s="12">
        <f t="shared" si="6"/>
        <v>-101.23</v>
      </c>
      <c r="L102" s="12">
        <f t="shared" si="7"/>
        <v>201.23000000000002</v>
      </c>
      <c r="M102" s="14"/>
      <c r="N102" s="14"/>
    </row>
    <row r="103" spans="1:14" x14ac:dyDescent="0.35">
      <c r="A103" s="1">
        <v>102</v>
      </c>
      <c r="B103" s="12">
        <f t="shared" si="10"/>
        <v>5100</v>
      </c>
      <c r="C103" s="12">
        <v>202500</v>
      </c>
      <c r="D103" s="12">
        <v>144453</v>
      </c>
      <c r="E103" s="12">
        <v>2305</v>
      </c>
      <c r="F103" s="12">
        <v>142148</v>
      </c>
      <c r="G103" s="12">
        <v>0</v>
      </c>
      <c r="H103" s="12">
        <v>2305</v>
      </c>
      <c r="I103" s="12">
        <f t="shared" si="9"/>
        <v>-139843</v>
      </c>
      <c r="J103" s="12">
        <f t="shared" si="5"/>
        <v>1.6</v>
      </c>
      <c r="K103" s="12">
        <f t="shared" si="6"/>
        <v>-96.81</v>
      </c>
      <c r="L103" s="12">
        <f t="shared" si="7"/>
        <v>196.81</v>
      </c>
      <c r="M103" s="14"/>
      <c r="N103" s="14"/>
    </row>
    <row r="104" spans="1:14" x14ac:dyDescent="0.35">
      <c r="A104" s="1">
        <v>103</v>
      </c>
      <c r="B104" s="12">
        <f t="shared" si="10"/>
        <v>5150</v>
      </c>
      <c r="C104" s="12">
        <v>202500</v>
      </c>
      <c r="D104" s="12">
        <v>169471</v>
      </c>
      <c r="E104" s="12">
        <v>2938</v>
      </c>
      <c r="F104" s="12">
        <v>169471</v>
      </c>
      <c r="G104" s="12">
        <v>2938</v>
      </c>
      <c r="H104" s="12">
        <v>0</v>
      </c>
      <c r="I104" s="12">
        <f t="shared" si="9"/>
        <v>-172409</v>
      </c>
      <c r="J104" s="12">
        <f t="shared" si="5"/>
        <v>0</v>
      </c>
      <c r="K104" s="12">
        <f t="shared" si="6"/>
        <v>-101.73</v>
      </c>
      <c r="L104" s="12">
        <f t="shared" si="7"/>
        <v>201.73000000000002</v>
      </c>
      <c r="M104" s="14"/>
      <c r="N104" s="14"/>
    </row>
    <row r="105" spans="1:14" x14ac:dyDescent="0.35">
      <c r="A105" s="1">
        <v>104</v>
      </c>
      <c r="B105" s="12">
        <f t="shared" si="10"/>
        <v>5200</v>
      </c>
      <c r="C105" s="12">
        <v>202500</v>
      </c>
      <c r="D105" s="12">
        <v>169945</v>
      </c>
      <c r="E105" s="12">
        <v>1076</v>
      </c>
      <c r="F105" s="12">
        <v>169945</v>
      </c>
      <c r="G105" s="12">
        <v>1076</v>
      </c>
      <c r="H105" s="12">
        <v>0</v>
      </c>
      <c r="I105" s="12">
        <f t="shared" si="9"/>
        <v>-171021</v>
      </c>
      <c r="J105" s="12">
        <f t="shared" si="5"/>
        <v>0</v>
      </c>
      <c r="K105" s="12">
        <f t="shared" si="6"/>
        <v>-100.63</v>
      </c>
      <c r="L105" s="12">
        <f t="shared" si="7"/>
        <v>200.63</v>
      </c>
      <c r="M105" s="14"/>
      <c r="N105" s="14"/>
    </row>
    <row r="106" spans="1:14" x14ac:dyDescent="0.35">
      <c r="A106" s="1">
        <v>105</v>
      </c>
      <c r="B106" s="12">
        <f t="shared" si="10"/>
        <v>5250</v>
      </c>
      <c r="C106" s="12">
        <v>202500</v>
      </c>
      <c r="D106" s="12">
        <v>176347</v>
      </c>
      <c r="E106" s="12">
        <v>4090</v>
      </c>
      <c r="F106" s="12">
        <v>176347</v>
      </c>
      <c r="G106" s="12">
        <v>4090</v>
      </c>
      <c r="H106" s="12">
        <v>0</v>
      </c>
      <c r="I106" s="12">
        <f t="shared" si="9"/>
        <v>-180437</v>
      </c>
      <c r="J106" s="12">
        <f t="shared" si="5"/>
        <v>0</v>
      </c>
      <c r="K106" s="12">
        <f t="shared" si="6"/>
        <v>-102.32</v>
      </c>
      <c r="L106" s="12">
        <f t="shared" si="7"/>
        <v>202.32</v>
      </c>
      <c r="M106" s="14"/>
      <c r="N106" s="14"/>
    </row>
    <row r="107" spans="1:14" x14ac:dyDescent="0.35">
      <c r="A107" s="1">
        <v>106</v>
      </c>
      <c r="B107" s="12">
        <f t="shared" si="10"/>
        <v>5300</v>
      </c>
      <c r="C107" s="12">
        <v>202500</v>
      </c>
      <c r="D107" s="12">
        <v>162713</v>
      </c>
      <c r="E107" s="12">
        <v>51</v>
      </c>
      <c r="F107" s="12">
        <v>162713</v>
      </c>
      <c r="G107" s="12">
        <v>51</v>
      </c>
      <c r="H107" s="12">
        <v>0</v>
      </c>
      <c r="I107" s="12">
        <f t="shared" si="9"/>
        <v>-162764</v>
      </c>
      <c r="J107" s="12">
        <f t="shared" si="5"/>
        <v>0</v>
      </c>
      <c r="K107" s="12">
        <f t="shared" si="6"/>
        <v>-100.03</v>
      </c>
      <c r="L107" s="12">
        <f t="shared" si="7"/>
        <v>200.03</v>
      </c>
      <c r="M107" s="14"/>
      <c r="N107" s="14"/>
    </row>
    <row r="108" spans="1:14" x14ac:dyDescent="0.35">
      <c r="A108" s="1">
        <v>107</v>
      </c>
      <c r="B108" s="12">
        <f t="shared" si="10"/>
        <v>5350</v>
      </c>
      <c r="C108" s="12">
        <v>202500</v>
      </c>
      <c r="D108" s="12">
        <v>184857</v>
      </c>
      <c r="E108" s="12">
        <v>2192</v>
      </c>
      <c r="F108" s="12">
        <v>182665</v>
      </c>
      <c r="G108" s="12">
        <v>0</v>
      </c>
      <c r="H108" s="12">
        <v>2192</v>
      </c>
      <c r="I108" s="12">
        <f t="shared" si="9"/>
        <v>-180473</v>
      </c>
      <c r="J108" s="12">
        <f t="shared" si="5"/>
        <v>1.19</v>
      </c>
      <c r="K108" s="12">
        <f t="shared" si="6"/>
        <v>-97.63</v>
      </c>
      <c r="L108" s="12">
        <f t="shared" si="7"/>
        <v>197.63</v>
      </c>
      <c r="M108" s="14"/>
      <c r="N108" s="14"/>
    </row>
    <row r="109" spans="1:14" x14ac:dyDescent="0.35">
      <c r="A109" s="1">
        <v>108</v>
      </c>
      <c r="B109" s="12">
        <f t="shared" si="10"/>
        <v>5400</v>
      </c>
      <c r="C109" s="12">
        <v>202500</v>
      </c>
      <c r="D109" s="12">
        <v>181401</v>
      </c>
      <c r="E109" s="12">
        <v>1005</v>
      </c>
      <c r="F109" s="12">
        <v>180396</v>
      </c>
      <c r="G109" s="12">
        <v>0</v>
      </c>
      <c r="H109" s="12">
        <v>1005</v>
      </c>
      <c r="I109" s="12">
        <f t="shared" si="9"/>
        <v>-179391</v>
      </c>
      <c r="J109" s="12">
        <f t="shared" si="5"/>
        <v>0.55000000000000004</v>
      </c>
      <c r="K109" s="12">
        <f t="shared" si="6"/>
        <v>-98.89</v>
      </c>
      <c r="L109" s="12">
        <f t="shared" si="7"/>
        <v>198.89</v>
      </c>
      <c r="M109" s="14"/>
      <c r="N109" s="14"/>
    </row>
    <row r="110" spans="1:14" x14ac:dyDescent="0.35">
      <c r="A110" s="1">
        <v>109</v>
      </c>
      <c r="B110" s="12">
        <f t="shared" si="10"/>
        <v>5450</v>
      </c>
      <c r="C110" s="12">
        <v>202500</v>
      </c>
      <c r="D110" s="12">
        <v>102738</v>
      </c>
      <c r="E110" s="12">
        <v>3434</v>
      </c>
      <c r="F110" s="12">
        <v>102738</v>
      </c>
      <c r="G110" s="12">
        <v>3434</v>
      </c>
      <c r="H110" s="12">
        <v>0</v>
      </c>
      <c r="I110" s="12">
        <f t="shared" si="9"/>
        <v>-106172</v>
      </c>
      <c r="J110" s="12">
        <f t="shared" si="5"/>
        <v>0</v>
      </c>
      <c r="K110" s="12">
        <f t="shared" si="6"/>
        <v>-103.34</v>
      </c>
      <c r="L110" s="12">
        <f t="shared" si="7"/>
        <v>203.34</v>
      </c>
      <c r="M110" s="14"/>
      <c r="N110" s="14"/>
    </row>
    <row r="111" spans="1:14" x14ac:dyDescent="0.35">
      <c r="A111" s="1">
        <v>110</v>
      </c>
      <c r="B111" s="12">
        <f t="shared" si="10"/>
        <v>5500</v>
      </c>
      <c r="C111" s="12">
        <v>202500</v>
      </c>
      <c r="D111" s="12">
        <v>202500</v>
      </c>
      <c r="E111" s="12">
        <v>0</v>
      </c>
      <c r="F111" s="12">
        <v>202500</v>
      </c>
      <c r="G111" s="12">
        <v>0</v>
      </c>
      <c r="H111" s="12">
        <v>0</v>
      </c>
      <c r="I111" s="12">
        <f t="shared" si="9"/>
        <v>-202500</v>
      </c>
      <c r="J111" s="12">
        <f t="shared" si="5"/>
        <v>0</v>
      </c>
      <c r="K111" s="12">
        <f t="shared" si="6"/>
        <v>-100</v>
      </c>
      <c r="L111" s="12">
        <f t="shared" si="7"/>
        <v>200</v>
      </c>
      <c r="M111" s="14"/>
      <c r="N111" s="14"/>
    </row>
    <row r="112" spans="1:14" x14ac:dyDescent="0.35">
      <c r="A112" s="1">
        <v>111</v>
      </c>
      <c r="B112" s="12">
        <f t="shared" si="10"/>
        <v>5550</v>
      </c>
      <c r="C112" s="12">
        <v>202500</v>
      </c>
      <c r="D112" s="12">
        <v>11389</v>
      </c>
      <c r="E112" s="12">
        <v>15879</v>
      </c>
      <c r="F112" s="12">
        <v>1701</v>
      </c>
      <c r="G112" s="12">
        <v>6191</v>
      </c>
      <c r="H112" s="12">
        <v>9688</v>
      </c>
      <c r="I112" s="12">
        <f t="shared" si="9"/>
        <v>1796</v>
      </c>
      <c r="J112" s="12">
        <f t="shared" si="5"/>
        <v>85.06</v>
      </c>
      <c r="K112" s="12">
        <f t="shared" si="6"/>
        <v>15.77</v>
      </c>
      <c r="L112" s="12">
        <f t="shared" si="7"/>
        <v>84.23</v>
      </c>
      <c r="M112" s="14">
        <f>SUM(K112:K134)/23</f>
        <v>-58.172173913043487</v>
      </c>
      <c r="N112" s="14">
        <f>SUM(L112:L134)/23</f>
        <v>158.17217391304348</v>
      </c>
    </row>
    <row r="113" spans="1:14" x14ac:dyDescent="0.35">
      <c r="A113" s="1">
        <v>112</v>
      </c>
      <c r="B113" s="12">
        <f t="shared" si="10"/>
        <v>5600</v>
      </c>
      <c r="C113" s="12">
        <v>202500</v>
      </c>
      <c r="D113" s="12">
        <v>11382</v>
      </c>
      <c r="E113" s="12">
        <v>29495</v>
      </c>
      <c r="F113" s="12">
        <v>11382</v>
      </c>
      <c r="G113" s="12">
        <v>29495</v>
      </c>
      <c r="H113" s="12">
        <v>0</v>
      </c>
      <c r="I113" s="12">
        <f t="shared" si="9"/>
        <v>-40877</v>
      </c>
      <c r="J113" s="12">
        <f t="shared" si="5"/>
        <v>0</v>
      </c>
      <c r="K113" s="12">
        <f t="shared" si="6"/>
        <v>-359.14</v>
      </c>
      <c r="L113" s="12">
        <f t="shared" si="7"/>
        <v>459.14</v>
      </c>
      <c r="M113" s="14"/>
      <c r="N113" s="14"/>
    </row>
    <row r="114" spans="1:14" x14ac:dyDescent="0.35">
      <c r="A114" s="1">
        <v>113</v>
      </c>
      <c r="B114" s="12">
        <f t="shared" si="10"/>
        <v>5650</v>
      </c>
      <c r="C114" s="12">
        <v>202500</v>
      </c>
      <c r="D114" s="12">
        <v>109870</v>
      </c>
      <c r="E114" s="12">
        <v>115734</v>
      </c>
      <c r="F114" s="12">
        <v>5470</v>
      </c>
      <c r="G114" s="12">
        <v>11334</v>
      </c>
      <c r="H114" s="12">
        <v>104400</v>
      </c>
      <c r="I114" s="12">
        <f t="shared" si="9"/>
        <v>87596</v>
      </c>
      <c r="J114" s="12">
        <f t="shared" si="5"/>
        <v>95.02</v>
      </c>
      <c r="K114" s="12">
        <f t="shared" si="6"/>
        <v>79.73</v>
      </c>
      <c r="L114" s="12">
        <f t="shared" si="7"/>
        <v>20.269999999999996</v>
      </c>
      <c r="M114" s="14"/>
      <c r="N114" s="14"/>
    </row>
    <row r="115" spans="1:14" x14ac:dyDescent="0.35">
      <c r="A115" s="1">
        <v>114</v>
      </c>
      <c r="B115" s="12">
        <f t="shared" si="10"/>
        <v>5700</v>
      </c>
      <c r="C115" s="12">
        <v>202500</v>
      </c>
      <c r="D115" s="12">
        <v>104697</v>
      </c>
      <c r="E115" s="12">
        <v>115348</v>
      </c>
      <c r="F115" s="12">
        <v>4952</v>
      </c>
      <c r="G115" s="12">
        <v>15603</v>
      </c>
      <c r="H115" s="12">
        <v>99745</v>
      </c>
      <c r="I115" s="12">
        <f t="shared" si="9"/>
        <v>79190</v>
      </c>
      <c r="J115" s="12">
        <f t="shared" si="5"/>
        <v>95.27</v>
      </c>
      <c r="K115" s="12">
        <f t="shared" si="6"/>
        <v>75.64</v>
      </c>
      <c r="L115" s="12">
        <f t="shared" si="7"/>
        <v>24.36</v>
      </c>
      <c r="M115" s="14"/>
      <c r="N115" s="14"/>
    </row>
    <row r="116" spans="1:14" x14ac:dyDescent="0.35">
      <c r="A116" s="1">
        <v>115</v>
      </c>
      <c r="B116" s="12">
        <f t="shared" si="10"/>
        <v>5750</v>
      </c>
      <c r="C116" s="12">
        <v>202500</v>
      </c>
      <c r="D116" s="12">
        <v>39906</v>
      </c>
      <c r="E116" s="12">
        <v>111777</v>
      </c>
      <c r="F116" s="12">
        <v>916</v>
      </c>
      <c r="G116" s="12">
        <v>72787</v>
      </c>
      <c r="H116" s="12">
        <v>38990</v>
      </c>
      <c r="I116" s="12">
        <f t="shared" si="9"/>
        <v>-34713</v>
      </c>
      <c r="J116" s="12">
        <f t="shared" si="5"/>
        <v>97.7</v>
      </c>
      <c r="K116" s="12">
        <f t="shared" si="6"/>
        <v>-86.99</v>
      </c>
      <c r="L116" s="12">
        <f t="shared" si="7"/>
        <v>186.99</v>
      </c>
      <c r="M116" s="14"/>
      <c r="N116" s="14"/>
    </row>
    <row r="117" spans="1:14" x14ac:dyDescent="0.35">
      <c r="A117" s="1">
        <v>116</v>
      </c>
      <c r="B117" s="12">
        <f t="shared" si="10"/>
        <v>5800</v>
      </c>
      <c r="C117" s="12">
        <v>202500</v>
      </c>
      <c r="D117" s="12">
        <v>91971</v>
      </c>
      <c r="E117" s="12">
        <v>87295</v>
      </c>
      <c r="F117" s="12">
        <v>4676</v>
      </c>
      <c r="G117" s="12">
        <v>0</v>
      </c>
      <c r="H117" s="12">
        <v>87295</v>
      </c>
      <c r="I117" s="12">
        <f t="shared" si="9"/>
        <v>82619</v>
      </c>
      <c r="J117" s="12">
        <f t="shared" si="5"/>
        <v>94.92</v>
      </c>
      <c r="K117" s="12">
        <f t="shared" si="6"/>
        <v>89.83</v>
      </c>
      <c r="L117" s="12">
        <f t="shared" si="7"/>
        <v>10.170000000000002</v>
      </c>
      <c r="M117" s="14"/>
      <c r="N117" s="14"/>
    </row>
    <row r="118" spans="1:14" x14ac:dyDescent="0.35">
      <c r="A118" s="1">
        <v>117</v>
      </c>
      <c r="B118" s="12">
        <f>B117+50</f>
        <v>5850</v>
      </c>
      <c r="C118" s="12">
        <v>202500</v>
      </c>
      <c r="D118" s="12">
        <v>90874</v>
      </c>
      <c r="E118" s="12">
        <v>3847</v>
      </c>
      <c r="F118" s="12">
        <v>90874</v>
      </c>
      <c r="G118" s="12">
        <v>3847</v>
      </c>
      <c r="H118" s="12">
        <v>0</v>
      </c>
      <c r="I118" s="12">
        <f t="shared" si="9"/>
        <v>-94721</v>
      </c>
      <c r="J118" s="12">
        <f t="shared" si="5"/>
        <v>0</v>
      </c>
      <c r="K118" s="12">
        <f t="shared" si="6"/>
        <v>-104.23</v>
      </c>
      <c r="L118" s="12">
        <f t="shared" si="7"/>
        <v>204.23000000000002</v>
      </c>
      <c r="M118" s="14"/>
      <c r="N118" s="14"/>
    </row>
    <row r="119" spans="1:14" x14ac:dyDescent="0.35">
      <c r="A119" s="1">
        <v>118</v>
      </c>
      <c r="B119" s="12">
        <f t="shared" si="10"/>
        <v>5900</v>
      </c>
      <c r="C119" s="12">
        <v>202500</v>
      </c>
      <c r="D119" s="12">
        <v>98745</v>
      </c>
      <c r="E119" s="12">
        <v>10757</v>
      </c>
      <c r="F119" s="12">
        <v>87988</v>
      </c>
      <c r="G119" s="12">
        <v>0</v>
      </c>
      <c r="H119" s="12">
        <v>10757</v>
      </c>
      <c r="I119" s="12">
        <f t="shared" si="9"/>
        <v>-77231</v>
      </c>
      <c r="J119" s="12">
        <f t="shared" si="5"/>
        <v>10.89</v>
      </c>
      <c r="K119" s="12">
        <f t="shared" si="6"/>
        <v>-78.209999999999994</v>
      </c>
      <c r="L119" s="12">
        <f t="shared" si="7"/>
        <v>178.20999999999998</v>
      </c>
      <c r="M119" s="14"/>
      <c r="N119" s="14"/>
    </row>
    <row r="120" spans="1:14" x14ac:dyDescent="0.35">
      <c r="A120" s="1">
        <v>119</v>
      </c>
      <c r="B120" s="12">
        <f t="shared" si="10"/>
        <v>5950</v>
      </c>
      <c r="C120" s="12">
        <v>202500</v>
      </c>
      <c r="D120" s="12">
        <v>138700</v>
      </c>
      <c r="E120" s="12">
        <v>2865</v>
      </c>
      <c r="F120" s="12">
        <v>138700</v>
      </c>
      <c r="G120" s="12">
        <v>2865</v>
      </c>
      <c r="H120" s="12">
        <v>0</v>
      </c>
      <c r="I120" s="12">
        <f t="shared" si="9"/>
        <v>-141565</v>
      </c>
      <c r="J120" s="12">
        <f t="shared" si="5"/>
        <v>0</v>
      </c>
      <c r="K120" s="12">
        <f t="shared" si="6"/>
        <v>-102.07</v>
      </c>
      <c r="L120" s="12">
        <f t="shared" si="7"/>
        <v>202.07</v>
      </c>
      <c r="M120" s="14"/>
      <c r="N120" s="14"/>
    </row>
    <row r="121" spans="1:14" x14ac:dyDescent="0.35">
      <c r="A121" s="1">
        <v>120</v>
      </c>
      <c r="B121" s="12">
        <f>B120+50</f>
        <v>6000</v>
      </c>
      <c r="C121" s="12">
        <v>202500</v>
      </c>
      <c r="D121" s="12">
        <v>118548</v>
      </c>
      <c r="E121" s="12">
        <v>4172</v>
      </c>
      <c r="F121" s="12">
        <v>118548</v>
      </c>
      <c r="G121" s="12">
        <v>4172</v>
      </c>
      <c r="H121" s="12">
        <v>0</v>
      </c>
      <c r="I121" s="12">
        <f t="shared" si="9"/>
        <v>-122720</v>
      </c>
      <c r="J121" s="12">
        <f t="shared" si="5"/>
        <v>0</v>
      </c>
      <c r="K121" s="12">
        <f t="shared" si="6"/>
        <v>-103.52</v>
      </c>
      <c r="L121" s="12">
        <f t="shared" si="7"/>
        <v>203.51999999999998</v>
      </c>
      <c r="M121" s="14"/>
      <c r="N121" s="14"/>
    </row>
    <row r="122" spans="1:14" x14ac:dyDescent="0.35">
      <c r="A122" s="1">
        <v>121</v>
      </c>
      <c r="B122" s="12">
        <f t="shared" si="10"/>
        <v>6050</v>
      </c>
      <c r="C122" s="12">
        <v>202500</v>
      </c>
      <c r="D122" s="12">
        <v>153670</v>
      </c>
      <c r="E122" s="12">
        <v>336</v>
      </c>
      <c r="F122" s="12">
        <v>153670</v>
      </c>
      <c r="G122" s="12">
        <v>336</v>
      </c>
      <c r="H122" s="12">
        <v>0</v>
      </c>
      <c r="I122" s="12">
        <f t="shared" si="9"/>
        <v>-154006</v>
      </c>
      <c r="J122" s="12">
        <f t="shared" si="5"/>
        <v>0</v>
      </c>
      <c r="K122" s="12">
        <f t="shared" si="6"/>
        <v>-100.22</v>
      </c>
      <c r="L122" s="12">
        <f t="shared" si="7"/>
        <v>200.22</v>
      </c>
      <c r="M122" s="14"/>
      <c r="N122" s="14"/>
    </row>
    <row r="123" spans="1:14" x14ac:dyDescent="0.35">
      <c r="A123" s="1">
        <v>122</v>
      </c>
      <c r="B123" s="12">
        <f t="shared" si="10"/>
        <v>6100</v>
      </c>
      <c r="C123" s="12">
        <v>202500</v>
      </c>
      <c r="D123" s="12">
        <v>151682</v>
      </c>
      <c r="E123" s="12">
        <v>9078</v>
      </c>
      <c r="F123" s="12">
        <v>142811</v>
      </c>
      <c r="G123" s="12">
        <v>207</v>
      </c>
      <c r="H123" s="12">
        <v>8871</v>
      </c>
      <c r="I123" s="12">
        <f t="shared" si="9"/>
        <v>-134147</v>
      </c>
      <c r="J123" s="12">
        <f t="shared" si="5"/>
        <v>5.85</v>
      </c>
      <c r="K123" s="12">
        <f t="shared" si="6"/>
        <v>-88.44</v>
      </c>
      <c r="L123" s="12">
        <f t="shared" si="7"/>
        <v>188.44</v>
      </c>
      <c r="M123" s="14"/>
      <c r="N123" s="14"/>
    </row>
    <row r="124" spans="1:14" x14ac:dyDescent="0.35">
      <c r="A124" s="1">
        <v>123</v>
      </c>
      <c r="B124" s="12">
        <f t="shared" si="10"/>
        <v>6150</v>
      </c>
      <c r="C124" s="12">
        <v>202500</v>
      </c>
      <c r="D124" s="12">
        <v>89202</v>
      </c>
      <c r="E124" s="12">
        <v>7599</v>
      </c>
      <c r="F124" s="12">
        <v>82649</v>
      </c>
      <c r="G124" s="12">
        <v>1046</v>
      </c>
      <c r="H124" s="12">
        <v>6553</v>
      </c>
      <c r="I124" s="12">
        <f t="shared" si="9"/>
        <v>-77142</v>
      </c>
      <c r="J124" s="12">
        <f t="shared" si="5"/>
        <v>7.35</v>
      </c>
      <c r="K124" s="12">
        <f t="shared" si="6"/>
        <v>-86.48</v>
      </c>
      <c r="L124" s="12">
        <f t="shared" si="7"/>
        <v>186.48000000000002</v>
      </c>
      <c r="M124" s="14"/>
      <c r="N124" s="14"/>
    </row>
    <row r="125" spans="1:14" x14ac:dyDescent="0.35">
      <c r="A125" s="1">
        <v>124</v>
      </c>
      <c r="B125" s="12">
        <f t="shared" si="10"/>
        <v>6200</v>
      </c>
      <c r="C125" s="12">
        <v>202500</v>
      </c>
      <c r="D125" s="12">
        <v>86173</v>
      </c>
      <c r="E125" s="12">
        <v>1355</v>
      </c>
      <c r="F125" s="12">
        <v>86173</v>
      </c>
      <c r="G125" s="12">
        <v>1355</v>
      </c>
      <c r="H125" s="12">
        <v>0</v>
      </c>
      <c r="I125" s="12">
        <f t="shared" si="9"/>
        <v>-87528</v>
      </c>
      <c r="J125" s="12">
        <f t="shared" si="5"/>
        <v>0</v>
      </c>
      <c r="K125" s="12">
        <f t="shared" si="6"/>
        <v>-101.57</v>
      </c>
      <c r="L125" s="12">
        <f t="shared" si="7"/>
        <v>201.57</v>
      </c>
      <c r="M125" s="14"/>
      <c r="N125" s="14"/>
    </row>
    <row r="126" spans="1:14" x14ac:dyDescent="0.35">
      <c r="A126" s="1">
        <v>125</v>
      </c>
      <c r="B126" s="12">
        <f t="shared" si="10"/>
        <v>6250</v>
      </c>
      <c r="C126" s="12">
        <v>202500</v>
      </c>
      <c r="D126" s="12">
        <v>126012</v>
      </c>
      <c r="E126" s="12">
        <v>2734</v>
      </c>
      <c r="F126" s="12">
        <v>123278</v>
      </c>
      <c r="G126" s="12">
        <v>0</v>
      </c>
      <c r="H126" s="12">
        <v>2734</v>
      </c>
      <c r="I126" s="12">
        <f t="shared" si="9"/>
        <v>-120544</v>
      </c>
      <c r="J126" s="12">
        <f t="shared" si="5"/>
        <v>2.17</v>
      </c>
      <c r="K126" s="12">
        <f t="shared" si="6"/>
        <v>-95.66</v>
      </c>
      <c r="L126" s="12">
        <f t="shared" si="7"/>
        <v>195.66</v>
      </c>
      <c r="M126" s="14"/>
      <c r="N126" s="14"/>
    </row>
    <row r="127" spans="1:14" x14ac:dyDescent="0.35">
      <c r="A127" s="1">
        <v>126</v>
      </c>
      <c r="B127" s="12">
        <f>B126+50</f>
        <v>6300</v>
      </c>
      <c r="C127" s="12">
        <v>202500</v>
      </c>
      <c r="D127" s="12">
        <v>115669</v>
      </c>
      <c r="E127" s="12">
        <v>8651</v>
      </c>
      <c r="F127" s="12">
        <v>115669</v>
      </c>
      <c r="G127" s="12">
        <v>8651</v>
      </c>
      <c r="H127" s="12">
        <v>0</v>
      </c>
      <c r="I127" s="12">
        <f t="shared" si="9"/>
        <v>-124320</v>
      </c>
      <c r="J127" s="12">
        <f t="shared" si="5"/>
        <v>0</v>
      </c>
      <c r="K127" s="12">
        <f t="shared" si="6"/>
        <v>-107.48</v>
      </c>
      <c r="L127" s="12">
        <f t="shared" si="7"/>
        <v>207.48000000000002</v>
      </c>
      <c r="M127" s="14"/>
      <c r="N127" s="14"/>
    </row>
    <row r="128" spans="1:14" x14ac:dyDescent="0.35">
      <c r="A128" s="1">
        <v>127</v>
      </c>
      <c r="B128" s="12">
        <f t="shared" si="10"/>
        <v>6350</v>
      </c>
      <c r="C128" s="12">
        <v>202500</v>
      </c>
      <c r="D128" s="12">
        <v>123252</v>
      </c>
      <c r="E128" s="12">
        <v>9657</v>
      </c>
      <c r="F128" s="12">
        <v>123252</v>
      </c>
      <c r="G128" s="12">
        <v>9657</v>
      </c>
      <c r="H128" s="12">
        <v>0</v>
      </c>
      <c r="I128" s="12">
        <f t="shared" si="9"/>
        <v>-132909</v>
      </c>
      <c r="J128" s="12">
        <f t="shared" si="5"/>
        <v>0</v>
      </c>
      <c r="K128" s="12">
        <f t="shared" si="6"/>
        <v>-107.84</v>
      </c>
      <c r="L128" s="12">
        <f t="shared" si="7"/>
        <v>207.84</v>
      </c>
      <c r="M128" s="14"/>
      <c r="N128" s="14"/>
    </row>
    <row r="129" spans="1:14" x14ac:dyDescent="0.35">
      <c r="A129" s="1">
        <v>128</v>
      </c>
      <c r="B129" s="12">
        <f>B128+50</f>
        <v>6400</v>
      </c>
      <c r="C129" s="12">
        <v>202500</v>
      </c>
      <c r="D129" s="12">
        <v>144501</v>
      </c>
      <c r="E129" s="12">
        <v>13210</v>
      </c>
      <c r="F129" s="12">
        <v>143004</v>
      </c>
      <c r="G129" s="12">
        <v>11714</v>
      </c>
      <c r="H129" s="12">
        <v>1497</v>
      </c>
      <c r="I129" s="12">
        <f t="shared" si="9"/>
        <v>-153221</v>
      </c>
      <c r="J129" s="12">
        <f t="shared" si="5"/>
        <v>1.04</v>
      </c>
      <c r="K129" s="12">
        <f t="shared" si="6"/>
        <v>-106.03</v>
      </c>
      <c r="L129" s="12">
        <f t="shared" si="7"/>
        <v>206.03</v>
      </c>
      <c r="M129" s="14"/>
      <c r="N129" s="14"/>
    </row>
    <row r="130" spans="1:14" x14ac:dyDescent="0.35">
      <c r="A130" s="1">
        <v>129</v>
      </c>
      <c r="B130" s="12">
        <f t="shared" si="10"/>
        <v>6450</v>
      </c>
      <c r="C130" s="12">
        <v>202500</v>
      </c>
      <c r="D130" s="12">
        <v>107852</v>
      </c>
      <c r="E130" s="12">
        <v>122327</v>
      </c>
      <c r="F130" s="12">
        <v>929</v>
      </c>
      <c r="G130" s="12">
        <v>15404</v>
      </c>
      <c r="H130" s="12">
        <v>106923</v>
      </c>
      <c r="I130" s="12">
        <f t="shared" si="9"/>
        <v>90590</v>
      </c>
      <c r="J130" s="12">
        <f t="shared" si="5"/>
        <v>99.14</v>
      </c>
      <c r="K130" s="12">
        <f t="shared" si="6"/>
        <v>83.99</v>
      </c>
      <c r="L130" s="12">
        <f t="shared" si="7"/>
        <v>16.010000000000005</v>
      </c>
      <c r="M130" s="14"/>
      <c r="N130" s="14"/>
    </row>
    <row r="131" spans="1:14" x14ac:dyDescent="0.35">
      <c r="A131" s="1">
        <v>130</v>
      </c>
      <c r="B131" s="12">
        <f t="shared" si="10"/>
        <v>6500</v>
      </c>
      <c r="C131" s="12">
        <v>202500</v>
      </c>
      <c r="D131" s="12">
        <v>115111</v>
      </c>
      <c r="E131" s="12">
        <v>115133</v>
      </c>
      <c r="F131" s="12">
        <v>27619</v>
      </c>
      <c r="G131" s="12">
        <v>27641</v>
      </c>
      <c r="H131" s="12">
        <v>87492</v>
      </c>
      <c r="I131" s="12">
        <f t="shared" si="9"/>
        <v>32232</v>
      </c>
      <c r="J131" s="12">
        <f t="shared" ref="J131:J173" si="11">ROUND((H131/D131)*100,2)</f>
        <v>76.010000000000005</v>
      </c>
      <c r="K131" s="12">
        <f t="shared" ref="K131:K173" si="12">ROUND((I131/D131)*100, 2)</f>
        <v>28</v>
      </c>
      <c r="L131" s="12">
        <f t="shared" ref="L131:L173" si="13">100-K131</f>
        <v>72</v>
      </c>
      <c r="M131" s="14"/>
      <c r="N131" s="14"/>
    </row>
    <row r="132" spans="1:14" x14ac:dyDescent="0.35">
      <c r="A132" s="1">
        <v>131</v>
      </c>
      <c r="B132" s="12">
        <f t="shared" si="10"/>
        <v>6550</v>
      </c>
      <c r="C132" s="12">
        <v>202500</v>
      </c>
      <c r="D132" s="12">
        <v>27843</v>
      </c>
      <c r="E132" s="12">
        <v>24309</v>
      </c>
      <c r="F132" s="12">
        <v>3534</v>
      </c>
      <c r="G132" s="12">
        <v>0</v>
      </c>
      <c r="H132" s="12">
        <v>24309</v>
      </c>
      <c r="I132" s="12">
        <f t="shared" si="9"/>
        <v>20775</v>
      </c>
      <c r="J132" s="12">
        <f t="shared" si="11"/>
        <v>87.31</v>
      </c>
      <c r="K132" s="12">
        <f t="shared" si="12"/>
        <v>74.61</v>
      </c>
      <c r="L132" s="12">
        <f t="shared" si="13"/>
        <v>25.39</v>
      </c>
      <c r="M132" s="14"/>
      <c r="N132" s="14"/>
    </row>
    <row r="133" spans="1:14" x14ac:dyDescent="0.35">
      <c r="A133" s="1">
        <v>132</v>
      </c>
      <c r="B133" s="12">
        <f t="shared" si="10"/>
        <v>6600</v>
      </c>
      <c r="C133" s="12">
        <v>202500</v>
      </c>
      <c r="D133" s="12">
        <v>146214</v>
      </c>
      <c r="E133" s="12">
        <v>3576</v>
      </c>
      <c r="F133" s="12">
        <v>146214</v>
      </c>
      <c r="G133" s="12">
        <v>3576</v>
      </c>
      <c r="H133" s="12">
        <v>0</v>
      </c>
      <c r="I133" s="12">
        <f t="shared" ref="I133:I173" si="14">H133-(F133+G133)</f>
        <v>-149790</v>
      </c>
      <c r="J133" s="12">
        <f t="shared" si="11"/>
        <v>0</v>
      </c>
      <c r="K133" s="12">
        <f t="shared" si="12"/>
        <v>-102.45</v>
      </c>
      <c r="L133" s="12">
        <f t="shared" si="13"/>
        <v>202.45</v>
      </c>
      <c r="M133" s="14"/>
      <c r="N133" s="14"/>
    </row>
    <row r="134" spans="1:14" x14ac:dyDescent="0.35">
      <c r="A134" s="1">
        <v>133</v>
      </c>
      <c r="B134" s="12">
        <f t="shared" si="10"/>
        <v>6650</v>
      </c>
      <c r="C134" s="12">
        <v>202500</v>
      </c>
      <c r="D134" s="12">
        <v>71229</v>
      </c>
      <c r="E134" s="12">
        <v>15954</v>
      </c>
      <c r="F134" s="12">
        <v>55275</v>
      </c>
      <c r="G134" s="12">
        <v>0</v>
      </c>
      <c r="H134" s="12">
        <v>15954</v>
      </c>
      <c r="I134" s="12">
        <f t="shared" si="14"/>
        <v>-39321</v>
      </c>
      <c r="J134" s="12">
        <f t="shared" si="11"/>
        <v>22.4</v>
      </c>
      <c r="K134" s="12">
        <f t="shared" si="12"/>
        <v>-55.2</v>
      </c>
      <c r="L134" s="12">
        <f t="shared" si="13"/>
        <v>155.19999999999999</v>
      </c>
      <c r="M134" s="14"/>
      <c r="N134" s="14"/>
    </row>
    <row r="135" spans="1:14" x14ac:dyDescent="0.35">
      <c r="A135" s="1">
        <v>134</v>
      </c>
      <c r="B135" s="12">
        <v>6750</v>
      </c>
      <c r="C135" s="12">
        <v>202500</v>
      </c>
      <c r="D135" s="12">
        <v>149898</v>
      </c>
      <c r="E135" s="12">
        <v>85027</v>
      </c>
      <c r="F135" s="12">
        <v>69135</v>
      </c>
      <c r="G135" s="12">
        <v>4264</v>
      </c>
      <c r="H135" s="12">
        <v>80763</v>
      </c>
      <c r="I135" s="12">
        <f t="shared" si="14"/>
        <v>7364</v>
      </c>
      <c r="J135" s="12">
        <f t="shared" si="11"/>
        <v>53.88</v>
      </c>
      <c r="K135" s="12">
        <f t="shared" si="12"/>
        <v>4.91</v>
      </c>
      <c r="L135" s="12">
        <f t="shared" si="13"/>
        <v>95.09</v>
      </c>
      <c r="M135" s="14">
        <f>SUM(K135:K155)/21</f>
        <v>-41.496190476190478</v>
      </c>
      <c r="N135" s="14">
        <f>SUM(L135:L155)/21</f>
        <v>141.49619047619049</v>
      </c>
    </row>
    <row r="136" spans="1:14" x14ac:dyDescent="0.35">
      <c r="A136" s="1">
        <v>135</v>
      </c>
      <c r="B136" s="12">
        <f>B135+50</f>
        <v>6800</v>
      </c>
      <c r="C136" s="12">
        <v>202500</v>
      </c>
      <c r="D136" s="12">
        <v>148884</v>
      </c>
      <c r="E136" s="12">
        <v>83429</v>
      </c>
      <c r="F136" s="12">
        <v>67024</v>
      </c>
      <c r="G136" s="12">
        <v>1569</v>
      </c>
      <c r="H136" s="12">
        <v>81860</v>
      </c>
      <c r="I136" s="12">
        <f t="shared" si="14"/>
        <v>13267</v>
      </c>
      <c r="J136" s="12">
        <f t="shared" si="11"/>
        <v>54.98</v>
      </c>
      <c r="K136" s="12">
        <f t="shared" si="12"/>
        <v>8.91</v>
      </c>
      <c r="L136" s="12">
        <f t="shared" si="13"/>
        <v>91.09</v>
      </c>
      <c r="M136" s="14"/>
      <c r="N136" s="14"/>
    </row>
    <row r="137" spans="1:14" x14ac:dyDescent="0.35">
      <c r="A137" s="1">
        <v>136</v>
      </c>
      <c r="B137" s="12">
        <f t="shared" ref="B137:B173" si="15">B136+50</f>
        <v>6850</v>
      </c>
      <c r="C137" s="12">
        <v>202500</v>
      </c>
      <c r="D137" s="12">
        <v>155470</v>
      </c>
      <c r="E137" s="12">
        <v>107460</v>
      </c>
      <c r="F137" s="12">
        <v>48075</v>
      </c>
      <c r="G137" s="12">
        <v>65</v>
      </c>
      <c r="H137" s="12">
        <v>107395</v>
      </c>
      <c r="I137" s="12">
        <f t="shared" si="14"/>
        <v>59255</v>
      </c>
      <c r="J137" s="12">
        <f t="shared" si="11"/>
        <v>69.08</v>
      </c>
      <c r="K137" s="12">
        <f t="shared" si="12"/>
        <v>38.11</v>
      </c>
      <c r="L137" s="12">
        <f t="shared" si="13"/>
        <v>61.89</v>
      </c>
      <c r="M137" s="14"/>
      <c r="N137" s="14"/>
    </row>
    <row r="138" spans="1:14" x14ac:dyDescent="0.35">
      <c r="A138" s="1">
        <v>137</v>
      </c>
      <c r="B138" s="12">
        <f t="shared" si="15"/>
        <v>6900</v>
      </c>
      <c r="C138" s="12">
        <v>202500</v>
      </c>
      <c r="D138" s="12">
        <v>137970</v>
      </c>
      <c r="E138" s="12">
        <v>111798</v>
      </c>
      <c r="F138" s="12">
        <v>26951</v>
      </c>
      <c r="G138" s="12">
        <v>805</v>
      </c>
      <c r="H138" s="12">
        <v>111019</v>
      </c>
      <c r="I138" s="12">
        <f t="shared" si="14"/>
        <v>83263</v>
      </c>
      <c r="J138" s="12">
        <f t="shared" si="11"/>
        <v>80.47</v>
      </c>
      <c r="K138" s="12">
        <f t="shared" si="12"/>
        <v>60.35</v>
      </c>
      <c r="L138" s="12">
        <f t="shared" si="13"/>
        <v>39.65</v>
      </c>
      <c r="M138" s="14"/>
      <c r="N138" s="14"/>
    </row>
    <row r="139" spans="1:14" x14ac:dyDescent="0.35">
      <c r="A139" s="1">
        <v>138</v>
      </c>
      <c r="B139" s="12">
        <f t="shared" si="15"/>
        <v>6950</v>
      </c>
      <c r="C139" s="12">
        <v>202500</v>
      </c>
      <c r="D139" s="12">
        <v>92451</v>
      </c>
      <c r="E139" s="12">
        <v>14220</v>
      </c>
      <c r="F139" s="12">
        <v>78242</v>
      </c>
      <c r="G139" s="12">
        <v>11</v>
      </c>
      <c r="H139" s="12">
        <v>14209</v>
      </c>
      <c r="I139" s="12">
        <f t="shared" si="14"/>
        <v>-64044</v>
      </c>
      <c r="J139" s="12">
        <f t="shared" si="11"/>
        <v>15.37</v>
      </c>
      <c r="K139" s="12">
        <f t="shared" si="12"/>
        <v>-69.27</v>
      </c>
      <c r="L139" s="12">
        <f t="shared" si="13"/>
        <v>169.26999999999998</v>
      </c>
      <c r="M139" s="14"/>
      <c r="N139" s="14"/>
    </row>
    <row r="140" spans="1:14" x14ac:dyDescent="0.35">
      <c r="A140" s="1">
        <v>139</v>
      </c>
      <c r="B140" s="12">
        <f t="shared" si="15"/>
        <v>7000</v>
      </c>
      <c r="C140" s="12">
        <v>202500</v>
      </c>
      <c r="D140" s="12">
        <v>134076</v>
      </c>
      <c r="E140" s="12">
        <v>2882</v>
      </c>
      <c r="F140" s="12">
        <v>131194</v>
      </c>
      <c r="G140" s="12">
        <v>0</v>
      </c>
      <c r="H140" s="12">
        <v>2882</v>
      </c>
      <c r="I140" s="12">
        <f t="shared" si="14"/>
        <v>-128312</v>
      </c>
      <c r="J140" s="12">
        <f t="shared" si="11"/>
        <v>2.15</v>
      </c>
      <c r="K140" s="12">
        <f t="shared" si="12"/>
        <v>-95.7</v>
      </c>
      <c r="L140" s="12">
        <f t="shared" si="13"/>
        <v>195.7</v>
      </c>
      <c r="M140" s="14"/>
      <c r="N140" s="14"/>
    </row>
    <row r="141" spans="1:14" x14ac:dyDescent="0.35">
      <c r="A141" s="1">
        <v>140</v>
      </c>
      <c r="B141" s="12">
        <f t="shared" si="15"/>
        <v>7050</v>
      </c>
      <c r="C141" s="12">
        <v>202500</v>
      </c>
      <c r="D141" s="12">
        <v>173770</v>
      </c>
      <c r="E141" s="12">
        <v>55002</v>
      </c>
      <c r="F141" s="12">
        <v>118768</v>
      </c>
      <c r="G141" s="12">
        <v>0</v>
      </c>
      <c r="H141" s="12">
        <v>55002</v>
      </c>
      <c r="I141" s="12">
        <f t="shared" si="14"/>
        <v>-63766</v>
      </c>
      <c r="J141" s="12">
        <f t="shared" si="11"/>
        <v>31.65</v>
      </c>
      <c r="K141" s="12">
        <f t="shared" si="12"/>
        <v>-36.700000000000003</v>
      </c>
      <c r="L141" s="12">
        <f t="shared" si="13"/>
        <v>136.69999999999999</v>
      </c>
      <c r="M141" s="14"/>
      <c r="N141" s="14"/>
    </row>
    <row r="142" spans="1:14" x14ac:dyDescent="0.35">
      <c r="A142" s="1">
        <v>141</v>
      </c>
      <c r="B142" s="12">
        <f t="shared" si="15"/>
        <v>7100</v>
      </c>
      <c r="C142" s="12">
        <v>202500</v>
      </c>
      <c r="D142" s="12">
        <v>202500</v>
      </c>
      <c r="E142" s="12">
        <v>26420</v>
      </c>
      <c r="F142" s="12">
        <v>176080</v>
      </c>
      <c r="G142" s="12">
        <v>0</v>
      </c>
      <c r="H142" s="12">
        <v>26420</v>
      </c>
      <c r="I142" s="12">
        <f t="shared" si="14"/>
        <v>-149660</v>
      </c>
      <c r="J142" s="12">
        <f t="shared" si="11"/>
        <v>13.05</v>
      </c>
      <c r="K142" s="12">
        <f t="shared" si="12"/>
        <v>-73.91</v>
      </c>
      <c r="L142" s="12">
        <f t="shared" si="13"/>
        <v>173.91</v>
      </c>
      <c r="M142" s="14"/>
      <c r="N142" s="14"/>
    </row>
    <row r="143" spans="1:14" x14ac:dyDescent="0.35">
      <c r="A143" s="1">
        <v>142</v>
      </c>
      <c r="B143" s="12">
        <f t="shared" si="15"/>
        <v>7150</v>
      </c>
      <c r="C143" s="12">
        <v>202500</v>
      </c>
      <c r="D143" s="12">
        <v>150167</v>
      </c>
      <c r="E143" s="12">
        <v>43841</v>
      </c>
      <c r="F143" s="12">
        <v>106410</v>
      </c>
      <c r="G143" s="12">
        <v>84</v>
      </c>
      <c r="H143" s="12">
        <v>43757</v>
      </c>
      <c r="I143" s="12">
        <f t="shared" si="14"/>
        <v>-62737</v>
      </c>
      <c r="J143" s="12">
        <f t="shared" si="11"/>
        <v>29.14</v>
      </c>
      <c r="K143" s="12">
        <f t="shared" si="12"/>
        <v>-41.78</v>
      </c>
      <c r="L143" s="12">
        <f t="shared" si="13"/>
        <v>141.78</v>
      </c>
      <c r="M143" s="14"/>
      <c r="N143" s="14"/>
    </row>
    <row r="144" spans="1:14" x14ac:dyDescent="0.35">
      <c r="A144" s="1">
        <v>143</v>
      </c>
      <c r="B144" s="12">
        <f t="shared" si="15"/>
        <v>7200</v>
      </c>
      <c r="C144" s="12">
        <v>202500</v>
      </c>
      <c r="D144" s="12">
        <v>145617</v>
      </c>
      <c r="E144" s="12">
        <v>544</v>
      </c>
      <c r="F144" s="12">
        <v>145073</v>
      </c>
      <c r="G144" s="12">
        <v>0</v>
      </c>
      <c r="H144" s="12">
        <v>544</v>
      </c>
      <c r="I144" s="12">
        <f t="shared" si="14"/>
        <v>-144529</v>
      </c>
      <c r="J144" s="12">
        <f t="shared" si="11"/>
        <v>0.37</v>
      </c>
      <c r="K144" s="12">
        <f t="shared" si="12"/>
        <v>-99.25</v>
      </c>
      <c r="L144" s="12">
        <f t="shared" si="13"/>
        <v>199.25</v>
      </c>
      <c r="M144" s="14"/>
      <c r="N144" s="14"/>
    </row>
    <row r="145" spans="1:14" x14ac:dyDescent="0.35">
      <c r="A145" s="1">
        <v>144</v>
      </c>
      <c r="B145" s="12">
        <f t="shared" si="15"/>
        <v>7250</v>
      </c>
      <c r="C145" s="12">
        <v>202500</v>
      </c>
      <c r="D145" s="12">
        <v>92682</v>
      </c>
      <c r="E145" s="12">
        <v>212</v>
      </c>
      <c r="F145" s="12">
        <v>92682</v>
      </c>
      <c r="G145" s="12">
        <v>212</v>
      </c>
      <c r="H145" s="12">
        <v>0</v>
      </c>
      <c r="I145" s="12">
        <f t="shared" si="14"/>
        <v>-92894</v>
      </c>
      <c r="J145" s="12">
        <f t="shared" si="11"/>
        <v>0</v>
      </c>
      <c r="K145" s="12">
        <f t="shared" si="12"/>
        <v>-100.23</v>
      </c>
      <c r="L145" s="12">
        <f t="shared" si="13"/>
        <v>200.23000000000002</v>
      </c>
      <c r="M145" s="14"/>
      <c r="N145" s="14"/>
    </row>
    <row r="146" spans="1:14" x14ac:dyDescent="0.35">
      <c r="A146" s="1">
        <v>145</v>
      </c>
      <c r="B146" s="12">
        <f t="shared" si="15"/>
        <v>7300</v>
      </c>
      <c r="C146" s="12">
        <v>202500</v>
      </c>
      <c r="D146" s="12">
        <v>155532</v>
      </c>
      <c r="E146" s="12">
        <v>1855</v>
      </c>
      <c r="F146" s="12">
        <v>154094</v>
      </c>
      <c r="G146" s="12">
        <v>417</v>
      </c>
      <c r="H146" s="12">
        <v>1438</v>
      </c>
      <c r="I146" s="12">
        <f t="shared" si="14"/>
        <v>-153073</v>
      </c>
      <c r="J146" s="12">
        <f t="shared" si="11"/>
        <v>0.92</v>
      </c>
      <c r="K146" s="12">
        <f t="shared" si="12"/>
        <v>-98.42</v>
      </c>
      <c r="L146" s="12">
        <f t="shared" si="13"/>
        <v>198.42000000000002</v>
      </c>
      <c r="M146" s="14"/>
      <c r="N146" s="14"/>
    </row>
    <row r="147" spans="1:14" x14ac:dyDescent="0.35">
      <c r="A147" s="1">
        <v>146</v>
      </c>
      <c r="B147" s="12">
        <f t="shared" si="15"/>
        <v>7350</v>
      </c>
      <c r="C147" s="12">
        <v>202500</v>
      </c>
      <c r="D147" s="12">
        <v>131427</v>
      </c>
      <c r="E147" s="12">
        <v>60921</v>
      </c>
      <c r="F147" s="12">
        <v>82162</v>
      </c>
      <c r="G147" s="12">
        <v>11657</v>
      </c>
      <c r="H147" s="12">
        <v>49265</v>
      </c>
      <c r="I147" s="12">
        <f t="shared" si="14"/>
        <v>-44554</v>
      </c>
      <c r="J147" s="12">
        <f t="shared" si="11"/>
        <v>37.479999999999997</v>
      </c>
      <c r="K147" s="12">
        <f t="shared" si="12"/>
        <v>-33.9</v>
      </c>
      <c r="L147" s="12">
        <f t="shared" si="13"/>
        <v>133.9</v>
      </c>
      <c r="M147" s="14"/>
      <c r="N147" s="14"/>
    </row>
    <row r="148" spans="1:14" x14ac:dyDescent="0.35">
      <c r="A148" s="1">
        <v>147</v>
      </c>
      <c r="B148" s="12">
        <f t="shared" si="15"/>
        <v>7400</v>
      </c>
      <c r="C148" s="12">
        <v>202500</v>
      </c>
      <c r="D148" s="12">
        <v>140786</v>
      </c>
      <c r="E148" s="12">
        <v>10473</v>
      </c>
      <c r="F148" s="12">
        <v>130313</v>
      </c>
      <c r="G148" s="12">
        <v>0</v>
      </c>
      <c r="H148" s="12">
        <v>10473</v>
      </c>
      <c r="I148" s="12">
        <f t="shared" si="14"/>
        <v>-119840</v>
      </c>
      <c r="J148" s="12">
        <f t="shared" si="11"/>
        <v>7.44</v>
      </c>
      <c r="K148" s="12">
        <f t="shared" si="12"/>
        <v>-85.12</v>
      </c>
      <c r="L148" s="12">
        <f t="shared" si="13"/>
        <v>185.12</v>
      </c>
      <c r="M148" s="14"/>
      <c r="N148" s="14"/>
    </row>
    <row r="149" spans="1:14" x14ac:dyDescent="0.35">
      <c r="A149" s="1">
        <v>148</v>
      </c>
      <c r="B149" s="12">
        <f t="shared" si="15"/>
        <v>7450</v>
      </c>
      <c r="C149" s="12">
        <v>202500</v>
      </c>
      <c r="D149" s="12">
        <v>145292</v>
      </c>
      <c r="E149" s="12">
        <v>39521</v>
      </c>
      <c r="F149" s="12">
        <v>105991</v>
      </c>
      <c r="G149" s="12">
        <v>220</v>
      </c>
      <c r="H149" s="12">
        <v>39301</v>
      </c>
      <c r="I149" s="12">
        <f t="shared" si="14"/>
        <v>-66910</v>
      </c>
      <c r="J149" s="12">
        <f t="shared" si="11"/>
        <v>27.05</v>
      </c>
      <c r="K149" s="12">
        <f t="shared" si="12"/>
        <v>-46.05</v>
      </c>
      <c r="L149" s="12">
        <f t="shared" si="13"/>
        <v>146.05000000000001</v>
      </c>
      <c r="M149" s="14"/>
      <c r="N149" s="14"/>
    </row>
    <row r="150" spans="1:14" x14ac:dyDescent="0.35">
      <c r="A150" s="1">
        <v>149</v>
      </c>
      <c r="B150" s="12">
        <f t="shared" si="15"/>
        <v>7500</v>
      </c>
      <c r="C150" s="12">
        <v>202500</v>
      </c>
      <c r="D150" s="12">
        <v>111416</v>
      </c>
      <c r="E150" s="12">
        <v>167544</v>
      </c>
      <c r="F150" s="12">
        <v>24</v>
      </c>
      <c r="G150" s="12">
        <v>56152</v>
      </c>
      <c r="H150" s="12">
        <v>111392</v>
      </c>
      <c r="I150" s="12">
        <f t="shared" si="14"/>
        <v>55216</v>
      </c>
      <c r="J150" s="12">
        <f t="shared" si="11"/>
        <v>99.98</v>
      </c>
      <c r="K150" s="12">
        <f t="shared" si="12"/>
        <v>49.56</v>
      </c>
      <c r="L150" s="12">
        <f t="shared" si="13"/>
        <v>50.44</v>
      </c>
      <c r="M150" s="14"/>
      <c r="N150" s="14"/>
    </row>
    <row r="151" spans="1:14" x14ac:dyDescent="0.35">
      <c r="A151" s="1">
        <v>150</v>
      </c>
      <c r="B151" s="12">
        <f t="shared" si="15"/>
        <v>7550</v>
      </c>
      <c r="C151" s="12">
        <v>202500</v>
      </c>
      <c r="D151" s="12">
        <v>130807</v>
      </c>
      <c r="E151" s="12">
        <v>123943</v>
      </c>
      <c r="F151" s="12">
        <v>21882</v>
      </c>
      <c r="G151" s="12">
        <v>15023</v>
      </c>
      <c r="H151" s="12">
        <v>108925</v>
      </c>
      <c r="I151" s="12">
        <f t="shared" si="14"/>
        <v>72020</v>
      </c>
      <c r="J151" s="12">
        <f t="shared" si="11"/>
        <v>83.27</v>
      </c>
      <c r="K151" s="12">
        <f t="shared" si="12"/>
        <v>55.06</v>
      </c>
      <c r="L151" s="12">
        <f t="shared" si="13"/>
        <v>44.94</v>
      </c>
      <c r="M151" s="14"/>
      <c r="N151" s="14"/>
    </row>
    <row r="152" spans="1:14" x14ac:dyDescent="0.35">
      <c r="A152" s="1">
        <v>151</v>
      </c>
      <c r="B152" s="12">
        <f t="shared" si="15"/>
        <v>7600</v>
      </c>
      <c r="C152" s="12">
        <v>202500</v>
      </c>
      <c r="D152" s="12">
        <v>158730</v>
      </c>
      <c r="E152" s="12">
        <v>10421</v>
      </c>
      <c r="F152" s="12">
        <v>148309</v>
      </c>
      <c r="G152" s="12">
        <v>0</v>
      </c>
      <c r="H152" s="12">
        <v>10421</v>
      </c>
      <c r="I152" s="12">
        <f t="shared" si="14"/>
        <v>-137888</v>
      </c>
      <c r="J152" s="12">
        <f t="shared" si="11"/>
        <v>6.57</v>
      </c>
      <c r="K152" s="12">
        <f t="shared" si="12"/>
        <v>-86.87</v>
      </c>
      <c r="L152" s="12">
        <f t="shared" si="13"/>
        <v>186.87</v>
      </c>
      <c r="M152" s="14"/>
      <c r="N152" s="14"/>
    </row>
    <row r="153" spans="1:14" x14ac:dyDescent="0.35">
      <c r="A153" s="1">
        <v>152</v>
      </c>
      <c r="B153" s="12">
        <f t="shared" si="15"/>
        <v>7650</v>
      </c>
      <c r="C153" s="12">
        <v>202500</v>
      </c>
      <c r="D153" s="12">
        <v>162714</v>
      </c>
      <c r="E153" s="12">
        <v>66033</v>
      </c>
      <c r="F153" s="12">
        <v>96681</v>
      </c>
      <c r="G153" s="12">
        <v>0</v>
      </c>
      <c r="H153" s="12">
        <v>66033</v>
      </c>
      <c r="I153" s="12">
        <f t="shared" si="14"/>
        <v>-30648</v>
      </c>
      <c r="J153" s="12">
        <f t="shared" si="11"/>
        <v>40.58</v>
      </c>
      <c r="K153" s="12">
        <f t="shared" si="12"/>
        <v>-18.84</v>
      </c>
      <c r="L153" s="12">
        <f t="shared" si="13"/>
        <v>118.84</v>
      </c>
      <c r="M153" s="14"/>
      <c r="N153" s="14"/>
    </row>
    <row r="154" spans="1:14" x14ac:dyDescent="0.35">
      <c r="A154" s="1">
        <v>153</v>
      </c>
      <c r="B154" s="12">
        <f t="shared" si="15"/>
        <v>7700</v>
      </c>
      <c r="C154" s="12">
        <v>202500</v>
      </c>
      <c r="D154" s="12">
        <v>108994</v>
      </c>
      <c r="E154" s="12">
        <v>1660</v>
      </c>
      <c r="F154" s="12">
        <v>108994</v>
      </c>
      <c r="G154" s="12">
        <v>1660</v>
      </c>
      <c r="H154" s="12">
        <v>0</v>
      </c>
      <c r="I154" s="12">
        <f t="shared" si="14"/>
        <v>-110654</v>
      </c>
      <c r="J154" s="12">
        <f t="shared" si="11"/>
        <v>0</v>
      </c>
      <c r="K154" s="12">
        <f t="shared" si="12"/>
        <v>-101.52</v>
      </c>
      <c r="L154" s="12">
        <f t="shared" si="13"/>
        <v>201.51999999999998</v>
      </c>
      <c r="M154" s="14"/>
      <c r="N154" s="14"/>
    </row>
    <row r="155" spans="1:14" x14ac:dyDescent="0.35">
      <c r="A155" s="1">
        <v>154</v>
      </c>
      <c r="B155" s="12">
        <f t="shared" si="15"/>
        <v>7750</v>
      </c>
      <c r="C155" s="12">
        <v>202500</v>
      </c>
      <c r="D155" s="12">
        <v>159927</v>
      </c>
      <c r="E155" s="12">
        <v>1220</v>
      </c>
      <c r="F155" s="12">
        <v>159927</v>
      </c>
      <c r="G155" s="12">
        <v>1220</v>
      </c>
      <c r="H155" s="12">
        <v>0</v>
      </c>
      <c r="I155" s="12">
        <f t="shared" si="14"/>
        <v>-161147</v>
      </c>
      <c r="J155" s="12">
        <f t="shared" si="11"/>
        <v>0</v>
      </c>
      <c r="K155" s="12">
        <f t="shared" si="12"/>
        <v>-100.76</v>
      </c>
      <c r="L155" s="12">
        <f t="shared" si="13"/>
        <v>200.76</v>
      </c>
      <c r="M155" s="14"/>
      <c r="N155" s="14"/>
    </row>
    <row r="156" spans="1:14" x14ac:dyDescent="0.35">
      <c r="A156" s="1">
        <v>155</v>
      </c>
      <c r="B156" s="12">
        <f t="shared" si="15"/>
        <v>7800</v>
      </c>
      <c r="C156" s="12">
        <v>202500</v>
      </c>
      <c r="D156" s="12">
        <v>202500</v>
      </c>
      <c r="E156" s="12">
        <v>237</v>
      </c>
      <c r="F156" s="12">
        <v>202263</v>
      </c>
      <c r="G156" s="12">
        <v>0</v>
      </c>
      <c r="H156" s="12">
        <v>237</v>
      </c>
      <c r="I156" s="12">
        <f t="shared" si="14"/>
        <v>-202026</v>
      </c>
      <c r="J156" s="12">
        <f t="shared" si="11"/>
        <v>0.12</v>
      </c>
      <c r="K156" s="12">
        <f t="shared" si="12"/>
        <v>-99.77</v>
      </c>
      <c r="L156" s="12">
        <f t="shared" si="13"/>
        <v>199.76999999999998</v>
      </c>
      <c r="M156" s="14">
        <f>SUM(K156:K173)/18</f>
        <v>-70.422777777777782</v>
      </c>
      <c r="N156" s="14">
        <f>SUM(L156:L173)/18</f>
        <v>170.42277777777778</v>
      </c>
    </row>
    <row r="157" spans="1:14" x14ac:dyDescent="0.35">
      <c r="A157" s="1">
        <v>156</v>
      </c>
      <c r="B157" s="12">
        <f t="shared" si="15"/>
        <v>7850</v>
      </c>
      <c r="C157" s="12">
        <v>202500</v>
      </c>
      <c r="D157" s="12">
        <v>202500</v>
      </c>
      <c r="E157" s="12">
        <v>294</v>
      </c>
      <c r="F157" s="12">
        <v>202206</v>
      </c>
      <c r="G157" s="12">
        <v>0</v>
      </c>
      <c r="H157" s="12">
        <v>294</v>
      </c>
      <c r="I157" s="12">
        <f t="shared" si="14"/>
        <v>-201912</v>
      </c>
      <c r="J157" s="12">
        <f t="shared" si="11"/>
        <v>0.15</v>
      </c>
      <c r="K157" s="12">
        <f t="shared" si="12"/>
        <v>-99.71</v>
      </c>
      <c r="L157" s="12">
        <f t="shared" si="13"/>
        <v>199.70999999999998</v>
      </c>
      <c r="M157" s="14"/>
      <c r="N157" s="14"/>
    </row>
    <row r="158" spans="1:14" x14ac:dyDescent="0.35">
      <c r="A158" s="1">
        <v>157</v>
      </c>
      <c r="B158" s="12">
        <f t="shared" si="15"/>
        <v>7900</v>
      </c>
      <c r="C158" s="12">
        <v>202500</v>
      </c>
      <c r="D158" s="12">
        <v>197021</v>
      </c>
      <c r="E158" s="12">
        <v>89428</v>
      </c>
      <c r="F158" s="12">
        <v>107614</v>
      </c>
      <c r="G158" s="12">
        <v>39</v>
      </c>
      <c r="H158" s="12">
        <v>89407</v>
      </c>
      <c r="I158" s="12">
        <f t="shared" si="14"/>
        <v>-18246</v>
      </c>
      <c r="J158" s="12">
        <f t="shared" si="11"/>
        <v>45.38</v>
      </c>
      <c r="K158" s="12">
        <f t="shared" si="12"/>
        <v>-9.26</v>
      </c>
      <c r="L158" s="12">
        <f t="shared" si="13"/>
        <v>109.26</v>
      </c>
      <c r="M158" s="14"/>
      <c r="N158" s="14"/>
    </row>
    <row r="159" spans="1:14" x14ac:dyDescent="0.35">
      <c r="A159" s="1">
        <v>158</v>
      </c>
      <c r="B159" s="12">
        <f t="shared" si="15"/>
        <v>7950</v>
      </c>
      <c r="C159" s="12">
        <v>202500</v>
      </c>
      <c r="D159" s="12">
        <v>139219</v>
      </c>
      <c r="E159" s="12">
        <v>12192</v>
      </c>
      <c r="F159" s="12">
        <v>139219</v>
      </c>
      <c r="G159" s="12">
        <v>12192</v>
      </c>
      <c r="H159" s="12">
        <v>0</v>
      </c>
      <c r="I159" s="12">
        <f t="shared" si="14"/>
        <v>-151411</v>
      </c>
      <c r="J159" s="12">
        <f t="shared" si="11"/>
        <v>0</v>
      </c>
      <c r="K159" s="12">
        <f t="shared" si="12"/>
        <v>-108.76</v>
      </c>
      <c r="L159" s="12">
        <f t="shared" si="13"/>
        <v>208.76</v>
      </c>
      <c r="M159" s="14"/>
      <c r="N159" s="14"/>
    </row>
    <row r="160" spans="1:14" x14ac:dyDescent="0.35">
      <c r="A160" s="1">
        <v>159</v>
      </c>
      <c r="B160" s="12">
        <f t="shared" si="15"/>
        <v>8000</v>
      </c>
      <c r="C160" s="12">
        <v>202500</v>
      </c>
      <c r="D160" s="12">
        <v>198002</v>
      </c>
      <c r="E160" s="12">
        <v>273</v>
      </c>
      <c r="F160" s="12">
        <v>197729</v>
      </c>
      <c r="G160" s="12">
        <v>0</v>
      </c>
      <c r="H160" s="12">
        <v>273</v>
      </c>
      <c r="I160" s="12">
        <f t="shared" si="14"/>
        <v>-197456</v>
      </c>
      <c r="J160" s="12">
        <f t="shared" si="11"/>
        <v>0.14000000000000001</v>
      </c>
      <c r="K160" s="12">
        <f t="shared" si="12"/>
        <v>-99.72</v>
      </c>
      <c r="L160" s="12">
        <f t="shared" si="13"/>
        <v>199.72</v>
      </c>
      <c r="M160" s="14"/>
      <c r="N160" s="14"/>
    </row>
    <row r="161" spans="1:14" x14ac:dyDescent="0.35">
      <c r="A161" s="1">
        <v>160</v>
      </c>
      <c r="B161" s="12">
        <f t="shared" si="15"/>
        <v>8050</v>
      </c>
      <c r="C161" s="12">
        <v>202500</v>
      </c>
      <c r="D161" s="12">
        <v>202500</v>
      </c>
      <c r="E161" s="12">
        <v>192508</v>
      </c>
      <c r="F161" s="12">
        <v>9967</v>
      </c>
      <c r="G161" s="12">
        <v>0</v>
      </c>
      <c r="H161" s="12">
        <v>192533</v>
      </c>
      <c r="I161" s="12">
        <f t="shared" si="14"/>
        <v>182566</v>
      </c>
      <c r="J161" s="12">
        <f t="shared" si="11"/>
        <v>95.08</v>
      </c>
      <c r="K161" s="12">
        <f t="shared" si="12"/>
        <v>90.16</v>
      </c>
      <c r="L161" s="12">
        <f t="shared" si="13"/>
        <v>9.8400000000000034</v>
      </c>
      <c r="M161" s="14"/>
      <c r="N161" s="14"/>
    </row>
    <row r="162" spans="1:14" x14ac:dyDescent="0.35">
      <c r="A162" s="1">
        <v>161</v>
      </c>
      <c r="B162" s="12">
        <f t="shared" si="15"/>
        <v>8100</v>
      </c>
      <c r="C162" s="12">
        <v>202500</v>
      </c>
      <c r="D162" s="12">
        <v>202500</v>
      </c>
      <c r="E162" s="12">
        <v>199698</v>
      </c>
      <c r="F162" s="12">
        <v>2802</v>
      </c>
      <c r="G162" s="12">
        <v>0</v>
      </c>
      <c r="H162" s="12">
        <v>199698</v>
      </c>
      <c r="I162" s="12">
        <f t="shared" si="14"/>
        <v>196896</v>
      </c>
      <c r="J162" s="12">
        <f t="shared" si="11"/>
        <v>98.62</v>
      </c>
      <c r="K162" s="12">
        <f t="shared" si="12"/>
        <v>97.23</v>
      </c>
      <c r="L162" s="12">
        <f t="shared" si="13"/>
        <v>2.769999999999996</v>
      </c>
      <c r="M162" s="14"/>
      <c r="N162" s="14"/>
    </row>
    <row r="163" spans="1:14" x14ac:dyDescent="0.35">
      <c r="A163" s="1">
        <v>162</v>
      </c>
      <c r="B163" s="12">
        <f t="shared" si="15"/>
        <v>8150</v>
      </c>
      <c r="C163" s="12">
        <v>202500</v>
      </c>
      <c r="D163" s="12">
        <v>202500</v>
      </c>
      <c r="E163" s="12">
        <v>17625</v>
      </c>
      <c r="F163" s="12">
        <v>184874</v>
      </c>
      <c r="G163" s="12">
        <v>0</v>
      </c>
      <c r="H163" s="12">
        <v>17626</v>
      </c>
      <c r="I163" s="12">
        <f t="shared" si="14"/>
        <v>-167248</v>
      </c>
      <c r="J163" s="12">
        <f t="shared" si="11"/>
        <v>8.6999999999999993</v>
      </c>
      <c r="K163" s="12">
        <f t="shared" si="12"/>
        <v>-82.59</v>
      </c>
      <c r="L163" s="12">
        <f t="shared" si="13"/>
        <v>182.59</v>
      </c>
      <c r="M163" s="14"/>
      <c r="N163" s="14"/>
    </row>
    <row r="164" spans="1:14" x14ac:dyDescent="0.35">
      <c r="A164" s="1">
        <v>163</v>
      </c>
      <c r="B164" s="12">
        <f t="shared" si="15"/>
        <v>8200</v>
      </c>
      <c r="C164" s="12">
        <v>202500</v>
      </c>
      <c r="D164" s="12">
        <v>202500</v>
      </c>
      <c r="E164" s="12">
        <v>42665</v>
      </c>
      <c r="F164" s="12">
        <v>159832</v>
      </c>
      <c r="G164" s="12">
        <v>0</v>
      </c>
      <c r="H164" s="12">
        <v>42668</v>
      </c>
      <c r="I164" s="12">
        <f t="shared" si="14"/>
        <v>-117164</v>
      </c>
      <c r="J164" s="12">
        <f t="shared" si="11"/>
        <v>21.07</v>
      </c>
      <c r="K164" s="12">
        <f t="shared" si="12"/>
        <v>-57.86</v>
      </c>
      <c r="L164" s="12">
        <f t="shared" si="13"/>
        <v>157.86000000000001</v>
      </c>
      <c r="M164" s="14"/>
      <c r="N164" s="14"/>
    </row>
    <row r="165" spans="1:14" x14ac:dyDescent="0.35">
      <c r="A165" s="1">
        <v>164</v>
      </c>
      <c r="B165" s="12">
        <f t="shared" si="15"/>
        <v>8250</v>
      </c>
      <c r="C165" s="12">
        <v>202500</v>
      </c>
      <c r="D165" s="12">
        <v>202500</v>
      </c>
      <c r="E165" s="12">
        <v>0</v>
      </c>
      <c r="F165" s="12">
        <v>202500</v>
      </c>
      <c r="G165" s="12">
        <v>0</v>
      </c>
      <c r="H165" s="12">
        <v>0</v>
      </c>
      <c r="I165" s="12">
        <f t="shared" si="14"/>
        <v>-202500</v>
      </c>
      <c r="J165" s="12">
        <f t="shared" si="11"/>
        <v>0</v>
      </c>
      <c r="K165" s="12">
        <f t="shared" si="12"/>
        <v>-100</v>
      </c>
      <c r="L165" s="12">
        <f t="shared" si="13"/>
        <v>200</v>
      </c>
      <c r="M165" s="14"/>
      <c r="N165" s="14"/>
    </row>
    <row r="166" spans="1:14" x14ac:dyDescent="0.35">
      <c r="A166" s="1">
        <v>165</v>
      </c>
      <c r="B166" s="12">
        <f t="shared" si="15"/>
        <v>8300</v>
      </c>
      <c r="C166" s="12">
        <v>202500</v>
      </c>
      <c r="D166" s="12">
        <v>202500</v>
      </c>
      <c r="E166" s="12">
        <v>0</v>
      </c>
      <c r="F166" s="12">
        <v>202500</v>
      </c>
      <c r="G166" s="12">
        <v>0</v>
      </c>
      <c r="H166" s="12">
        <v>0</v>
      </c>
      <c r="I166" s="12">
        <f t="shared" si="14"/>
        <v>-202500</v>
      </c>
      <c r="J166" s="12">
        <f t="shared" si="11"/>
        <v>0</v>
      </c>
      <c r="K166" s="12">
        <f t="shared" si="12"/>
        <v>-100</v>
      </c>
      <c r="L166" s="12">
        <f t="shared" si="13"/>
        <v>200</v>
      </c>
      <c r="M166" s="14"/>
      <c r="N166" s="14"/>
    </row>
    <row r="167" spans="1:14" x14ac:dyDescent="0.35">
      <c r="A167" s="1">
        <v>166</v>
      </c>
      <c r="B167" s="12">
        <f t="shared" si="15"/>
        <v>8350</v>
      </c>
      <c r="C167" s="12">
        <v>202500</v>
      </c>
      <c r="D167" s="12">
        <v>202500</v>
      </c>
      <c r="E167" s="12">
        <v>0</v>
      </c>
      <c r="F167" s="12">
        <v>202500</v>
      </c>
      <c r="G167" s="12">
        <v>0</v>
      </c>
      <c r="H167" s="12">
        <v>0</v>
      </c>
      <c r="I167" s="12">
        <f t="shared" si="14"/>
        <v>-202500</v>
      </c>
      <c r="J167" s="12">
        <f t="shared" si="11"/>
        <v>0</v>
      </c>
      <c r="K167" s="12">
        <f t="shared" si="12"/>
        <v>-100</v>
      </c>
      <c r="L167" s="12">
        <f t="shared" si="13"/>
        <v>200</v>
      </c>
      <c r="M167" s="14"/>
      <c r="N167" s="14"/>
    </row>
    <row r="168" spans="1:14" x14ac:dyDescent="0.35">
      <c r="A168" s="1">
        <v>167</v>
      </c>
      <c r="B168" s="12">
        <f t="shared" si="15"/>
        <v>8400</v>
      </c>
      <c r="C168" s="12">
        <v>202500</v>
      </c>
      <c r="D168" s="12">
        <v>202500</v>
      </c>
      <c r="E168" s="12">
        <v>0</v>
      </c>
      <c r="F168" s="12">
        <v>202500</v>
      </c>
      <c r="G168" s="12">
        <v>0</v>
      </c>
      <c r="H168" s="12">
        <v>0</v>
      </c>
      <c r="I168" s="12">
        <f t="shared" si="14"/>
        <v>-202500</v>
      </c>
      <c r="J168" s="12">
        <f t="shared" si="11"/>
        <v>0</v>
      </c>
      <c r="K168" s="12">
        <f t="shared" si="12"/>
        <v>-100</v>
      </c>
      <c r="L168" s="12">
        <f t="shared" si="13"/>
        <v>200</v>
      </c>
      <c r="M168" s="14"/>
      <c r="N168" s="14"/>
    </row>
    <row r="169" spans="1:14" x14ac:dyDescent="0.35">
      <c r="A169" s="1">
        <v>168</v>
      </c>
      <c r="B169" s="12">
        <f t="shared" si="15"/>
        <v>8450</v>
      </c>
      <c r="C169" s="12">
        <v>202500</v>
      </c>
      <c r="D169" s="12">
        <v>202500</v>
      </c>
      <c r="E169" s="12">
        <v>0</v>
      </c>
      <c r="F169" s="12">
        <v>202500</v>
      </c>
      <c r="G169" s="12">
        <v>0</v>
      </c>
      <c r="H169" s="12">
        <v>0</v>
      </c>
      <c r="I169" s="12">
        <f t="shared" si="14"/>
        <v>-202500</v>
      </c>
      <c r="J169" s="12">
        <f t="shared" si="11"/>
        <v>0</v>
      </c>
      <c r="K169" s="12">
        <f t="shared" si="12"/>
        <v>-100</v>
      </c>
      <c r="L169" s="12">
        <f t="shared" si="13"/>
        <v>200</v>
      </c>
      <c r="M169" s="14"/>
      <c r="N169" s="14"/>
    </row>
    <row r="170" spans="1:14" x14ac:dyDescent="0.35">
      <c r="A170" s="1">
        <v>169</v>
      </c>
      <c r="B170" s="12">
        <f t="shared" si="15"/>
        <v>8500</v>
      </c>
      <c r="C170" s="12">
        <v>202500</v>
      </c>
      <c r="D170" s="12">
        <v>202500</v>
      </c>
      <c r="E170" s="12">
        <v>4081</v>
      </c>
      <c r="F170" s="12">
        <v>198419</v>
      </c>
      <c r="G170" s="12">
        <v>0</v>
      </c>
      <c r="H170" s="12">
        <v>4081</v>
      </c>
      <c r="I170" s="12">
        <f t="shared" si="14"/>
        <v>-194338</v>
      </c>
      <c r="J170" s="12">
        <f t="shared" si="11"/>
        <v>2.02</v>
      </c>
      <c r="K170" s="12">
        <f t="shared" si="12"/>
        <v>-95.97</v>
      </c>
      <c r="L170" s="12">
        <f t="shared" si="13"/>
        <v>195.97</v>
      </c>
      <c r="M170" s="14"/>
      <c r="N170" s="14"/>
    </row>
    <row r="171" spans="1:14" x14ac:dyDescent="0.35">
      <c r="A171" s="1">
        <v>170</v>
      </c>
      <c r="B171" s="12">
        <f t="shared" si="15"/>
        <v>8550</v>
      </c>
      <c r="C171" s="12">
        <v>202500</v>
      </c>
      <c r="D171" s="12">
        <v>202500</v>
      </c>
      <c r="E171" s="12">
        <v>2064</v>
      </c>
      <c r="F171" s="12">
        <v>200436</v>
      </c>
      <c r="G171" s="12">
        <v>0</v>
      </c>
      <c r="H171" s="12">
        <v>2064</v>
      </c>
      <c r="I171" s="12">
        <f t="shared" si="14"/>
        <v>-198372</v>
      </c>
      <c r="J171" s="12">
        <f t="shared" si="11"/>
        <v>1.02</v>
      </c>
      <c r="K171" s="12">
        <f t="shared" si="12"/>
        <v>-97.96</v>
      </c>
      <c r="L171" s="12">
        <f t="shared" si="13"/>
        <v>197.95999999999998</v>
      </c>
      <c r="M171" s="14"/>
      <c r="N171" s="14"/>
    </row>
    <row r="172" spans="1:14" x14ac:dyDescent="0.35">
      <c r="A172" s="1">
        <v>171</v>
      </c>
      <c r="B172" s="12">
        <f t="shared" si="15"/>
        <v>8600</v>
      </c>
      <c r="C172" s="12">
        <v>202500</v>
      </c>
      <c r="D172" s="12">
        <v>189379</v>
      </c>
      <c r="E172" s="12">
        <v>6637</v>
      </c>
      <c r="F172" s="12">
        <v>189379</v>
      </c>
      <c r="G172" s="12">
        <v>6637</v>
      </c>
      <c r="H172" s="12">
        <v>0</v>
      </c>
      <c r="I172" s="12">
        <f t="shared" si="14"/>
        <v>-196016</v>
      </c>
      <c r="J172" s="12">
        <f t="shared" si="11"/>
        <v>0</v>
      </c>
      <c r="K172" s="12">
        <f t="shared" si="12"/>
        <v>-103.5</v>
      </c>
      <c r="L172" s="12">
        <f t="shared" si="13"/>
        <v>203.5</v>
      </c>
      <c r="M172" s="14"/>
      <c r="N172" s="14"/>
    </row>
    <row r="173" spans="1:14" x14ac:dyDescent="0.35">
      <c r="A173" s="1">
        <v>172</v>
      </c>
      <c r="B173" s="12">
        <f t="shared" si="15"/>
        <v>8650</v>
      </c>
      <c r="C173" s="12">
        <v>202500</v>
      </c>
      <c r="D173" s="12">
        <v>202500</v>
      </c>
      <c r="E173" s="12">
        <v>98</v>
      </c>
      <c r="F173" s="12">
        <v>202402</v>
      </c>
      <c r="G173" s="12">
        <v>0</v>
      </c>
      <c r="H173" s="12">
        <v>98</v>
      </c>
      <c r="I173" s="12">
        <f t="shared" si="14"/>
        <v>-202304</v>
      </c>
      <c r="J173" s="12">
        <f t="shared" si="11"/>
        <v>0.05</v>
      </c>
      <c r="K173" s="12">
        <f t="shared" si="12"/>
        <v>-99.9</v>
      </c>
      <c r="L173" s="12">
        <f t="shared" si="13"/>
        <v>199.9</v>
      </c>
      <c r="M173" s="14"/>
      <c r="N173" s="14"/>
    </row>
    <row r="174" spans="1:14" x14ac:dyDescent="0.35">
      <c r="A174" s="15" t="s">
        <v>13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8">
        <f>SUM(K2:K173)/172</f>
        <v>10.986395348837201</v>
      </c>
      <c r="N174" s="10">
        <f>SUM(L2:L173)/172</f>
        <v>89.013604651162808</v>
      </c>
    </row>
  </sheetData>
  <mergeCells count="17">
    <mergeCell ref="N112:N134"/>
    <mergeCell ref="N135:N155"/>
    <mergeCell ref="N156:N173"/>
    <mergeCell ref="N2:N23"/>
    <mergeCell ref="N24:N48"/>
    <mergeCell ref="N49:N70"/>
    <mergeCell ref="N71:N93"/>
    <mergeCell ref="N94:N111"/>
    <mergeCell ref="A174:L174"/>
    <mergeCell ref="M2:M23"/>
    <mergeCell ref="M24:M48"/>
    <mergeCell ref="M49:M70"/>
    <mergeCell ref="M71:M93"/>
    <mergeCell ref="M94:M111"/>
    <mergeCell ref="M112:M134"/>
    <mergeCell ref="M135:M155"/>
    <mergeCell ref="M156:M17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7621-B544-4E8C-B8AA-4392A0130A82}">
  <dimension ref="BA2:BF11"/>
  <sheetViews>
    <sheetView tabSelected="1" topLeftCell="AZ1" zoomScale="70" zoomScaleNormal="70" workbookViewId="0">
      <selection activeCell="BF19" sqref="BF19"/>
    </sheetView>
  </sheetViews>
  <sheetFormatPr defaultRowHeight="14.5" x14ac:dyDescent="0.35"/>
  <cols>
    <col min="53" max="53" width="20.90625" bestFit="1" customWidth="1"/>
    <col min="54" max="54" width="11.26953125" bestFit="1" customWidth="1"/>
    <col min="55" max="55" width="22.7265625" bestFit="1" customWidth="1"/>
    <col min="56" max="56" width="27.90625" bestFit="1" customWidth="1"/>
    <col min="57" max="57" width="20.90625" bestFit="1" customWidth="1"/>
    <col min="58" max="58" width="25.90625" bestFit="1" customWidth="1"/>
  </cols>
  <sheetData>
    <row r="2" spans="53:58" ht="15.5" x14ac:dyDescent="0.35">
      <c r="BA2" s="11" t="s">
        <v>23</v>
      </c>
      <c r="BB2" s="11" t="s">
        <v>14</v>
      </c>
      <c r="BC2" s="11" t="s">
        <v>34</v>
      </c>
      <c r="BD2" s="11" t="s">
        <v>37</v>
      </c>
      <c r="BE2" s="11" t="s">
        <v>35</v>
      </c>
      <c r="BF2" s="11" t="s">
        <v>36</v>
      </c>
    </row>
    <row r="3" spans="53:58" ht="15.5" x14ac:dyDescent="0.35">
      <c r="BA3" s="9" t="s">
        <v>24</v>
      </c>
      <c r="BB3" s="9" t="s">
        <v>15</v>
      </c>
      <c r="BC3" s="9">
        <v>94.117727272727279</v>
      </c>
      <c r="BD3" s="9">
        <v>93.646818181818205</v>
      </c>
      <c r="BE3" s="9">
        <v>5.8822727272727269</v>
      </c>
      <c r="BF3" s="9">
        <v>6.3531818181818176</v>
      </c>
    </row>
    <row r="4" spans="53:58" ht="15.5" x14ac:dyDescent="0.35">
      <c r="BA4" s="9" t="s">
        <v>25</v>
      </c>
      <c r="BB4" s="9" t="s">
        <v>16</v>
      </c>
      <c r="BC4" s="9">
        <v>65.606400000000008</v>
      </c>
      <c r="BD4" s="9">
        <v>44.331199999999995</v>
      </c>
      <c r="BE4" s="9">
        <v>34.393599999999999</v>
      </c>
      <c r="BF4" s="9">
        <v>55.668799999999997</v>
      </c>
    </row>
    <row r="5" spans="53:58" ht="15.5" x14ac:dyDescent="0.35">
      <c r="BA5" s="9" t="s">
        <v>26</v>
      </c>
      <c r="BB5" s="9" t="s">
        <v>17</v>
      </c>
      <c r="BC5" s="9">
        <v>83.00681818181819</v>
      </c>
      <c r="BD5" s="9">
        <v>78.341818181818184</v>
      </c>
      <c r="BE5" s="9">
        <v>16.993181818181817</v>
      </c>
      <c r="BF5" s="9">
        <v>21.65818181818182</v>
      </c>
    </row>
    <row r="6" spans="53:58" ht="15.5" x14ac:dyDescent="0.35">
      <c r="BA6" s="9" t="s">
        <v>27</v>
      </c>
      <c r="BB6" s="9" t="s">
        <v>18</v>
      </c>
      <c r="BC6" s="9">
        <v>99.350434782608673</v>
      </c>
      <c r="BD6" s="9">
        <v>99.314347826086944</v>
      </c>
      <c r="BE6" s="9">
        <v>0.64956521739130402</v>
      </c>
      <c r="BF6" s="9">
        <v>0.68565217391304212</v>
      </c>
    </row>
    <row r="7" spans="53:58" ht="15.5" x14ac:dyDescent="0.35">
      <c r="BA7" s="9" t="s">
        <v>28</v>
      </c>
      <c r="BB7" s="9" t="s">
        <v>19</v>
      </c>
      <c r="BC7" s="9">
        <v>51.18833333333334</v>
      </c>
      <c r="BD7" s="9">
        <v>-100.5338888888889</v>
      </c>
      <c r="BE7" s="9">
        <v>48.81166666666666</v>
      </c>
      <c r="BF7" s="9">
        <v>200.53388888888892</v>
      </c>
    </row>
    <row r="8" spans="53:58" ht="15.5" x14ac:dyDescent="0.35">
      <c r="BA8" s="9" t="s">
        <v>29</v>
      </c>
      <c r="BB8" s="9" t="s">
        <v>20</v>
      </c>
      <c r="BC8" s="9">
        <v>-24.104782608695661</v>
      </c>
      <c r="BD8" s="9">
        <v>-58.172173913043487</v>
      </c>
      <c r="BE8" s="9">
        <v>124.10478260869569</v>
      </c>
      <c r="BF8" s="9">
        <v>158.17217391304348</v>
      </c>
    </row>
    <row r="9" spans="53:58" ht="15.5" x14ac:dyDescent="0.35">
      <c r="BA9" s="9" t="s">
        <v>30</v>
      </c>
      <c r="BB9" s="9" t="s">
        <v>21</v>
      </c>
      <c r="BC9" s="9">
        <v>55.503333333333316</v>
      </c>
      <c r="BD9" s="9">
        <v>-41.496190476190478</v>
      </c>
      <c r="BE9" s="9">
        <v>44.496666666666663</v>
      </c>
      <c r="BF9" s="9">
        <v>141.49619047619049</v>
      </c>
    </row>
    <row r="10" spans="53:58" ht="15.5" x14ac:dyDescent="0.35">
      <c r="BA10" s="9" t="s">
        <v>31</v>
      </c>
      <c r="BB10" s="9" t="s">
        <v>22</v>
      </c>
      <c r="BC10" s="9">
        <v>99.756666666666604</v>
      </c>
      <c r="BD10" s="9">
        <v>-70.422888888888806</v>
      </c>
      <c r="BE10" s="9">
        <v>0.1416666666666673</v>
      </c>
      <c r="BF10" s="9">
        <v>170.42277777777778</v>
      </c>
    </row>
    <row r="11" spans="53:58" ht="15" x14ac:dyDescent="0.35">
      <c r="BA11" s="16" t="s">
        <v>32</v>
      </c>
      <c r="BB11" s="16"/>
      <c r="BC11" s="11">
        <v>64.826337209302352</v>
      </c>
      <c r="BD11" s="11">
        <v>10.986395348837201</v>
      </c>
      <c r="BE11" s="11">
        <v>35.163023255813947</v>
      </c>
      <c r="BF11" s="11">
        <v>89.013604651162808</v>
      </c>
    </row>
  </sheetData>
  <mergeCells count="1">
    <mergeCell ref="BA11:B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adaptive</vt:lpstr>
      <vt:lpstr>nonadaptive</vt:lpstr>
      <vt:lpstr>perbandingan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2019-05-12T17:58:29Z</dcterms:created>
  <dcterms:modified xsi:type="dcterms:W3CDTF">2019-06-17T16:37:43Z</dcterms:modified>
</cp:coreProperties>
</file>