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<sst xmlns="http://schemas.openxmlformats.org/spreadsheetml/2006/main" count="14" uniqueCount="14">
  <si>
    <t>Position (degrees)</t>
  </si>
  <si>
    <t>Resistance (ohms)</t>
  </si>
  <si>
    <t>Predicted Position (degrees)</t>
  </si>
  <si>
    <t>error %</t>
  </si>
  <si>
    <t>Rotary Potentiometers: Precision Control for Electronic Applications (etisystems.com)</t>
  </si>
  <si>
    <t>linear is good</t>
  </si>
  <si>
    <t>0 avg</t>
  </si>
  <si>
    <t>270 avg</t>
  </si>
  <si>
    <t>slope</t>
  </si>
  <si>
    <t>intercept</t>
  </si>
  <si>
    <t>Actual</t>
  </si>
  <si>
    <t>90 expected ohms</t>
  </si>
  <si>
    <t>180 expected ohms</t>
  </si>
  <si>
    <t>135 expected ohms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</si>
</sst>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5B0F00"/>
        <bgColor rgb="FF5B0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tisystems.com/rotary-potentiometers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  <col customWidth="1" min="2" max="2" width="15.88"/>
    <col customWidth="1" min="3" max="3" width="23.63"/>
  </cols>
  <sheetData>
    <row r="1">
      <c r="A1" s="1" t="s">
        <v>0</v>
      </c>
      <c r="B1" s="1" t="s">
        <v>1</v>
      </c>
      <c r="C1" s="2" t="s">
        <v>2</v>
      </c>
      <c r="D1" s="2" t="s">
        <v>3</v>
      </c>
    </row>
    <row r="2">
      <c r="A2" s="3">
        <v>0.0</v>
      </c>
      <c r="B2" s="3">
        <v>0.24</v>
      </c>
      <c r="C2" s="4">
        <f t="shared" ref="C2:C13" si="1">(B2-$B$14)/($B$16)</f>
        <v>-0.00002375825668</v>
      </c>
      <c r="D2" s="4">
        <f>abs(0-C2)/0.01*100</f>
        <v>0.2375825668</v>
      </c>
      <c r="E2" s="3"/>
      <c r="F2" s="3"/>
      <c r="G2" s="5" t="s">
        <v>4</v>
      </c>
      <c r="H2" s="3"/>
    </row>
    <row r="3">
      <c r="A3" s="3">
        <v>270.0</v>
      </c>
      <c r="B3" s="3">
        <v>94732.0</v>
      </c>
      <c r="C3" s="4">
        <f t="shared" si="1"/>
        <v>270.0793526</v>
      </c>
      <c r="D3" s="4">
        <f>abs(270-C3)/(270)*100</f>
        <v>0.02938984344</v>
      </c>
    </row>
    <row r="4">
      <c r="A4" s="3">
        <v>0.0</v>
      </c>
      <c r="B4" s="3">
        <v>0.24</v>
      </c>
      <c r="C4" s="4">
        <f t="shared" si="1"/>
        <v>-0.00002375825668</v>
      </c>
      <c r="D4" s="4">
        <f>abs(0-C4)/0.01*100</f>
        <v>0.2375825668</v>
      </c>
    </row>
    <row r="5">
      <c r="A5" s="3">
        <v>270.0</v>
      </c>
      <c r="B5" s="3">
        <v>94748.0</v>
      </c>
      <c r="C5" s="4">
        <f t="shared" si="1"/>
        <v>270.1249684</v>
      </c>
      <c r="D5" s="4">
        <f>abs(270-C5)/(270)*100</f>
        <v>0.04628460375</v>
      </c>
    </row>
    <row r="6">
      <c r="A6" s="3">
        <v>0.0</v>
      </c>
      <c r="B6" s="3">
        <v>0.22</v>
      </c>
      <c r="C6" s="4">
        <f t="shared" si="1"/>
        <v>-0.0000807780727</v>
      </c>
      <c r="D6" s="4">
        <f>abs(0-C6)/0.01*100</f>
        <v>0.807780727</v>
      </c>
    </row>
    <row r="7">
      <c r="A7" s="3">
        <v>270.0</v>
      </c>
      <c r="B7" s="3">
        <v>94736.0</v>
      </c>
      <c r="C7" s="4">
        <f t="shared" si="1"/>
        <v>270.0907565</v>
      </c>
      <c r="D7" s="4">
        <f>abs(270-C7)/(270)*100</f>
        <v>0.03361353352</v>
      </c>
      <c r="E7" s="3"/>
      <c r="F7" s="3"/>
      <c r="G7" s="3" t="s">
        <v>5</v>
      </c>
      <c r="H7" s="3"/>
    </row>
    <row r="8">
      <c r="A8" s="3">
        <v>0.0</v>
      </c>
      <c r="B8" s="3">
        <v>0.25</v>
      </c>
      <c r="C8" s="4">
        <f t="shared" si="1"/>
        <v>0.000004751651335</v>
      </c>
      <c r="D8" s="4">
        <f>abs(0-C8)/0.01*100</f>
        <v>0.04751651335</v>
      </c>
    </row>
    <row r="9">
      <c r="A9" s="3">
        <v>270.0</v>
      </c>
      <c r="B9" s="3">
        <v>94806.0</v>
      </c>
      <c r="C9" s="4">
        <f t="shared" si="1"/>
        <v>270.2903259</v>
      </c>
      <c r="D9" s="4">
        <f>abs(270-C9)/(270)*100</f>
        <v>0.1075281098</v>
      </c>
    </row>
    <row r="10">
      <c r="A10" s="3">
        <v>0.0</v>
      </c>
      <c r="B10" s="3">
        <v>0.25</v>
      </c>
      <c r="C10" s="4">
        <f t="shared" si="1"/>
        <v>0.000004751651335</v>
      </c>
      <c r="D10" s="4">
        <f>abs(0-C10)/0.01*100</f>
        <v>0.04751651335</v>
      </c>
    </row>
    <row r="11">
      <c r="A11" s="3">
        <v>270.0</v>
      </c>
      <c r="B11" s="3">
        <v>94616.0</v>
      </c>
      <c r="C11" s="4">
        <f t="shared" si="1"/>
        <v>269.7486376</v>
      </c>
      <c r="D11" s="4">
        <f>abs(270-C11)/(270)*100</f>
        <v>0.09309716875</v>
      </c>
    </row>
    <row r="12">
      <c r="A12" s="3">
        <v>0.0</v>
      </c>
      <c r="B12" s="3">
        <v>0.29</v>
      </c>
      <c r="C12" s="4">
        <f t="shared" si="1"/>
        <v>0.0001187912834</v>
      </c>
      <c r="D12" s="4">
        <f>abs(0-C12)/0.01*100</f>
        <v>1.187912834</v>
      </c>
    </row>
    <row r="13">
      <c r="A13" s="3">
        <v>270.0</v>
      </c>
      <c r="B13" s="3">
        <v>94587.0</v>
      </c>
      <c r="C13" s="4">
        <f t="shared" si="1"/>
        <v>269.6659589</v>
      </c>
      <c r="D13" s="4">
        <f>abs(270-C13)/(270)*100</f>
        <v>0.1237189218</v>
      </c>
    </row>
    <row r="14">
      <c r="A14" s="3" t="s">
        <v>6</v>
      </c>
      <c r="B14" s="4">
        <f t="shared" ref="B14:B15" si="2">AVERAGE(B2,B4,B6,B8,B10,B12)</f>
        <v>0.2483333333</v>
      </c>
    </row>
    <row r="15">
      <c r="A15" s="3" t="s">
        <v>7</v>
      </c>
      <c r="B15" s="4">
        <f t="shared" si="2"/>
        <v>94704.16667</v>
      </c>
    </row>
    <row r="16">
      <c r="A16" s="3" t="s">
        <v>8</v>
      </c>
      <c r="B16" s="4">
        <f>(B15-B14)/(270-0)</f>
        <v>350.7552531</v>
      </c>
    </row>
    <row r="17">
      <c r="A17" s="3" t="s">
        <v>9</v>
      </c>
      <c r="B17" s="4">
        <f>B14</f>
        <v>0.2483333333</v>
      </c>
      <c r="C17" s="6"/>
      <c r="D17" s="6" t="s">
        <v>10</v>
      </c>
    </row>
    <row r="18">
      <c r="A18" s="3" t="s">
        <v>11</v>
      </c>
      <c r="B18" s="4">
        <f>90*B16+B17</f>
        <v>31568.22111</v>
      </c>
      <c r="C18" s="3"/>
      <c r="D18" s="3">
        <v>24500.0</v>
      </c>
    </row>
    <row r="19">
      <c r="A19" s="3" t="s">
        <v>12</v>
      </c>
      <c r="B19" s="4">
        <f>180*B16+B17</f>
        <v>63136.19389</v>
      </c>
      <c r="C19" s="3"/>
      <c r="D19" s="3">
        <v>62480.0</v>
      </c>
    </row>
    <row r="20">
      <c r="A20" s="3" t="s">
        <v>13</v>
      </c>
      <c r="B20" s="4">
        <f>135*B16+B17</f>
        <v>47352.2075</v>
      </c>
      <c r="C20" s="3"/>
      <c r="D20" s="3">
        <v>42800.0</v>
      </c>
    </row>
  </sheetData>
  <hyperlinks>
    <hyperlink r:id="rId1" ref="G2"/>
  </hyperlinks>
  <drawing r:id="rId2"/>
</worksheet>
</file>