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55" windowWidth="10980" windowHeight="6885"/>
  </bookViews>
  <sheets>
    <sheet name="EOQ" sheetId="1" r:id="rId1"/>
  </sheets>
  <definedNames>
    <definedName name="Demand_per_Period">EOQ!$C$7</definedName>
    <definedName name="EOQ">EOQ!$C$16</definedName>
    <definedName name="Fixed_Cost">EOQ!$C$5</definedName>
    <definedName name="Holding_Cost_per_Unit">EOQ!$C$14</definedName>
    <definedName name="Holding_Cost_Rate">EOQ!$C$11</definedName>
    <definedName name="Start_Quantity">EOQ!$C$20</definedName>
    <definedName name="Step_Size">EOQ!$C$22</definedName>
    <definedName name="Unit_Cost">EOQ!$C$9</definedName>
  </definedNames>
  <calcPr calcId="145621"/>
</workbook>
</file>

<file path=xl/calcChain.xml><?xml version="1.0" encoding="utf-8"?>
<calcChain xmlns="http://schemas.openxmlformats.org/spreadsheetml/2006/main">
  <c r="C11" i="1" l="1"/>
  <c r="C14" i="1" s="1"/>
  <c r="C16" i="1" s="1"/>
  <c r="F25" i="1"/>
  <c r="F26" i="1" s="1"/>
  <c r="I25" i="1" l="1"/>
  <c r="L25" i="1" s="1"/>
  <c r="H25" i="1"/>
  <c r="C17" i="1"/>
  <c r="I26" i="1"/>
  <c r="L26" i="1" s="1"/>
  <c r="G26" i="1"/>
  <c r="K26" i="1" s="1"/>
  <c r="H26" i="1"/>
  <c r="F27" i="1"/>
  <c r="G25" i="1"/>
  <c r="K25" i="1" s="1"/>
  <c r="J25" i="1" l="1"/>
  <c r="M25" i="1" s="1"/>
  <c r="J26" i="1"/>
  <c r="M26" i="1" s="1"/>
  <c r="F28" i="1"/>
  <c r="G27" i="1"/>
  <c r="K27" i="1" s="1"/>
  <c r="I27" i="1"/>
  <c r="L27" i="1" s="1"/>
  <c r="H27" i="1"/>
  <c r="J27" i="1" l="1"/>
  <c r="M27" i="1" s="1"/>
  <c r="G28" i="1"/>
  <c r="K28" i="1" s="1"/>
  <c r="F29" i="1"/>
  <c r="I28" i="1"/>
  <c r="L28" i="1" s="1"/>
  <c r="H28" i="1"/>
  <c r="J28" i="1" l="1"/>
  <c r="M28" i="1" s="1"/>
  <c r="I29" i="1"/>
  <c r="L29" i="1" s="1"/>
  <c r="H29" i="1"/>
  <c r="G29" i="1"/>
  <c r="K29" i="1" s="1"/>
  <c r="F30" i="1"/>
  <c r="J29" i="1" l="1"/>
  <c r="M29" i="1" s="1"/>
  <c r="F31" i="1"/>
  <c r="I30" i="1"/>
  <c r="L30" i="1" s="1"/>
  <c r="H30" i="1"/>
  <c r="G30" i="1"/>
  <c r="K30" i="1" s="1"/>
  <c r="J30" i="1" l="1"/>
  <c r="M30" i="1" s="1"/>
  <c r="G31" i="1"/>
  <c r="K31" i="1" s="1"/>
  <c r="I31" i="1"/>
  <c r="L31" i="1" s="1"/>
  <c r="H31" i="1"/>
  <c r="F32" i="1"/>
  <c r="J31" i="1" l="1"/>
  <c r="M31" i="1" s="1"/>
  <c r="F33" i="1"/>
  <c r="I32" i="1"/>
  <c r="L32" i="1" s="1"/>
  <c r="H32" i="1"/>
  <c r="G32" i="1"/>
  <c r="K32" i="1" s="1"/>
  <c r="J32" i="1" l="1"/>
  <c r="M32" i="1" s="1"/>
  <c r="I33" i="1"/>
  <c r="L33" i="1" s="1"/>
  <c r="H33" i="1"/>
  <c r="F34" i="1"/>
  <c r="G33" i="1"/>
  <c r="K33" i="1" s="1"/>
  <c r="F35" i="1" l="1"/>
  <c r="I34" i="1"/>
  <c r="L34" i="1" s="1"/>
  <c r="H34" i="1"/>
  <c r="G34" i="1"/>
  <c r="K34" i="1" s="1"/>
  <c r="J33" i="1"/>
  <c r="M33" i="1" s="1"/>
  <c r="J34" i="1" l="1"/>
  <c r="M34" i="1" s="1"/>
  <c r="F36" i="1"/>
  <c r="G35" i="1"/>
  <c r="K35" i="1" s="1"/>
  <c r="I35" i="1"/>
  <c r="L35" i="1" s="1"/>
  <c r="H35" i="1"/>
  <c r="J35" i="1" l="1"/>
  <c r="M35" i="1" s="1"/>
  <c r="F37" i="1"/>
  <c r="G36" i="1"/>
  <c r="K36" i="1" s="1"/>
  <c r="I36" i="1"/>
  <c r="L36" i="1" s="1"/>
  <c r="H36" i="1"/>
  <c r="J36" i="1" l="1"/>
  <c r="M36" i="1" s="1"/>
  <c r="G37" i="1"/>
  <c r="K37" i="1" s="1"/>
  <c r="I37" i="1"/>
  <c r="L37" i="1" s="1"/>
  <c r="H37" i="1"/>
  <c r="F38" i="1"/>
  <c r="J37" i="1" l="1"/>
  <c r="M37" i="1" s="1"/>
  <c r="G38" i="1"/>
  <c r="K38" i="1" s="1"/>
  <c r="I38" i="1"/>
  <c r="L38" i="1" s="1"/>
  <c r="H38" i="1"/>
  <c r="F39" i="1"/>
  <c r="J38" i="1" l="1"/>
  <c r="M38" i="1" s="1"/>
  <c r="G39" i="1"/>
  <c r="K39" i="1" s="1"/>
  <c r="I39" i="1"/>
  <c r="L39" i="1" s="1"/>
  <c r="H39" i="1"/>
  <c r="F40" i="1"/>
  <c r="J39" i="1" l="1"/>
  <c r="M39" i="1" s="1"/>
  <c r="G40" i="1"/>
  <c r="K40" i="1" s="1"/>
  <c r="F41" i="1"/>
  <c r="I40" i="1"/>
  <c r="L40" i="1" s="1"/>
  <c r="H40" i="1"/>
  <c r="J40" i="1" l="1"/>
  <c r="M40" i="1" s="1"/>
  <c r="F42" i="1"/>
  <c r="G41" i="1"/>
  <c r="K41" i="1" s="1"/>
  <c r="I41" i="1"/>
  <c r="L41" i="1" s="1"/>
  <c r="H41" i="1"/>
  <c r="J41" i="1" l="1"/>
  <c r="M41" i="1" s="1"/>
  <c r="F43" i="1"/>
  <c r="G42" i="1"/>
  <c r="K42" i="1" s="1"/>
  <c r="I42" i="1"/>
  <c r="L42" i="1" s="1"/>
  <c r="H42" i="1"/>
  <c r="J42" i="1" l="1"/>
  <c r="M42" i="1" s="1"/>
  <c r="G43" i="1"/>
  <c r="K43" i="1" s="1"/>
  <c r="F44" i="1"/>
  <c r="I43" i="1"/>
  <c r="L43" i="1" s="1"/>
  <c r="H43" i="1"/>
  <c r="J43" i="1" l="1"/>
  <c r="M43" i="1" s="1"/>
  <c r="G44" i="1"/>
  <c r="K44" i="1" s="1"/>
  <c r="I44" i="1"/>
  <c r="L44" i="1" s="1"/>
  <c r="H44" i="1"/>
  <c r="F45" i="1"/>
  <c r="J44" i="1" l="1"/>
  <c r="M44" i="1" s="1"/>
  <c r="F46" i="1"/>
  <c r="G45" i="1"/>
  <c r="K45" i="1" s="1"/>
  <c r="I45" i="1"/>
  <c r="L45" i="1" s="1"/>
  <c r="H45" i="1"/>
  <c r="J45" i="1" l="1"/>
  <c r="M45" i="1" s="1"/>
  <c r="G46" i="1"/>
  <c r="K46" i="1" s="1"/>
  <c r="I46" i="1"/>
  <c r="L46" i="1" s="1"/>
  <c r="H46" i="1"/>
  <c r="F47" i="1"/>
  <c r="J46" i="1" l="1"/>
  <c r="M46" i="1" s="1"/>
  <c r="I47" i="1"/>
  <c r="L47" i="1" s="1"/>
  <c r="H47" i="1"/>
  <c r="G47" i="1"/>
  <c r="K47" i="1" s="1"/>
  <c r="F48" i="1"/>
  <c r="G48" i="1" l="1"/>
  <c r="K48" i="1" s="1"/>
  <c r="I48" i="1"/>
  <c r="L48" i="1" s="1"/>
  <c r="H48" i="1"/>
  <c r="F49" i="1"/>
  <c r="J47" i="1"/>
  <c r="M47" i="1" s="1"/>
  <c r="J48" i="1" l="1"/>
  <c r="M48" i="1" s="1"/>
  <c r="F50" i="1"/>
  <c r="G49" i="1"/>
  <c r="K49" i="1" s="1"/>
  <c r="I49" i="1"/>
  <c r="L49" i="1" s="1"/>
  <c r="H49" i="1"/>
  <c r="J49" i="1" l="1"/>
  <c r="M49" i="1" s="1"/>
  <c r="G50" i="1"/>
  <c r="K50" i="1" s="1"/>
  <c r="I50" i="1"/>
  <c r="L50" i="1" s="1"/>
  <c r="H50" i="1"/>
  <c r="F51" i="1"/>
  <c r="J50" i="1" l="1"/>
  <c r="M50" i="1" s="1"/>
  <c r="I51" i="1"/>
  <c r="L51" i="1" s="1"/>
  <c r="H51" i="1"/>
  <c r="G51" i="1"/>
  <c r="K51" i="1" s="1"/>
  <c r="F52" i="1"/>
  <c r="G52" i="1" l="1"/>
  <c r="K52" i="1" s="1"/>
  <c r="I52" i="1"/>
  <c r="L52" i="1" s="1"/>
  <c r="H52" i="1"/>
  <c r="F53" i="1"/>
  <c r="J51" i="1"/>
  <c r="M51" i="1" s="1"/>
  <c r="J52" i="1" l="1"/>
  <c r="M52" i="1" s="1"/>
  <c r="G53" i="1"/>
  <c r="K53" i="1" s="1"/>
  <c r="F54" i="1"/>
  <c r="I53" i="1"/>
  <c r="L53" i="1" s="1"/>
  <c r="H53" i="1"/>
  <c r="J53" i="1" l="1"/>
  <c r="M53" i="1" s="1"/>
  <c r="G54" i="1"/>
  <c r="K54" i="1" s="1"/>
  <c r="I54" i="1"/>
  <c r="L54" i="1" s="1"/>
  <c r="H54" i="1"/>
  <c r="F55" i="1"/>
  <c r="J54" i="1" l="1"/>
  <c r="M54" i="1" s="1"/>
  <c r="F56" i="1"/>
  <c r="G55" i="1"/>
  <c r="K55" i="1" s="1"/>
  <c r="I55" i="1"/>
  <c r="L55" i="1" s="1"/>
  <c r="H55" i="1"/>
  <c r="J55" i="1" l="1"/>
  <c r="M55" i="1" s="1"/>
  <c r="G56" i="1"/>
  <c r="K56" i="1" s="1"/>
  <c r="H56" i="1"/>
  <c r="F57" i="1"/>
  <c r="I56" i="1"/>
  <c r="L56" i="1" s="1"/>
  <c r="G57" i="1" l="1"/>
  <c r="K57" i="1" s="1"/>
  <c r="I57" i="1"/>
  <c r="L57" i="1" s="1"/>
  <c r="H57" i="1"/>
  <c r="F58" i="1"/>
  <c r="J56" i="1"/>
  <c r="M56" i="1" s="1"/>
  <c r="J57" i="1" l="1"/>
  <c r="M57" i="1" s="1"/>
  <c r="F59" i="1"/>
  <c r="G58" i="1"/>
  <c r="K58" i="1" s="1"/>
  <c r="I58" i="1"/>
  <c r="L58" i="1" s="1"/>
  <c r="H58" i="1"/>
  <c r="J58" i="1" l="1"/>
  <c r="M58" i="1" s="1"/>
  <c r="G59" i="1"/>
  <c r="K59" i="1" s="1"/>
  <c r="I59" i="1"/>
  <c r="L59" i="1" s="1"/>
  <c r="H59" i="1"/>
  <c r="F60" i="1"/>
  <c r="J59" i="1" l="1"/>
  <c r="M59" i="1" s="1"/>
  <c r="F61" i="1"/>
  <c r="I60" i="1"/>
  <c r="L60" i="1" s="1"/>
  <c r="G60" i="1"/>
  <c r="K60" i="1" s="1"/>
  <c r="H60" i="1"/>
  <c r="J60" i="1" l="1"/>
  <c r="M60" i="1" s="1"/>
  <c r="G61" i="1"/>
  <c r="K61" i="1" s="1"/>
  <c r="I61" i="1"/>
  <c r="L61" i="1" s="1"/>
  <c r="H61" i="1"/>
  <c r="F62" i="1"/>
  <c r="J61" i="1" l="1"/>
  <c r="M61" i="1" s="1"/>
  <c r="F63" i="1"/>
  <c r="G62" i="1"/>
  <c r="K62" i="1" s="1"/>
  <c r="I62" i="1"/>
  <c r="L62" i="1" s="1"/>
  <c r="H62" i="1"/>
  <c r="J62" i="1" l="1"/>
  <c r="M62" i="1" s="1"/>
  <c r="G63" i="1"/>
  <c r="K63" i="1" s="1"/>
  <c r="I63" i="1"/>
  <c r="L63" i="1" s="1"/>
  <c r="H63" i="1"/>
  <c r="F64" i="1"/>
  <c r="J63" i="1" l="1"/>
  <c r="M63" i="1" s="1"/>
  <c r="F65" i="1"/>
  <c r="I64" i="1"/>
  <c r="L64" i="1" s="1"/>
  <c r="G64" i="1"/>
  <c r="K64" i="1" s="1"/>
  <c r="H64" i="1"/>
  <c r="J64" i="1" l="1"/>
  <c r="M64" i="1" s="1"/>
  <c r="F66" i="1"/>
  <c r="G65" i="1"/>
  <c r="K65" i="1" s="1"/>
  <c r="I65" i="1"/>
  <c r="L65" i="1" s="1"/>
  <c r="H65" i="1"/>
  <c r="J65" i="1" l="1"/>
  <c r="M65" i="1" s="1"/>
  <c r="G66" i="1"/>
  <c r="K66" i="1" s="1"/>
  <c r="I66" i="1"/>
  <c r="L66" i="1" s="1"/>
  <c r="H66" i="1"/>
  <c r="F67" i="1"/>
  <c r="J66" i="1" l="1"/>
  <c r="M66" i="1" s="1"/>
  <c r="F68" i="1"/>
  <c r="G67" i="1"/>
  <c r="K67" i="1" s="1"/>
  <c r="I67" i="1"/>
  <c r="L67" i="1" s="1"/>
  <c r="H67" i="1"/>
  <c r="J67" i="1" l="1"/>
  <c r="M67" i="1" s="1"/>
  <c r="G68" i="1"/>
  <c r="K68" i="1" s="1"/>
  <c r="H68" i="1"/>
  <c r="F69" i="1"/>
  <c r="I68" i="1"/>
  <c r="L68" i="1" s="1"/>
  <c r="J68" i="1" l="1"/>
  <c r="M68" i="1" s="1"/>
  <c r="F70" i="1"/>
  <c r="G69" i="1"/>
  <c r="K69" i="1" s="1"/>
  <c r="I69" i="1"/>
  <c r="L69" i="1" s="1"/>
  <c r="H69" i="1"/>
  <c r="J69" i="1" l="1"/>
  <c r="M69" i="1" s="1"/>
  <c r="G70" i="1"/>
  <c r="K70" i="1" s="1"/>
  <c r="I70" i="1"/>
  <c r="L70" i="1" s="1"/>
  <c r="H70" i="1"/>
  <c r="F71" i="1"/>
  <c r="F72" i="1" l="1"/>
  <c r="G71" i="1"/>
  <c r="K71" i="1" s="1"/>
  <c r="I71" i="1"/>
  <c r="L71" i="1" s="1"/>
  <c r="H71" i="1"/>
  <c r="J70" i="1"/>
  <c r="M70" i="1" s="1"/>
  <c r="J71" i="1" l="1"/>
  <c r="M71" i="1" s="1"/>
  <c r="G72" i="1"/>
  <c r="K72" i="1" s="1"/>
  <c r="H72" i="1"/>
  <c r="F73" i="1"/>
  <c r="I72" i="1"/>
  <c r="L72" i="1" s="1"/>
  <c r="J72" i="1" l="1"/>
  <c r="M72" i="1" s="1"/>
  <c r="F74" i="1"/>
  <c r="G73" i="1"/>
  <c r="K73" i="1" s="1"/>
  <c r="I73" i="1"/>
  <c r="L73" i="1" s="1"/>
  <c r="H73" i="1"/>
  <c r="J73" i="1" l="1"/>
  <c r="M73" i="1" s="1"/>
  <c r="G74" i="1"/>
  <c r="K74" i="1" s="1"/>
  <c r="I74" i="1"/>
  <c r="L74" i="1" s="1"/>
  <c r="H74" i="1"/>
  <c r="F75" i="1"/>
  <c r="J74" i="1" l="1"/>
  <c r="M74" i="1" s="1"/>
  <c r="F76" i="1"/>
  <c r="G75" i="1"/>
  <c r="K75" i="1" s="1"/>
  <c r="I75" i="1"/>
  <c r="L75" i="1" s="1"/>
  <c r="H75" i="1"/>
  <c r="J75" i="1" l="1"/>
  <c r="M75" i="1" s="1"/>
  <c r="G76" i="1"/>
  <c r="K76" i="1" s="1"/>
  <c r="H76" i="1"/>
  <c r="F77" i="1"/>
  <c r="I76" i="1"/>
  <c r="L76" i="1" s="1"/>
  <c r="J76" i="1" l="1"/>
  <c r="M76" i="1" s="1"/>
  <c r="F78" i="1"/>
  <c r="G77" i="1"/>
  <c r="K77" i="1" s="1"/>
  <c r="I77" i="1"/>
  <c r="L77" i="1" s="1"/>
  <c r="H77" i="1"/>
  <c r="J77" i="1" l="1"/>
  <c r="M77" i="1" s="1"/>
  <c r="G78" i="1"/>
  <c r="K78" i="1" s="1"/>
  <c r="I78" i="1"/>
  <c r="L78" i="1" s="1"/>
  <c r="H78" i="1"/>
  <c r="F79" i="1"/>
  <c r="J78" i="1" l="1"/>
  <c r="M78" i="1" s="1"/>
  <c r="F80" i="1"/>
  <c r="G79" i="1"/>
  <c r="K79" i="1" s="1"/>
  <c r="I79" i="1"/>
  <c r="L79" i="1" s="1"/>
  <c r="H79" i="1"/>
  <c r="J79" i="1" l="1"/>
  <c r="M79" i="1" s="1"/>
  <c r="G80" i="1"/>
  <c r="K80" i="1" s="1"/>
  <c r="H80" i="1"/>
  <c r="F81" i="1"/>
  <c r="I80" i="1"/>
  <c r="L80" i="1" s="1"/>
  <c r="J80" i="1" l="1"/>
  <c r="M80" i="1" s="1"/>
  <c r="F82" i="1"/>
  <c r="I81" i="1"/>
  <c r="L81" i="1" s="1"/>
  <c r="G81" i="1"/>
  <c r="K81" i="1" s="1"/>
  <c r="H81" i="1"/>
  <c r="J81" i="1" l="1"/>
  <c r="M81" i="1" s="1"/>
  <c r="G82" i="1"/>
  <c r="K82" i="1" s="1"/>
  <c r="I82" i="1"/>
  <c r="L82" i="1" s="1"/>
  <c r="H82" i="1"/>
  <c r="F83" i="1"/>
  <c r="J82" i="1" l="1"/>
  <c r="M82" i="1" s="1"/>
  <c r="F84" i="1"/>
  <c r="I83" i="1"/>
  <c r="L83" i="1" s="1"/>
  <c r="G83" i="1"/>
  <c r="K83" i="1" s="1"/>
  <c r="H83" i="1"/>
  <c r="J83" i="1" l="1"/>
  <c r="M83" i="1" s="1"/>
  <c r="G84" i="1"/>
  <c r="K84" i="1" s="1"/>
  <c r="H84" i="1"/>
  <c r="F85" i="1"/>
  <c r="I84" i="1"/>
  <c r="L84" i="1" s="1"/>
  <c r="J84" i="1" l="1"/>
  <c r="M84" i="1" s="1"/>
  <c r="I85" i="1"/>
  <c r="L85" i="1" s="1"/>
  <c r="F86" i="1"/>
  <c r="G85" i="1"/>
  <c r="K85" i="1" s="1"/>
  <c r="H85" i="1"/>
  <c r="J85" i="1" l="1"/>
  <c r="M85" i="1" s="1"/>
  <c r="G86" i="1"/>
  <c r="K86" i="1" s="1"/>
  <c r="I86" i="1"/>
  <c r="L86" i="1" s="1"/>
  <c r="H86" i="1"/>
  <c r="F87" i="1"/>
  <c r="J86" i="1" l="1"/>
  <c r="M86" i="1" s="1"/>
  <c r="F88" i="1"/>
  <c r="G87" i="1"/>
  <c r="K87" i="1" s="1"/>
  <c r="I87" i="1"/>
  <c r="L87" i="1" s="1"/>
  <c r="H87" i="1"/>
  <c r="J87" i="1" l="1"/>
  <c r="M87" i="1" s="1"/>
  <c r="G88" i="1"/>
  <c r="K88" i="1" s="1"/>
  <c r="H88" i="1"/>
  <c r="F89" i="1"/>
  <c r="I88" i="1"/>
  <c r="L88" i="1" s="1"/>
  <c r="J88" i="1" l="1"/>
  <c r="M88" i="1" s="1"/>
  <c r="F90" i="1"/>
  <c r="G89" i="1"/>
  <c r="K89" i="1" s="1"/>
  <c r="I89" i="1"/>
  <c r="L89" i="1" s="1"/>
  <c r="H89" i="1"/>
  <c r="J89" i="1" l="1"/>
  <c r="M89" i="1" s="1"/>
  <c r="G90" i="1"/>
  <c r="K90" i="1" s="1"/>
  <c r="I90" i="1"/>
  <c r="L90" i="1" s="1"/>
  <c r="H90" i="1"/>
  <c r="F91" i="1"/>
  <c r="J90" i="1" l="1"/>
  <c r="M90" i="1" s="1"/>
  <c r="F92" i="1"/>
  <c r="G91" i="1"/>
  <c r="K91" i="1" s="1"/>
  <c r="I91" i="1"/>
  <c r="L91" i="1" s="1"/>
  <c r="H91" i="1"/>
  <c r="J91" i="1" l="1"/>
  <c r="M91" i="1" s="1"/>
  <c r="G92" i="1"/>
  <c r="K92" i="1" s="1"/>
  <c r="H92" i="1"/>
  <c r="F93" i="1"/>
  <c r="I92" i="1"/>
  <c r="L92" i="1" s="1"/>
  <c r="J92" i="1" l="1"/>
  <c r="M92" i="1" s="1"/>
  <c r="F94" i="1"/>
  <c r="G93" i="1"/>
  <c r="K93" i="1" s="1"/>
  <c r="I93" i="1"/>
  <c r="L93" i="1" s="1"/>
  <c r="H93" i="1"/>
  <c r="J93" i="1" l="1"/>
  <c r="M93" i="1" s="1"/>
  <c r="G94" i="1"/>
  <c r="K94" i="1" s="1"/>
  <c r="I94" i="1"/>
  <c r="L94" i="1" s="1"/>
  <c r="H94" i="1"/>
  <c r="F95" i="1"/>
  <c r="J94" i="1" l="1"/>
  <c r="M94" i="1" s="1"/>
  <c r="F96" i="1"/>
  <c r="G95" i="1"/>
  <c r="K95" i="1" s="1"/>
  <c r="I95" i="1"/>
  <c r="L95" i="1" s="1"/>
  <c r="H95" i="1"/>
  <c r="J95" i="1" l="1"/>
  <c r="M95" i="1" s="1"/>
  <c r="G96" i="1"/>
  <c r="K96" i="1" s="1"/>
  <c r="H96" i="1"/>
  <c r="F97" i="1"/>
  <c r="I96" i="1"/>
  <c r="L96" i="1" s="1"/>
  <c r="J96" i="1" l="1"/>
  <c r="M96" i="1" s="1"/>
  <c r="F98" i="1"/>
  <c r="G97" i="1"/>
  <c r="K97" i="1" s="1"/>
  <c r="I97" i="1"/>
  <c r="L97" i="1" s="1"/>
  <c r="H97" i="1"/>
  <c r="J97" i="1" l="1"/>
  <c r="M97" i="1" s="1"/>
  <c r="G98" i="1"/>
  <c r="K98" i="1" s="1"/>
  <c r="I98" i="1"/>
  <c r="L98" i="1" s="1"/>
  <c r="H98" i="1"/>
  <c r="F99" i="1"/>
  <c r="J98" i="1" l="1"/>
  <c r="M98" i="1" s="1"/>
  <c r="F100" i="1"/>
  <c r="G99" i="1"/>
  <c r="K99" i="1" s="1"/>
  <c r="I99" i="1"/>
  <c r="L99" i="1" s="1"/>
  <c r="H99" i="1"/>
  <c r="J99" i="1" l="1"/>
  <c r="M99" i="1" s="1"/>
  <c r="G100" i="1"/>
  <c r="K100" i="1" s="1"/>
  <c r="H100" i="1"/>
  <c r="F101" i="1"/>
  <c r="I100" i="1"/>
  <c r="L100" i="1" s="1"/>
  <c r="J100" i="1" l="1"/>
  <c r="M100" i="1" s="1"/>
  <c r="G101" i="1"/>
  <c r="K101" i="1" s="1"/>
  <c r="I101" i="1"/>
  <c r="L101" i="1" s="1"/>
  <c r="H101" i="1"/>
  <c r="F102" i="1"/>
  <c r="F103" i="1" l="1"/>
  <c r="G102" i="1"/>
  <c r="K102" i="1" s="1"/>
  <c r="I102" i="1"/>
  <c r="L102" i="1" s="1"/>
  <c r="H102" i="1"/>
  <c r="J101" i="1"/>
  <c r="M101" i="1" s="1"/>
  <c r="J102" i="1" l="1"/>
  <c r="M102" i="1" s="1"/>
  <c r="G103" i="1"/>
  <c r="K103" i="1" s="1"/>
  <c r="I103" i="1"/>
  <c r="L103" i="1" s="1"/>
  <c r="H103" i="1"/>
  <c r="F104" i="1"/>
  <c r="J103" i="1" l="1"/>
  <c r="M103" i="1" s="1"/>
  <c r="F105" i="1"/>
  <c r="I104" i="1"/>
  <c r="L104" i="1" s="1"/>
  <c r="G104" i="1"/>
  <c r="K104" i="1" s="1"/>
  <c r="H104" i="1"/>
  <c r="J104" i="1" l="1"/>
  <c r="M104" i="1" s="1"/>
  <c r="G105" i="1"/>
  <c r="K105" i="1" s="1"/>
  <c r="I105" i="1"/>
  <c r="L105" i="1" s="1"/>
  <c r="H105" i="1"/>
  <c r="F106" i="1"/>
  <c r="J105" i="1" l="1"/>
  <c r="M105" i="1" s="1"/>
  <c r="F107" i="1"/>
  <c r="G106" i="1"/>
  <c r="K106" i="1" s="1"/>
  <c r="I106" i="1"/>
  <c r="L106" i="1" s="1"/>
  <c r="H106" i="1"/>
  <c r="J106" i="1" l="1"/>
  <c r="M106" i="1" s="1"/>
  <c r="G107" i="1"/>
  <c r="K107" i="1" s="1"/>
  <c r="I107" i="1"/>
  <c r="L107" i="1" s="1"/>
  <c r="H107" i="1"/>
  <c r="F108" i="1"/>
  <c r="J107" i="1" l="1"/>
  <c r="M107" i="1" s="1"/>
  <c r="F109" i="1"/>
  <c r="I108" i="1"/>
  <c r="L108" i="1" s="1"/>
  <c r="G108" i="1"/>
  <c r="K108" i="1" s="1"/>
  <c r="H108" i="1"/>
  <c r="J108" i="1" l="1"/>
  <c r="M108" i="1" s="1"/>
  <c r="G109" i="1"/>
  <c r="K109" i="1" s="1"/>
  <c r="I109" i="1"/>
  <c r="L109" i="1" s="1"/>
  <c r="H109" i="1"/>
  <c r="F110" i="1"/>
  <c r="J109" i="1" l="1"/>
  <c r="M109" i="1" s="1"/>
  <c r="F111" i="1"/>
  <c r="G110" i="1"/>
  <c r="K110" i="1" s="1"/>
  <c r="I110" i="1"/>
  <c r="L110" i="1" s="1"/>
  <c r="H110" i="1"/>
  <c r="J110" i="1" l="1"/>
  <c r="M110" i="1" s="1"/>
  <c r="F112" i="1"/>
  <c r="G111" i="1"/>
  <c r="K111" i="1" s="1"/>
  <c r="I111" i="1"/>
  <c r="L111" i="1" s="1"/>
  <c r="H111" i="1"/>
  <c r="J111" i="1" l="1"/>
  <c r="M111" i="1" s="1"/>
  <c r="G112" i="1"/>
  <c r="K112" i="1" s="1"/>
  <c r="H112" i="1"/>
  <c r="F113" i="1"/>
  <c r="I112" i="1"/>
  <c r="L112" i="1" s="1"/>
  <c r="J112" i="1" l="1"/>
  <c r="M112" i="1" s="1"/>
  <c r="F114" i="1"/>
  <c r="G113" i="1"/>
  <c r="K113" i="1" s="1"/>
  <c r="I113" i="1"/>
  <c r="L113" i="1" s="1"/>
  <c r="H113" i="1"/>
  <c r="J113" i="1" l="1"/>
  <c r="M113" i="1" s="1"/>
  <c r="G114" i="1"/>
  <c r="K114" i="1" s="1"/>
  <c r="I114" i="1"/>
  <c r="L114" i="1" s="1"/>
  <c r="H114" i="1"/>
  <c r="F115" i="1"/>
  <c r="J114" i="1" l="1"/>
  <c r="M114" i="1" s="1"/>
  <c r="F116" i="1"/>
  <c r="G115" i="1"/>
  <c r="K115" i="1" s="1"/>
  <c r="I115" i="1"/>
  <c r="L115" i="1" s="1"/>
  <c r="H115" i="1"/>
  <c r="J115" i="1" l="1"/>
  <c r="M115" i="1" s="1"/>
  <c r="G116" i="1"/>
  <c r="K116" i="1" s="1"/>
  <c r="H116" i="1"/>
  <c r="F117" i="1"/>
  <c r="I116" i="1"/>
  <c r="L116" i="1" s="1"/>
  <c r="J116" i="1" l="1"/>
  <c r="M116" i="1" s="1"/>
  <c r="F118" i="1"/>
  <c r="G117" i="1"/>
  <c r="K117" i="1" s="1"/>
  <c r="I117" i="1"/>
  <c r="L117" i="1" s="1"/>
  <c r="H117" i="1"/>
  <c r="J117" i="1" l="1"/>
  <c r="M117" i="1" s="1"/>
  <c r="G118" i="1"/>
  <c r="K118" i="1" s="1"/>
  <c r="I118" i="1"/>
  <c r="L118" i="1" s="1"/>
  <c r="H118" i="1"/>
  <c r="F119" i="1"/>
  <c r="J118" i="1" l="1"/>
  <c r="M118" i="1" s="1"/>
  <c r="F120" i="1"/>
  <c r="G119" i="1"/>
  <c r="K119" i="1" s="1"/>
  <c r="I119" i="1"/>
  <c r="L119" i="1" s="1"/>
  <c r="H119" i="1"/>
  <c r="J119" i="1" l="1"/>
  <c r="M119" i="1" s="1"/>
  <c r="G120" i="1"/>
  <c r="K120" i="1" s="1"/>
  <c r="H120" i="1"/>
  <c r="F121" i="1"/>
  <c r="I120" i="1"/>
  <c r="L120" i="1" s="1"/>
  <c r="J120" i="1" l="1"/>
  <c r="M120" i="1" s="1"/>
  <c r="F122" i="1"/>
  <c r="G121" i="1"/>
  <c r="K121" i="1" s="1"/>
  <c r="I121" i="1"/>
  <c r="L121" i="1" s="1"/>
  <c r="H121" i="1"/>
  <c r="J121" i="1" l="1"/>
  <c r="M121" i="1" s="1"/>
  <c r="G122" i="1"/>
  <c r="K122" i="1" s="1"/>
  <c r="I122" i="1"/>
  <c r="L122" i="1" s="1"/>
  <c r="H122" i="1"/>
  <c r="F123" i="1"/>
  <c r="J122" i="1" l="1"/>
  <c r="M122" i="1" s="1"/>
  <c r="F124" i="1"/>
  <c r="G123" i="1"/>
  <c r="K123" i="1" s="1"/>
  <c r="I123" i="1"/>
  <c r="L123" i="1" s="1"/>
  <c r="H123" i="1"/>
  <c r="J123" i="1" l="1"/>
  <c r="M123" i="1" s="1"/>
  <c r="I124" i="1"/>
  <c r="L124" i="1" s="1"/>
  <c r="G124" i="1"/>
  <c r="K124" i="1" s="1"/>
  <c r="H124" i="1"/>
  <c r="J124" i="1" l="1"/>
  <c r="M124" i="1" s="1"/>
</calcChain>
</file>

<file path=xl/sharedStrings.xml><?xml version="1.0" encoding="utf-8"?>
<sst xmlns="http://schemas.openxmlformats.org/spreadsheetml/2006/main" count="21" uniqueCount="21">
  <si>
    <t>Cycle Stock</t>
  </si>
  <si>
    <t>Orders per Period</t>
  </si>
  <si>
    <t>Order Quantity Analysis</t>
  </si>
  <si>
    <t>Holding Cost Rate per Period =</t>
  </si>
  <si>
    <t>Fixed Cost per Order =</t>
  </si>
  <si>
    <t>Demand per Period (Units) =</t>
  </si>
  <si>
    <t>Holding Cost per Unit per Period =</t>
  </si>
  <si>
    <t>Unit Cost =</t>
  </si>
  <si>
    <t>Product Cost per Order</t>
  </si>
  <si>
    <t>Total Cost per Period</t>
  </si>
  <si>
    <t>Product Cost per Period</t>
  </si>
  <si>
    <t>Holding Cost per Period</t>
  </si>
  <si>
    <t>Ordering Cost per Period</t>
  </si>
  <si>
    <t>Order Quantity</t>
  </si>
  <si>
    <t>Start Quantity for Chart =</t>
  </si>
  <si>
    <t>Step Size for Chart =</t>
  </si>
  <si>
    <t>Input Parameters:</t>
  </si>
  <si>
    <t>Economic Order Quantity (EOQ) =</t>
  </si>
  <si>
    <t>Chart Options:</t>
  </si>
  <si>
    <t>Total Cost per Period at EOQ =</t>
  </si>
  <si>
    <t>Last Updated 1/20/2013 2:11 PM by 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</si>
</sst>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4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u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6" fontId="0" fillId="2" borderId="2" xfId="0" applyNumberFormat="1" applyFill="1" applyBorder="1" applyAlignment="1">
      <alignment horizontal="center"/>
    </xf>
    <xf numFmtId="6" fontId="0" fillId="2" borderId="3" xfId="0" applyNumberFormat="1" applyFill="1" applyBorder="1" applyAlignment="1">
      <alignment horizontal="center"/>
    </xf>
    <xf numFmtId="6" fontId="0" fillId="2" borderId="4" xfId="0" applyNumberFormat="1" applyFill="1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6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0" borderId="0" xfId="0" applyFont="1" applyAlignment="1">
      <alignment vertical="top"/>
    </xf>
    <xf numFmtId="6" fontId="1" fillId="3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8" fontId="1" fillId="3" borderId="10" xfId="0" applyNumberFormat="1" applyFont="1" applyFill="1" applyBorder="1" applyAlignment="1">
      <alignment horizontal="center" vertical="center"/>
    </xf>
    <xf numFmtId="9" fontId="1" fillId="3" borderId="10" xfId="0" applyNumberFormat="1" applyFont="1" applyFill="1" applyBorder="1" applyAlignment="1">
      <alignment horizontal="center" vertical="center"/>
    </xf>
    <xf numFmtId="8" fontId="1" fillId="2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8" xfId="0" applyFill="1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40" fontId="3" fillId="5" borderId="1" xfId="0" applyNumberFormat="1" applyFont="1" applyFill="1" applyBorder="1" applyAlignment="1">
      <alignment horizontal="center" vertical="center"/>
    </xf>
    <xf numFmtId="6" fontId="5" fillId="5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Cost per Period</a:t>
            </a:r>
          </a:p>
        </c:rich>
      </c:tx>
      <c:layout>
        <c:manualLayout>
          <c:xMode val="edge"/>
          <c:yMode val="edge"/>
          <c:x val="0.31997145713448"/>
          <c:y val="4.70209405642476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43835327346662"/>
          <c:y val="0.15520308918080561"/>
          <c:w val="0.73002464462148431"/>
          <c:h val="0.682540858101951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EOQ!$M$24:$M$24</c:f>
              <c:strCache>
                <c:ptCount val="1"/>
                <c:pt idx="0">
                  <c:v>Total Cost per Period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EOQ!$F$25:$F$124</c:f>
              <c:numCache>
                <c:formatCode>General</c:formatCode>
                <c:ptCount val="10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</c:numCache>
            </c:numRef>
          </c:xVal>
          <c:yVal>
            <c:numRef>
              <c:f>EOQ!$M$25:$M$124</c:f>
              <c:numCache>
                <c:formatCode>"$"#,##0_);[Red]\("$"#,##0\)</c:formatCode>
                <c:ptCount val="100"/>
                <c:pt idx="0">
                  <c:v>11700</c:v>
                </c:pt>
                <c:pt idx="1">
                  <c:v>11564.545454545454</c:v>
                </c:pt>
                <c:pt idx="2">
                  <c:v>11453.333333333334</c:v>
                </c:pt>
                <c:pt idx="3">
                  <c:v>11360.76923076923</c:v>
                </c:pt>
                <c:pt idx="4">
                  <c:v>11282.857142857143</c:v>
                </c:pt>
                <c:pt idx="5">
                  <c:v>11216.666666666666</c:v>
                </c:pt>
                <c:pt idx="6">
                  <c:v>11160</c:v>
                </c:pt>
                <c:pt idx="7">
                  <c:v>11111.176470588236</c:v>
                </c:pt>
                <c:pt idx="8">
                  <c:v>11068.888888888889</c:v>
                </c:pt>
                <c:pt idx="9">
                  <c:v>11032.105263157895</c:v>
                </c:pt>
                <c:pt idx="10">
                  <c:v>11000</c:v>
                </c:pt>
                <c:pt idx="11">
                  <c:v>10971.904761904761</c:v>
                </c:pt>
                <c:pt idx="12">
                  <c:v>10947.272727272728</c:v>
                </c:pt>
                <c:pt idx="13">
                  <c:v>10925.652173913044</c:v>
                </c:pt>
                <c:pt idx="14">
                  <c:v>10906.666666666666</c:v>
                </c:pt>
                <c:pt idx="15">
                  <c:v>10890</c:v>
                </c:pt>
                <c:pt idx="16">
                  <c:v>10875.384615384615</c:v>
                </c:pt>
                <c:pt idx="17">
                  <c:v>10862.592592592593</c:v>
                </c:pt>
                <c:pt idx="18">
                  <c:v>10851.428571428571</c:v>
                </c:pt>
                <c:pt idx="19">
                  <c:v>10841.724137931034</c:v>
                </c:pt>
                <c:pt idx="20">
                  <c:v>10833.333333333334</c:v>
                </c:pt>
                <c:pt idx="21">
                  <c:v>10826.129032258064</c:v>
                </c:pt>
                <c:pt idx="22">
                  <c:v>10820</c:v>
                </c:pt>
                <c:pt idx="23">
                  <c:v>10814.848484848484</c:v>
                </c:pt>
                <c:pt idx="24">
                  <c:v>10810.588235294117</c:v>
                </c:pt>
                <c:pt idx="25">
                  <c:v>10807.142857142857</c:v>
                </c:pt>
                <c:pt idx="26">
                  <c:v>10804.444444444445</c:v>
                </c:pt>
                <c:pt idx="27">
                  <c:v>10802.432432432432</c:v>
                </c:pt>
                <c:pt idx="28">
                  <c:v>10801.052631578947</c:v>
                </c:pt>
                <c:pt idx="29">
                  <c:v>10800.25641025641</c:v>
                </c:pt>
                <c:pt idx="30">
                  <c:v>10800</c:v>
                </c:pt>
                <c:pt idx="31">
                  <c:v>10800.243902439024</c:v>
                </c:pt>
                <c:pt idx="32">
                  <c:v>10800.952380952382</c:v>
                </c:pt>
                <c:pt idx="33">
                  <c:v>10802.093023255815</c:v>
                </c:pt>
                <c:pt idx="34">
                  <c:v>10803.636363636364</c:v>
                </c:pt>
                <c:pt idx="35">
                  <c:v>10805.555555555555</c:v>
                </c:pt>
                <c:pt idx="36">
                  <c:v>10807.826086956522</c:v>
                </c:pt>
                <c:pt idx="37">
                  <c:v>10810.425531914894</c:v>
                </c:pt>
                <c:pt idx="38">
                  <c:v>10813.333333333334</c:v>
                </c:pt>
                <c:pt idx="39">
                  <c:v>10816.530612244898</c:v>
                </c:pt>
                <c:pt idx="40">
                  <c:v>10820</c:v>
                </c:pt>
                <c:pt idx="41">
                  <c:v>10823.725490196079</c:v>
                </c:pt>
                <c:pt idx="42">
                  <c:v>10827.692307692309</c:v>
                </c:pt>
                <c:pt idx="43">
                  <c:v>10831.886792452829</c:v>
                </c:pt>
                <c:pt idx="44">
                  <c:v>10836.296296296296</c:v>
                </c:pt>
                <c:pt idx="45">
                  <c:v>10840.90909090909</c:v>
                </c:pt>
                <c:pt idx="46">
                  <c:v>10845.714285714286</c:v>
                </c:pt>
                <c:pt idx="47">
                  <c:v>10850.701754385966</c:v>
                </c:pt>
                <c:pt idx="48">
                  <c:v>10855.862068965518</c:v>
                </c:pt>
                <c:pt idx="49">
                  <c:v>10861.186440677966</c:v>
                </c:pt>
                <c:pt idx="50">
                  <c:v>10866.666666666666</c:v>
                </c:pt>
                <c:pt idx="51">
                  <c:v>10872.295081967213</c:v>
                </c:pt>
                <c:pt idx="52">
                  <c:v>10878.064516129032</c:v>
                </c:pt>
                <c:pt idx="53">
                  <c:v>10883.968253968254</c:v>
                </c:pt>
                <c:pt idx="54">
                  <c:v>10890</c:v>
                </c:pt>
                <c:pt idx="55">
                  <c:v>10896.153846153846</c:v>
                </c:pt>
                <c:pt idx="56">
                  <c:v>10902.424242424242</c:v>
                </c:pt>
                <c:pt idx="57">
                  <c:v>10908.805970149253</c:v>
                </c:pt>
                <c:pt idx="58">
                  <c:v>10915.294117647059</c:v>
                </c:pt>
                <c:pt idx="59">
                  <c:v>10921.884057971014</c:v>
                </c:pt>
                <c:pt idx="60">
                  <c:v>10928.571428571429</c:v>
                </c:pt>
                <c:pt idx="61">
                  <c:v>10935.352112676057</c:v>
                </c:pt>
                <c:pt idx="62">
                  <c:v>10942.222222222223</c:v>
                </c:pt>
                <c:pt idx="63">
                  <c:v>10949.17808219178</c:v>
                </c:pt>
                <c:pt idx="64">
                  <c:v>10956.216216216217</c:v>
                </c:pt>
                <c:pt idx="65">
                  <c:v>10963.333333333334</c:v>
                </c:pt>
                <c:pt idx="66">
                  <c:v>10970.526315789473</c:v>
                </c:pt>
                <c:pt idx="67">
                  <c:v>10977.792207792209</c:v>
                </c:pt>
                <c:pt idx="68">
                  <c:v>10985.128205128205</c:v>
                </c:pt>
                <c:pt idx="69">
                  <c:v>10992.531645569621</c:v>
                </c:pt>
                <c:pt idx="70">
                  <c:v>11000</c:v>
                </c:pt>
                <c:pt idx="71">
                  <c:v>11007.530864197532</c:v>
                </c:pt>
                <c:pt idx="72">
                  <c:v>11015.121951219513</c:v>
                </c:pt>
                <c:pt idx="73">
                  <c:v>11022.77108433735</c:v>
                </c:pt>
                <c:pt idx="74">
                  <c:v>11030.476190476191</c:v>
                </c:pt>
                <c:pt idx="75">
                  <c:v>11038.235294117647</c:v>
                </c:pt>
                <c:pt idx="76">
                  <c:v>11046.046511627907</c:v>
                </c:pt>
                <c:pt idx="77">
                  <c:v>11053.908045977012</c:v>
                </c:pt>
                <c:pt idx="78">
                  <c:v>11061.818181818182</c:v>
                </c:pt>
                <c:pt idx="79">
                  <c:v>11069.775280898877</c:v>
                </c:pt>
                <c:pt idx="80">
                  <c:v>11077.777777777777</c:v>
                </c:pt>
                <c:pt idx="81">
                  <c:v>11085.824175824177</c:v>
                </c:pt>
                <c:pt idx="82">
                  <c:v>11093.91304347826</c:v>
                </c:pt>
                <c:pt idx="83">
                  <c:v>11102.043010752688</c:v>
                </c:pt>
                <c:pt idx="84">
                  <c:v>11110.212765957447</c:v>
                </c:pt>
                <c:pt idx="85">
                  <c:v>11118.421052631578</c:v>
                </c:pt>
                <c:pt idx="86">
                  <c:v>11126.666666666666</c:v>
                </c:pt>
                <c:pt idx="87">
                  <c:v>11134.948453608245</c:v>
                </c:pt>
                <c:pt idx="88">
                  <c:v>11143.265306122448</c:v>
                </c:pt>
                <c:pt idx="89">
                  <c:v>11151.616161616161</c:v>
                </c:pt>
                <c:pt idx="90">
                  <c:v>11160</c:v>
                </c:pt>
                <c:pt idx="91">
                  <c:v>11168.415841584158</c:v>
                </c:pt>
                <c:pt idx="92">
                  <c:v>11176.862745098038</c:v>
                </c:pt>
                <c:pt idx="93">
                  <c:v>11185.339805825242</c:v>
                </c:pt>
                <c:pt idx="94">
                  <c:v>11193.846153846154</c:v>
                </c:pt>
                <c:pt idx="95">
                  <c:v>11202.380952380952</c:v>
                </c:pt>
                <c:pt idx="96">
                  <c:v>11210.943396226416</c:v>
                </c:pt>
                <c:pt idx="97">
                  <c:v>11219.532710280373</c:v>
                </c:pt>
                <c:pt idx="98">
                  <c:v>11228.148148148148</c:v>
                </c:pt>
                <c:pt idx="99">
                  <c:v>11236.788990825688</c:v>
                </c:pt>
              </c:numCache>
            </c:numRef>
          </c:yVal>
          <c:smooth val="1"/>
        </c:ser>
        <c:ser>
          <c:idx val="0"/>
          <c:order val="1"/>
          <c:tx>
            <c:v>EOQ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numFmt formatCode="#,##0.00_);[Red]\(#,##0.00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EOQ!$C$16</c:f>
              <c:numCache>
                <c:formatCode>#,##0.00_);[Red]\(#,##0.00\)</c:formatCode>
                <c:ptCount val="1"/>
                <c:pt idx="0">
                  <c:v>400</c:v>
                </c:pt>
              </c:numCache>
            </c:numRef>
          </c:xVal>
          <c:yVal>
            <c:numRef>
              <c:f>EOQ!$C$17</c:f>
              <c:numCache>
                <c:formatCode>"$"#,##0_);[Red]\("$"#,##0\)</c:formatCode>
                <c:ptCount val="1"/>
                <c:pt idx="0">
                  <c:v>10800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1856"/>
        <c:axId val="59565952"/>
      </c:scatterChart>
      <c:valAx>
        <c:axId val="595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</a:t>
                </a:r>
              </a:p>
            </c:rich>
          </c:tx>
          <c:layout>
            <c:manualLayout>
              <c:xMode val="edge"/>
              <c:yMode val="edge"/>
              <c:x val="0.45762733897832086"/>
              <c:y val="0.90123598186590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65952"/>
        <c:crosses val="autoZero"/>
        <c:crossBetween val="midCat"/>
      </c:valAx>
      <c:valAx>
        <c:axId val="59565952"/>
        <c:scaling>
          <c:orientation val="minMax"/>
          <c:max val="12000"/>
          <c:min val="10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61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Spin" dx="16" fmlaLink="$C$20" inc="10" max="30000" min="1" page="10" val="100"/>
</file>

<file path=xl/ctrlProps/ctrlProp2.xml><?xml version="1.0" encoding="utf-8"?>
<formControlPr xmlns="http://schemas.microsoft.com/office/spreadsheetml/2009/9/main" objectType="Spin" dx="16" fmlaLink="$C$22" max="30000" min="1" page="10" val="10"/>
</file>

<file path=xl/ctrlProps/ctrlProp3.xml><?xml version="1.0" encoding="utf-8"?>
<formControlPr xmlns="http://schemas.microsoft.com/office/spreadsheetml/2009/9/main" objectType="Spin" dx="16" fmlaLink="$C$5" inc="10" max="30000" page="10" val="160"/>
</file>

<file path=xl/ctrlProps/ctrlProp4.xml><?xml version="1.0" encoding="utf-8"?>
<formControlPr xmlns="http://schemas.microsoft.com/office/spreadsheetml/2009/9/main" objectType="Spin" dx="16" fmlaLink="$C$7" inc="10" max="30000" page="10" val="1000"/>
</file>

<file path=xl/ctrlProps/ctrlProp5.xml><?xml version="1.0" encoding="utf-8"?>
<formControlPr xmlns="http://schemas.microsoft.com/office/spreadsheetml/2009/9/main" objectType="Spin" dx="16" fmlaLink="$C$9" max="30000" page="10" val="10"/>
</file>

<file path=xl/ctrlProps/ctrlProp6.xml><?xml version="1.0" encoding="utf-8"?>
<formControlPr xmlns="http://schemas.microsoft.com/office/spreadsheetml/2009/9/main" objectType="Spin" dx="16" fmlaLink="$D$11" max="30000" page="10" val="2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209551</xdr:colOff>
      <xdr:row>3</xdr:row>
      <xdr:rowOff>9524</xdr:rowOff>
    </xdr:from>
    <xdr:to>
      <xdr:col>13</xdr:col>
      <xdr:colOff>381000</xdr:colOff>
      <xdr:row>21</xdr:row>
      <xdr:rowOff>276225</xdr:rowOff>
    </xdr:to>
    <xdr:graphicFrame macro="">
      <xdr:nvGraphicFramePr>
        <xdr:cNvPr id="104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18</xdr:row>
          <xdr:rowOff>276225</xdr:rowOff>
        </xdr:from>
        <xdr:to>
          <xdr:col>3</xdr:col>
          <xdr:colOff>219075</xdr:colOff>
          <xdr:row>20</xdr:row>
          <xdr:rowOff>9525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21</xdr:row>
          <xdr:rowOff>0</xdr:rowOff>
        </xdr:from>
        <xdr:to>
          <xdr:col>3</xdr:col>
          <xdr:colOff>219075</xdr:colOff>
          <xdr:row>22</xdr:row>
          <xdr:rowOff>19050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4</xdr:row>
          <xdr:rowOff>0</xdr:rowOff>
        </xdr:from>
        <xdr:to>
          <xdr:col>3</xdr:col>
          <xdr:colOff>200025</xdr:colOff>
          <xdr:row>5</xdr:row>
          <xdr:rowOff>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6</xdr:row>
          <xdr:rowOff>0</xdr:rowOff>
        </xdr:from>
        <xdr:to>
          <xdr:col>3</xdr:col>
          <xdr:colOff>161925</xdr:colOff>
          <xdr:row>6</xdr:row>
          <xdr:rowOff>381000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800100</xdr:colOff>
          <xdr:row>7</xdr:row>
          <xdr:rowOff>76200</xdr:rowOff>
        </xdr:from>
        <xdr:to>
          <xdr:col>3</xdr:col>
          <xdr:colOff>171450</xdr:colOff>
          <xdr:row>9</xdr:row>
          <xdr:rowOff>9525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800100</xdr:colOff>
          <xdr:row>9</xdr:row>
          <xdr:rowOff>95250</xdr:rowOff>
        </xdr:from>
        <xdr:to>
          <xdr:col>3</xdr:col>
          <xdr:colOff>171450</xdr:colOff>
          <xdr:row>11</xdr:row>
          <xdr:rowOff>85725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4"/>
  <sheetViews>
    <sheetView showGridLines="0" tabSelected="1" zoomScaleNormal="100" workbookViewId="0"/>
  </sheetViews>
  <sheetFormatPr defaultRowHeight="12.75" x14ac:dyDescent="0.2"/>
  <cols>
    <col min="1" max="1" width="2.7109375" customWidth="1"/>
    <col min="2" max="2" width="38.28515625" customWidth="1"/>
    <col min="3" max="3" width="13.140625" customWidth="1"/>
    <col min="4" max="4" width="7" bestFit="1" customWidth="1"/>
    <col min="5" max="5" width="9.85546875" bestFit="1" customWidth="1"/>
    <col min="6" max="6" width="12" bestFit="1" customWidth="1"/>
    <col min="7" max="7" width="10.7109375" style="1" customWidth="1"/>
    <col min="8" max="9" width="11" style="1" customWidth="1"/>
    <col min="10" max="10" width="12.5703125" customWidth="1"/>
    <col min="11" max="12" width="10.85546875" customWidth="1"/>
    <col min="13" max="13" width="12.7109375" customWidth="1"/>
  </cols>
  <sheetData>
    <row r="1" spans="1:9" ht="30" customHeight="1" x14ac:dyDescent="0.2">
      <c r="A1" s="21" t="s">
        <v>20</v>
      </c>
    </row>
    <row r="2" spans="1:9" ht="23.25" x14ac:dyDescent="0.35">
      <c r="B2" s="47" t="s">
        <v>2</v>
      </c>
      <c r="C2" s="47"/>
      <c r="D2" s="47"/>
    </row>
    <row r="3" spans="1:9" x14ac:dyDescent="0.2">
      <c r="B3" s="4"/>
      <c r="D3" s="4"/>
      <c r="G3" s="2"/>
      <c r="H3" s="2"/>
      <c r="I3" s="2"/>
    </row>
    <row r="4" spans="1:9" ht="33.75" customHeight="1" x14ac:dyDescent="0.2">
      <c r="B4" s="31" t="s">
        <v>16</v>
      </c>
      <c r="C4" s="35"/>
      <c r="D4" s="36"/>
      <c r="G4" s="3"/>
      <c r="H4" s="3"/>
      <c r="I4" s="3"/>
    </row>
    <row r="5" spans="1:9" ht="30.75" customHeight="1" x14ac:dyDescent="0.2">
      <c r="B5" s="32" t="s">
        <v>4</v>
      </c>
      <c r="C5" s="22">
        <v>160</v>
      </c>
      <c r="D5" s="37"/>
      <c r="G5" s="3"/>
      <c r="H5" s="3"/>
      <c r="I5" s="3"/>
    </row>
    <row r="6" spans="1:9" ht="7.5" customHeight="1" x14ac:dyDescent="0.2">
      <c r="B6" s="33"/>
      <c r="C6" s="41"/>
      <c r="D6" s="37"/>
      <c r="G6"/>
      <c r="H6"/>
      <c r="I6"/>
    </row>
    <row r="7" spans="1:9" ht="30.75" customHeight="1" x14ac:dyDescent="0.2">
      <c r="B7" s="32" t="s">
        <v>5</v>
      </c>
      <c r="C7" s="23">
        <v>1000</v>
      </c>
      <c r="D7" s="37"/>
      <c r="G7" s="3"/>
      <c r="H7" s="3"/>
      <c r="I7" s="3"/>
    </row>
    <row r="8" spans="1:9" ht="7.5" customHeight="1" x14ac:dyDescent="0.2">
      <c r="B8" s="33"/>
      <c r="C8" s="41"/>
      <c r="D8" s="37"/>
      <c r="G8"/>
      <c r="H8"/>
      <c r="I8"/>
    </row>
    <row r="9" spans="1:9" ht="30.75" customHeight="1" x14ac:dyDescent="0.2">
      <c r="B9" s="32" t="s">
        <v>7</v>
      </c>
      <c r="C9" s="24">
        <v>10</v>
      </c>
      <c r="D9" s="37"/>
      <c r="G9" s="3"/>
      <c r="H9" s="3"/>
      <c r="I9" s="3"/>
    </row>
    <row r="10" spans="1:9" ht="12" customHeight="1" x14ac:dyDescent="0.2">
      <c r="B10" s="33"/>
      <c r="C10" s="41"/>
      <c r="D10" s="37"/>
      <c r="G10"/>
      <c r="H10"/>
      <c r="I10"/>
    </row>
    <row r="11" spans="1:9" ht="20.25" customHeight="1" x14ac:dyDescent="0.2">
      <c r="B11" s="32" t="s">
        <v>3</v>
      </c>
      <c r="C11" s="25">
        <f>D11/100</f>
        <v>0.2</v>
      </c>
      <c r="D11" s="38">
        <v>20</v>
      </c>
      <c r="G11" s="3"/>
      <c r="H11" s="3"/>
      <c r="I11" s="3"/>
    </row>
    <row r="12" spans="1:9" ht="20.25" customHeight="1" x14ac:dyDescent="0.2">
      <c r="B12" s="34"/>
      <c r="C12" s="40"/>
      <c r="D12" s="39"/>
      <c r="G12"/>
      <c r="H12"/>
      <c r="I12"/>
    </row>
    <row r="13" spans="1:9" ht="20.25" customHeight="1" x14ac:dyDescent="0.2">
      <c r="G13"/>
      <c r="H13"/>
      <c r="I13"/>
    </row>
    <row r="14" spans="1:9" ht="20.25" customHeight="1" x14ac:dyDescent="0.2">
      <c r="A14" s="5"/>
      <c r="B14" s="11" t="s">
        <v>6</v>
      </c>
      <c r="C14" s="26">
        <f>Unit_Cost*Holding_Cost_Rate</f>
        <v>2</v>
      </c>
      <c r="D14" s="5"/>
      <c r="E14" s="5"/>
      <c r="F14" s="5"/>
      <c r="G14" s="3"/>
      <c r="H14" s="3"/>
      <c r="I14" s="3"/>
    </row>
    <row r="15" spans="1:9" ht="15.75" thickBot="1" x14ac:dyDescent="0.25">
      <c r="A15" s="5"/>
      <c r="B15" s="6"/>
      <c r="C15" s="9"/>
      <c r="D15" s="5"/>
      <c r="E15" s="5"/>
      <c r="F15" s="5"/>
      <c r="G15" s="3"/>
      <c r="H15" s="3"/>
      <c r="I15" s="3"/>
    </row>
    <row r="16" spans="1:9" ht="24" customHeight="1" thickBot="1" x14ac:dyDescent="0.25">
      <c r="A16" s="5"/>
      <c r="B16" s="12" t="s">
        <v>17</v>
      </c>
      <c r="C16" s="45">
        <f>SQRT(2*Fixed_Cost*Demand_per_Period/Holding_Cost_per_Unit)</f>
        <v>400</v>
      </c>
      <c r="D16" s="5"/>
      <c r="E16" s="5"/>
      <c r="F16" s="5"/>
      <c r="G16" s="3"/>
      <c r="H16" s="3"/>
      <c r="I16" s="3"/>
    </row>
    <row r="17" spans="1:13" ht="24" customHeight="1" thickBot="1" x14ac:dyDescent="0.25">
      <c r="B17" s="12" t="s">
        <v>19</v>
      </c>
      <c r="C17" s="46">
        <f>Demand_per_Period*Unit_Cost+SQRT(2*Fixed_Cost*Demand_per_Period*Holding_Cost_per_Unit)</f>
        <v>10800</v>
      </c>
      <c r="G17"/>
      <c r="H17"/>
      <c r="I17"/>
    </row>
    <row r="18" spans="1:13" ht="24" customHeight="1" x14ac:dyDescent="0.2">
      <c r="G18"/>
      <c r="H18"/>
      <c r="I18"/>
    </row>
    <row r="19" spans="1:13" ht="22.5" customHeight="1" x14ac:dyDescent="0.2">
      <c r="A19" s="5"/>
      <c r="B19" s="31" t="s">
        <v>18</v>
      </c>
      <c r="C19" s="35"/>
      <c r="D19" s="36"/>
      <c r="E19" s="5"/>
      <c r="F19" s="5"/>
      <c r="G19" s="3"/>
      <c r="H19" s="3"/>
      <c r="I19" s="3"/>
    </row>
    <row r="20" spans="1:13" ht="24" customHeight="1" x14ac:dyDescent="0.2">
      <c r="B20" s="42" t="s">
        <v>14</v>
      </c>
      <c r="C20" s="23">
        <v>100</v>
      </c>
      <c r="D20" s="37"/>
      <c r="E20" s="5"/>
      <c r="F20" s="5"/>
      <c r="G20" s="3"/>
      <c r="H20" s="3"/>
      <c r="I20" s="3"/>
    </row>
    <row r="21" spans="1:13" ht="8.25" customHeight="1" x14ac:dyDescent="0.2">
      <c r="B21" s="42"/>
      <c r="C21" s="44"/>
      <c r="D21" s="37"/>
      <c r="E21" s="5"/>
      <c r="F21" s="5"/>
      <c r="G21" s="3"/>
      <c r="H21" s="3"/>
      <c r="I21" s="3"/>
    </row>
    <row r="22" spans="1:13" ht="24" customHeight="1" x14ac:dyDescent="0.2">
      <c r="B22" s="42" t="s">
        <v>15</v>
      </c>
      <c r="C22" s="23">
        <v>10</v>
      </c>
      <c r="D22" s="43"/>
      <c r="G22" s="7"/>
      <c r="H22" s="3"/>
      <c r="I22" s="3"/>
    </row>
    <row r="23" spans="1:13" ht="10.5" customHeight="1" x14ac:dyDescent="0.2">
      <c r="B23" s="34"/>
      <c r="C23" s="40"/>
      <c r="D23" s="39"/>
      <c r="G23"/>
      <c r="H23"/>
      <c r="I23"/>
    </row>
    <row r="24" spans="1:13" s="10" customFormat="1" ht="54.75" customHeight="1" x14ac:dyDescent="0.25">
      <c r="F24" s="27" t="s">
        <v>13</v>
      </c>
      <c r="G24" s="27" t="s">
        <v>0</v>
      </c>
      <c r="H24" s="27" t="s">
        <v>8</v>
      </c>
      <c r="I24" s="27" t="s">
        <v>1</v>
      </c>
      <c r="J24" s="27" t="s">
        <v>10</v>
      </c>
      <c r="K24" s="27" t="s">
        <v>11</v>
      </c>
      <c r="L24" s="27" t="s">
        <v>12</v>
      </c>
      <c r="M24" s="27" t="s">
        <v>9</v>
      </c>
    </row>
    <row r="25" spans="1:13" x14ac:dyDescent="0.2">
      <c r="F25" s="18">
        <f>Start_Quantity</f>
        <v>100</v>
      </c>
      <c r="G25" s="18">
        <f>F25/2</f>
        <v>50</v>
      </c>
      <c r="H25" s="13">
        <f t="shared" ref="H25:H56" si="0">Unit_Cost*F25</f>
        <v>1000</v>
      </c>
      <c r="I25" s="28">
        <f t="shared" ref="I25:I56" si="1">Demand_per_Period/F25</f>
        <v>10</v>
      </c>
      <c r="J25" s="13">
        <f>H25*I25</f>
        <v>10000</v>
      </c>
      <c r="K25" s="13">
        <f t="shared" ref="K25:K56" si="2">G25*Holding_Cost_per_Unit</f>
        <v>100</v>
      </c>
      <c r="L25" s="13">
        <f t="shared" ref="L25:L56" si="3">Fixed_Cost*I25</f>
        <v>1600</v>
      </c>
      <c r="M25" s="14">
        <f>SUM(J25:L25)</f>
        <v>11700</v>
      </c>
    </row>
    <row r="26" spans="1:13" x14ac:dyDescent="0.2">
      <c r="F26" s="19">
        <f t="shared" ref="F26:F57" si="4">F25+Step_Size</f>
        <v>110</v>
      </c>
      <c r="G26" s="19">
        <f t="shared" ref="G26:G89" si="5">F26/2</f>
        <v>55</v>
      </c>
      <c r="H26" s="8">
        <f t="shared" si="0"/>
        <v>1100</v>
      </c>
      <c r="I26" s="29">
        <f t="shared" si="1"/>
        <v>9.0909090909090917</v>
      </c>
      <c r="J26" s="8">
        <f t="shared" ref="J26:J89" si="6">H26*I26</f>
        <v>10000</v>
      </c>
      <c r="K26" s="8">
        <f t="shared" si="2"/>
        <v>110</v>
      </c>
      <c r="L26" s="8">
        <f t="shared" si="3"/>
        <v>1454.5454545454547</v>
      </c>
      <c r="M26" s="15">
        <f t="shared" ref="M26:M89" si="7">SUM(J26:L26)</f>
        <v>11564.545454545454</v>
      </c>
    </row>
    <row r="27" spans="1:13" x14ac:dyDescent="0.2">
      <c r="F27" s="19">
        <f t="shared" si="4"/>
        <v>120</v>
      </c>
      <c r="G27" s="19">
        <f t="shared" si="5"/>
        <v>60</v>
      </c>
      <c r="H27" s="8">
        <f t="shared" si="0"/>
        <v>1200</v>
      </c>
      <c r="I27" s="29">
        <f t="shared" si="1"/>
        <v>8.3333333333333339</v>
      </c>
      <c r="J27" s="8">
        <f t="shared" si="6"/>
        <v>10000</v>
      </c>
      <c r="K27" s="8">
        <f t="shared" si="2"/>
        <v>120</v>
      </c>
      <c r="L27" s="8">
        <f t="shared" si="3"/>
        <v>1333.3333333333335</v>
      </c>
      <c r="M27" s="15">
        <f t="shared" si="7"/>
        <v>11453.333333333334</v>
      </c>
    </row>
    <row r="28" spans="1:13" x14ac:dyDescent="0.2">
      <c r="F28" s="19">
        <f t="shared" si="4"/>
        <v>130</v>
      </c>
      <c r="G28" s="19">
        <f t="shared" si="5"/>
        <v>65</v>
      </c>
      <c r="H28" s="8">
        <f t="shared" si="0"/>
        <v>1300</v>
      </c>
      <c r="I28" s="29">
        <f t="shared" si="1"/>
        <v>7.6923076923076925</v>
      </c>
      <c r="J28" s="8">
        <f t="shared" si="6"/>
        <v>10000</v>
      </c>
      <c r="K28" s="8">
        <f t="shared" si="2"/>
        <v>130</v>
      </c>
      <c r="L28" s="8">
        <f t="shared" si="3"/>
        <v>1230.7692307692307</v>
      </c>
      <c r="M28" s="15">
        <f t="shared" si="7"/>
        <v>11360.76923076923</v>
      </c>
    </row>
    <row r="29" spans="1:13" x14ac:dyDescent="0.2">
      <c r="F29" s="19">
        <f t="shared" si="4"/>
        <v>140</v>
      </c>
      <c r="G29" s="19">
        <f t="shared" si="5"/>
        <v>70</v>
      </c>
      <c r="H29" s="8">
        <f t="shared" si="0"/>
        <v>1400</v>
      </c>
      <c r="I29" s="29">
        <f t="shared" si="1"/>
        <v>7.1428571428571432</v>
      </c>
      <c r="J29" s="8">
        <f t="shared" si="6"/>
        <v>10000</v>
      </c>
      <c r="K29" s="8">
        <f t="shared" si="2"/>
        <v>140</v>
      </c>
      <c r="L29" s="8">
        <f t="shared" si="3"/>
        <v>1142.8571428571429</v>
      </c>
      <c r="M29" s="15">
        <f t="shared" si="7"/>
        <v>11282.857142857143</v>
      </c>
    </row>
    <row r="30" spans="1:13" x14ac:dyDescent="0.2">
      <c r="F30" s="19">
        <f t="shared" si="4"/>
        <v>150</v>
      </c>
      <c r="G30" s="19">
        <f t="shared" si="5"/>
        <v>75</v>
      </c>
      <c r="H30" s="8">
        <f t="shared" si="0"/>
        <v>1500</v>
      </c>
      <c r="I30" s="29">
        <f t="shared" si="1"/>
        <v>6.666666666666667</v>
      </c>
      <c r="J30" s="8">
        <f t="shared" si="6"/>
        <v>10000</v>
      </c>
      <c r="K30" s="8">
        <f t="shared" si="2"/>
        <v>150</v>
      </c>
      <c r="L30" s="8">
        <f t="shared" si="3"/>
        <v>1066.6666666666667</v>
      </c>
      <c r="M30" s="15">
        <f t="shared" si="7"/>
        <v>11216.666666666666</v>
      </c>
    </row>
    <row r="31" spans="1:13" x14ac:dyDescent="0.2">
      <c r="F31" s="19">
        <f t="shared" si="4"/>
        <v>160</v>
      </c>
      <c r="G31" s="19">
        <f t="shared" si="5"/>
        <v>80</v>
      </c>
      <c r="H31" s="8">
        <f t="shared" si="0"/>
        <v>1600</v>
      </c>
      <c r="I31" s="29">
        <f t="shared" si="1"/>
        <v>6.25</v>
      </c>
      <c r="J31" s="8">
        <f t="shared" si="6"/>
        <v>10000</v>
      </c>
      <c r="K31" s="8">
        <f t="shared" si="2"/>
        <v>160</v>
      </c>
      <c r="L31" s="8">
        <f t="shared" si="3"/>
        <v>1000</v>
      </c>
      <c r="M31" s="15">
        <f t="shared" si="7"/>
        <v>11160</v>
      </c>
    </row>
    <row r="32" spans="1:13" x14ac:dyDescent="0.2">
      <c r="F32" s="19">
        <f t="shared" si="4"/>
        <v>170</v>
      </c>
      <c r="G32" s="19">
        <f t="shared" si="5"/>
        <v>85</v>
      </c>
      <c r="H32" s="8">
        <f t="shared" si="0"/>
        <v>1700</v>
      </c>
      <c r="I32" s="29">
        <f t="shared" si="1"/>
        <v>5.882352941176471</v>
      </c>
      <c r="J32" s="8">
        <f t="shared" si="6"/>
        <v>10000</v>
      </c>
      <c r="K32" s="8">
        <f t="shared" si="2"/>
        <v>170</v>
      </c>
      <c r="L32" s="8">
        <f t="shared" si="3"/>
        <v>941.17647058823536</v>
      </c>
      <c r="M32" s="15">
        <f t="shared" si="7"/>
        <v>11111.176470588236</v>
      </c>
    </row>
    <row r="33" spans="6:13" x14ac:dyDescent="0.2">
      <c r="F33" s="19">
        <f t="shared" si="4"/>
        <v>180</v>
      </c>
      <c r="G33" s="19">
        <f t="shared" si="5"/>
        <v>90</v>
      </c>
      <c r="H33" s="8">
        <f t="shared" si="0"/>
        <v>1800</v>
      </c>
      <c r="I33" s="29">
        <f t="shared" si="1"/>
        <v>5.5555555555555554</v>
      </c>
      <c r="J33" s="8">
        <f t="shared" si="6"/>
        <v>10000</v>
      </c>
      <c r="K33" s="8">
        <f t="shared" si="2"/>
        <v>180</v>
      </c>
      <c r="L33" s="8">
        <f t="shared" si="3"/>
        <v>888.88888888888891</v>
      </c>
      <c r="M33" s="15">
        <f t="shared" si="7"/>
        <v>11068.888888888889</v>
      </c>
    </row>
    <row r="34" spans="6:13" x14ac:dyDescent="0.2">
      <c r="F34" s="19">
        <f t="shared" si="4"/>
        <v>190</v>
      </c>
      <c r="G34" s="19">
        <f t="shared" si="5"/>
        <v>95</v>
      </c>
      <c r="H34" s="8">
        <f t="shared" si="0"/>
        <v>1900</v>
      </c>
      <c r="I34" s="29">
        <f t="shared" si="1"/>
        <v>5.2631578947368425</v>
      </c>
      <c r="J34" s="8">
        <f t="shared" si="6"/>
        <v>10000</v>
      </c>
      <c r="K34" s="8">
        <f t="shared" si="2"/>
        <v>190</v>
      </c>
      <c r="L34" s="8">
        <f t="shared" si="3"/>
        <v>842.1052631578948</v>
      </c>
      <c r="M34" s="15">
        <f t="shared" si="7"/>
        <v>11032.105263157895</v>
      </c>
    </row>
    <row r="35" spans="6:13" x14ac:dyDescent="0.2">
      <c r="F35" s="19">
        <f t="shared" si="4"/>
        <v>200</v>
      </c>
      <c r="G35" s="19">
        <f t="shared" si="5"/>
        <v>100</v>
      </c>
      <c r="H35" s="8">
        <f t="shared" si="0"/>
        <v>2000</v>
      </c>
      <c r="I35" s="29">
        <f t="shared" si="1"/>
        <v>5</v>
      </c>
      <c r="J35" s="8">
        <f t="shared" si="6"/>
        <v>10000</v>
      </c>
      <c r="K35" s="8">
        <f t="shared" si="2"/>
        <v>200</v>
      </c>
      <c r="L35" s="8">
        <f t="shared" si="3"/>
        <v>800</v>
      </c>
      <c r="M35" s="15">
        <f t="shared" si="7"/>
        <v>11000</v>
      </c>
    </row>
    <row r="36" spans="6:13" x14ac:dyDescent="0.2">
      <c r="F36" s="19">
        <f t="shared" si="4"/>
        <v>210</v>
      </c>
      <c r="G36" s="19">
        <f t="shared" si="5"/>
        <v>105</v>
      </c>
      <c r="H36" s="8">
        <f t="shared" si="0"/>
        <v>2100</v>
      </c>
      <c r="I36" s="29">
        <f t="shared" si="1"/>
        <v>4.7619047619047619</v>
      </c>
      <c r="J36" s="8">
        <f t="shared" si="6"/>
        <v>10000</v>
      </c>
      <c r="K36" s="8">
        <f t="shared" si="2"/>
        <v>210</v>
      </c>
      <c r="L36" s="8">
        <f t="shared" si="3"/>
        <v>761.90476190476193</v>
      </c>
      <c r="M36" s="15">
        <f t="shared" si="7"/>
        <v>10971.904761904761</v>
      </c>
    </row>
    <row r="37" spans="6:13" x14ac:dyDescent="0.2">
      <c r="F37" s="19">
        <f t="shared" si="4"/>
        <v>220</v>
      </c>
      <c r="G37" s="19">
        <f t="shared" si="5"/>
        <v>110</v>
      </c>
      <c r="H37" s="8">
        <f t="shared" si="0"/>
        <v>2200</v>
      </c>
      <c r="I37" s="29">
        <f t="shared" si="1"/>
        <v>4.5454545454545459</v>
      </c>
      <c r="J37" s="8">
        <f t="shared" si="6"/>
        <v>10000</v>
      </c>
      <c r="K37" s="8">
        <f t="shared" si="2"/>
        <v>220</v>
      </c>
      <c r="L37" s="8">
        <f t="shared" si="3"/>
        <v>727.27272727272737</v>
      </c>
      <c r="M37" s="15">
        <f t="shared" si="7"/>
        <v>10947.272727272728</v>
      </c>
    </row>
    <row r="38" spans="6:13" x14ac:dyDescent="0.2">
      <c r="F38" s="19">
        <f t="shared" si="4"/>
        <v>230</v>
      </c>
      <c r="G38" s="19">
        <f t="shared" si="5"/>
        <v>115</v>
      </c>
      <c r="H38" s="8">
        <f t="shared" si="0"/>
        <v>2300</v>
      </c>
      <c r="I38" s="29">
        <f t="shared" si="1"/>
        <v>4.3478260869565215</v>
      </c>
      <c r="J38" s="8">
        <f t="shared" si="6"/>
        <v>10000</v>
      </c>
      <c r="K38" s="8">
        <f t="shared" si="2"/>
        <v>230</v>
      </c>
      <c r="L38" s="8">
        <f t="shared" si="3"/>
        <v>695.6521739130435</v>
      </c>
      <c r="M38" s="15">
        <f t="shared" si="7"/>
        <v>10925.652173913044</v>
      </c>
    </row>
    <row r="39" spans="6:13" x14ac:dyDescent="0.2">
      <c r="F39" s="19">
        <f t="shared" si="4"/>
        <v>240</v>
      </c>
      <c r="G39" s="19">
        <f t="shared" si="5"/>
        <v>120</v>
      </c>
      <c r="H39" s="8">
        <f t="shared" si="0"/>
        <v>2400</v>
      </c>
      <c r="I39" s="29">
        <f t="shared" si="1"/>
        <v>4.166666666666667</v>
      </c>
      <c r="J39" s="8">
        <f t="shared" si="6"/>
        <v>10000</v>
      </c>
      <c r="K39" s="8">
        <f t="shared" si="2"/>
        <v>240</v>
      </c>
      <c r="L39" s="8">
        <f t="shared" si="3"/>
        <v>666.66666666666674</v>
      </c>
      <c r="M39" s="15">
        <f t="shared" si="7"/>
        <v>10906.666666666666</v>
      </c>
    </row>
    <row r="40" spans="6:13" x14ac:dyDescent="0.2">
      <c r="F40" s="19">
        <f t="shared" si="4"/>
        <v>250</v>
      </c>
      <c r="G40" s="19">
        <f t="shared" si="5"/>
        <v>125</v>
      </c>
      <c r="H40" s="8">
        <f t="shared" si="0"/>
        <v>2500</v>
      </c>
      <c r="I40" s="29">
        <f t="shared" si="1"/>
        <v>4</v>
      </c>
      <c r="J40" s="8">
        <f t="shared" si="6"/>
        <v>10000</v>
      </c>
      <c r="K40" s="8">
        <f t="shared" si="2"/>
        <v>250</v>
      </c>
      <c r="L40" s="8">
        <f t="shared" si="3"/>
        <v>640</v>
      </c>
      <c r="M40" s="15">
        <f t="shared" si="7"/>
        <v>10890</v>
      </c>
    </row>
    <row r="41" spans="6:13" x14ac:dyDescent="0.2">
      <c r="F41" s="19">
        <f t="shared" si="4"/>
        <v>260</v>
      </c>
      <c r="G41" s="19">
        <f t="shared" si="5"/>
        <v>130</v>
      </c>
      <c r="H41" s="8">
        <f t="shared" si="0"/>
        <v>2600</v>
      </c>
      <c r="I41" s="29">
        <f t="shared" si="1"/>
        <v>3.8461538461538463</v>
      </c>
      <c r="J41" s="8">
        <f t="shared" si="6"/>
        <v>10000</v>
      </c>
      <c r="K41" s="8">
        <f t="shared" si="2"/>
        <v>260</v>
      </c>
      <c r="L41" s="8">
        <f t="shared" si="3"/>
        <v>615.38461538461536</v>
      </c>
      <c r="M41" s="15">
        <f t="shared" si="7"/>
        <v>10875.384615384615</v>
      </c>
    </row>
    <row r="42" spans="6:13" x14ac:dyDescent="0.2">
      <c r="F42" s="19">
        <f t="shared" si="4"/>
        <v>270</v>
      </c>
      <c r="G42" s="19">
        <f t="shared" si="5"/>
        <v>135</v>
      </c>
      <c r="H42" s="8">
        <f t="shared" si="0"/>
        <v>2700</v>
      </c>
      <c r="I42" s="29">
        <f t="shared" si="1"/>
        <v>3.7037037037037037</v>
      </c>
      <c r="J42" s="8">
        <f t="shared" si="6"/>
        <v>10000</v>
      </c>
      <c r="K42" s="8">
        <f t="shared" si="2"/>
        <v>270</v>
      </c>
      <c r="L42" s="8">
        <f t="shared" si="3"/>
        <v>592.59259259259261</v>
      </c>
      <c r="M42" s="15">
        <f t="shared" si="7"/>
        <v>10862.592592592593</v>
      </c>
    </row>
    <row r="43" spans="6:13" x14ac:dyDescent="0.2">
      <c r="F43" s="19">
        <f t="shared" si="4"/>
        <v>280</v>
      </c>
      <c r="G43" s="19">
        <f t="shared" si="5"/>
        <v>140</v>
      </c>
      <c r="H43" s="8">
        <f t="shared" si="0"/>
        <v>2800</v>
      </c>
      <c r="I43" s="29">
        <f t="shared" si="1"/>
        <v>3.5714285714285716</v>
      </c>
      <c r="J43" s="8">
        <f t="shared" si="6"/>
        <v>10000</v>
      </c>
      <c r="K43" s="8">
        <f t="shared" si="2"/>
        <v>280</v>
      </c>
      <c r="L43" s="8">
        <f t="shared" si="3"/>
        <v>571.42857142857144</v>
      </c>
      <c r="M43" s="15">
        <f t="shared" si="7"/>
        <v>10851.428571428571</v>
      </c>
    </row>
    <row r="44" spans="6:13" x14ac:dyDescent="0.2">
      <c r="F44" s="19">
        <f t="shared" si="4"/>
        <v>290</v>
      </c>
      <c r="G44" s="19">
        <f t="shared" si="5"/>
        <v>145</v>
      </c>
      <c r="H44" s="8">
        <f t="shared" si="0"/>
        <v>2900</v>
      </c>
      <c r="I44" s="29">
        <f t="shared" si="1"/>
        <v>3.4482758620689653</v>
      </c>
      <c r="J44" s="8">
        <f t="shared" si="6"/>
        <v>10000</v>
      </c>
      <c r="K44" s="8">
        <f t="shared" si="2"/>
        <v>290</v>
      </c>
      <c r="L44" s="8">
        <f t="shared" si="3"/>
        <v>551.72413793103442</v>
      </c>
      <c r="M44" s="15">
        <f t="shared" si="7"/>
        <v>10841.724137931034</v>
      </c>
    </row>
    <row r="45" spans="6:13" x14ac:dyDescent="0.2">
      <c r="F45" s="19">
        <f t="shared" si="4"/>
        <v>300</v>
      </c>
      <c r="G45" s="19">
        <f t="shared" si="5"/>
        <v>150</v>
      </c>
      <c r="H45" s="8">
        <f t="shared" si="0"/>
        <v>3000</v>
      </c>
      <c r="I45" s="29">
        <f t="shared" si="1"/>
        <v>3.3333333333333335</v>
      </c>
      <c r="J45" s="8">
        <f t="shared" si="6"/>
        <v>10000</v>
      </c>
      <c r="K45" s="8">
        <f t="shared" si="2"/>
        <v>300</v>
      </c>
      <c r="L45" s="8">
        <f t="shared" si="3"/>
        <v>533.33333333333337</v>
      </c>
      <c r="M45" s="15">
        <f t="shared" si="7"/>
        <v>10833.333333333334</v>
      </c>
    </row>
    <row r="46" spans="6:13" x14ac:dyDescent="0.2">
      <c r="F46" s="19">
        <f t="shared" si="4"/>
        <v>310</v>
      </c>
      <c r="G46" s="19">
        <f t="shared" si="5"/>
        <v>155</v>
      </c>
      <c r="H46" s="8">
        <f t="shared" si="0"/>
        <v>3100</v>
      </c>
      <c r="I46" s="29">
        <f t="shared" si="1"/>
        <v>3.225806451612903</v>
      </c>
      <c r="J46" s="8">
        <f t="shared" si="6"/>
        <v>10000</v>
      </c>
      <c r="K46" s="8">
        <f t="shared" si="2"/>
        <v>310</v>
      </c>
      <c r="L46" s="8">
        <f t="shared" si="3"/>
        <v>516.12903225806451</v>
      </c>
      <c r="M46" s="15">
        <f t="shared" si="7"/>
        <v>10826.129032258064</v>
      </c>
    </row>
    <row r="47" spans="6:13" x14ac:dyDescent="0.2">
      <c r="F47" s="19">
        <f t="shared" si="4"/>
        <v>320</v>
      </c>
      <c r="G47" s="19">
        <f t="shared" si="5"/>
        <v>160</v>
      </c>
      <c r="H47" s="8">
        <f t="shared" si="0"/>
        <v>3200</v>
      </c>
      <c r="I47" s="29">
        <f t="shared" si="1"/>
        <v>3.125</v>
      </c>
      <c r="J47" s="8">
        <f t="shared" si="6"/>
        <v>10000</v>
      </c>
      <c r="K47" s="8">
        <f t="shared" si="2"/>
        <v>320</v>
      </c>
      <c r="L47" s="8">
        <f t="shared" si="3"/>
        <v>500</v>
      </c>
      <c r="M47" s="15">
        <f t="shared" si="7"/>
        <v>10820</v>
      </c>
    </row>
    <row r="48" spans="6:13" x14ac:dyDescent="0.2">
      <c r="F48" s="19">
        <f t="shared" si="4"/>
        <v>330</v>
      </c>
      <c r="G48" s="19">
        <f t="shared" si="5"/>
        <v>165</v>
      </c>
      <c r="H48" s="8">
        <f t="shared" si="0"/>
        <v>3300</v>
      </c>
      <c r="I48" s="29">
        <f t="shared" si="1"/>
        <v>3.0303030303030303</v>
      </c>
      <c r="J48" s="8">
        <f t="shared" si="6"/>
        <v>10000</v>
      </c>
      <c r="K48" s="8">
        <f t="shared" si="2"/>
        <v>330</v>
      </c>
      <c r="L48" s="8">
        <f t="shared" si="3"/>
        <v>484.84848484848487</v>
      </c>
      <c r="M48" s="15">
        <f t="shared" si="7"/>
        <v>10814.848484848484</v>
      </c>
    </row>
    <row r="49" spans="6:13" x14ac:dyDescent="0.2">
      <c r="F49" s="19">
        <f t="shared" si="4"/>
        <v>340</v>
      </c>
      <c r="G49" s="19">
        <f t="shared" si="5"/>
        <v>170</v>
      </c>
      <c r="H49" s="8">
        <f t="shared" si="0"/>
        <v>3400</v>
      </c>
      <c r="I49" s="29">
        <f t="shared" si="1"/>
        <v>2.9411764705882355</v>
      </c>
      <c r="J49" s="8">
        <f t="shared" si="6"/>
        <v>10000</v>
      </c>
      <c r="K49" s="8">
        <f t="shared" si="2"/>
        <v>340</v>
      </c>
      <c r="L49" s="8">
        <f t="shared" si="3"/>
        <v>470.58823529411768</v>
      </c>
      <c r="M49" s="15">
        <f t="shared" si="7"/>
        <v>10810.588235294117</v>
      </c>
    </row>
    <row r="50" spans="6:13" x14ac:dyDescent="0.2">
      <c r="F50" s="19">
        <f t="shared" si="4"/>
        <v>350</v>
      </c>
      <c r="G50" s="19">
        <f t="shared" si="5"/>
        <v>175</v>
      </c>
      <c r="H50" s="8">
        <f t="shared" si="0"/>
        <v>3500</v>
      </c>
      <c r="I50" s="29">
        <f t="shared" si="1"/>
        <v>2.8571428571428572</v>
      </c>
      <c r="J50" s="8">
        <f t="shared" si="6"/>
        <v>10000</v>
      </c>
      <c r="K50" s="8">
        <f t="shared" si="2"/>
        <v>350</v>
      </c>
      <c r="L50" s="8">
        <f t="shared" si="3"/>
        <v>457.14285714285717</v>
      </c>
      <c r="M50" s="15">
        <f t="shared" si="7"/>
        <v>10807.142857142857</v>
      </c>
    </row>
    <row r="51" spans="6:13" x14ac:dyDescent="0.2">
      <c r="F51" s="19">
        <f t="shared" si="4"/>
        <v>360</v>
      </c>
      <c r="G51" s="19">
        <f t="shared" si="5"/>
        <v>180</v>
      </c>
      <c r="H51" s="8">
        <f t="shared" si="0"/>
        <v>3600</v>
      </c>
      <c r="I51" s="29">
        <f t="shared" si="1"/>
        <v>2.7777777777777777</v>
      </c>
      <c r="J51" s="8">
        <f t="shared" si="6"/>
        <v>10000</v>
      </c>
      <c r="K51" s="8">
        <f t="shared" si="2"/>
        <v>360</v>
      </c>
      <c r="L51" s="8">
        <f t="shared" si="3"/>
        <v>444.44444444444446</v>
      </c>
      <c r="M51" s="15">
        <f t="shared" si="7"/>
        <v>10804.444444444445</v>
      </c>
    </row>
    <row r="52" spans="6:13" x14ac:dyDescent="0.2">
      <c r="F52" s="19">
        <f t="shared" si="4"/>
        <v>370</v>
      </c>
      <c r="G52" s="19">
        <f t="shared" si="5"/>
        <v>185</v>
      </c>
      <c r="H52" s="8">
        <f t="shared" si="0"/>
        <v>3700</v>
      </c>
      <c r="I52" s="29">
        <f t="shared" si="1"/>
        <v>2.7027027027027026</v>
      </c>
      <c r="J52" s="8">
        <f t="shared" si="6"/>
        <v>10000</v>
      </c>
      <c r="K52" s="8">
        <f t="shared" si="2"/>
        <v>370</v>
      </c>
      <c r="L52" s="8">
        <f t="shared" si="3"/>
        <v>432.43243243243239</v>
      </c>
      <c r="M52" s="15">
        <f t="shared" si="7"/>
        <v>10802.432432432432</v>
      </c>
    </row>
    <row r="53" spans="6:13" x14ac:dyDescent="0.2">
      <c r="F53" s="19">
        <f t="shared" si="4"/>
        <v>380</v>
      </c>
      <c r="G53" s="19">
        <f t="shared" si="5"/>
        <v>190</v>
      </c>
      <c r="H53" s="8">
        <f t="shared" si="0"/>
        <v>3800</v>
      </c>
      <c r="I53" s="29">
        <f t="shared" si="1"/>
        <v>2.6315789473684212</v>
      </c>
      <c r="J53" s="8">
        <f t="shared" si="6"/>
        <v>10000</v>
      </c>
      <c r="K53" s="8">
        <f t="shared" si="2"/>
        <v>380</v>
      </c>
      <c r="L53" s="8">
        <f t="shared" si="3"/>
        <v>421.0526315789474</v>
      </c>
      <c r="M53" s="15">
        <f t="shared" si="7"/>
        <v>10801.052631578947</v>
      </c>
    </row>
    <row r="54" spans="6:13" x14ac:dyDescent="0.2">
      <c r="F54" s="19">
        <f t="shared" si="4"/>
        <v>390</v>
      </c>
      <c r="G54" s="19">
        <f t="shared" si="5"/>
        <v>195</v>
      </c>
      <c r="H54" s="8">
        <f t="shared" si="0"/>
        <v>3900</v>
      </c>
      <c r="I54" s="29">
        <f t="shared" si="1"/>
        <v>2.5641025641025643</v>
      </c>
      <c r="J54" s="8">
        <f t="shared" si="6"/>
        <v>10000</v>
      </c>
      <c r="K54" s="8">
        <f t="shared" si="2"/>
        <v>390</v>
      </c>
      <c r="L54" s="8">
        <f t="shared" si="3"/>
        <v>410.25641025641028</v>
      </c>
      <c r="M54" s="15">
        <f t="shared" si="7"/>
        <v>10800.25641025641</v>
      </c>
    </row>
    <row r="55" spans="6:13" x14ac:dyDescent="0.2">
      <c r="F55" s="19">
        <f t="shared" si="4"/>
        <v>400</v>
      </c>
      <c r="G55" s="19">
        <f t="shared" si="5"/>
        <v>200</v>
      </c>
      <c r="H55" s="8">
        <f t="shared" si="0"/>
        <v>4000</v>
      </c>
      <c r="I55" s="29">
        <f t="shared" si="1"/>
        <v>2.5</v>
      </c>
      <c r="J55" s="8">
        <f t="shared" si="6"/>
        <v>10000</v>
      </c>
      <c r="K55" s="8">
        <f t="shared" si="2"/>
        <v>400</v>
      </c>
      <c r="L55" s="8">
        <f t="shared" si="3"/>
        <v>400</v>
      </c>
      <c r="M55" s="15">
        <f t="shared" si="7"/>
        <v>10800</v>
      </c>
    </row>
    <row r="56" spans="6:13" x14ac:dyDescent="0.2">
      <c r="F56" s="19">
        <f t="shared" si="4"/>
        <v>410</v>
      </c>
      <c r="G56" s="19">
        <f t="shared" si="5"/>
        <v>205</v>
      </c>
      <c r="H56" s="8">
        <f t="shared" si="0"/>
        <v>4100</v>
      </c>
      <c r="I56" s="29">
        <f t="shared" si="1"/>
        <v>2.4390243902439024</v>
      </c>
      <c r="J56" s="8">
        <f t="shared" si="6"/>
        <v>10000</v>
      </c>
      <c r="K56" s="8">
        <f t="shared" si="2"/>
        <v>410</v>
      </c>
      <c r="L56" s="8">
        <f t="shared" si="3"/>
        <v>390.2439024390244</v>
      </c>
      <c r="M56" s="15">
        <f t="shared" si="7"/>
        <v>10800.243902439024</v>
      </c>
    </row>
    <row r="57" spans="6:13" x14ac:dyDescent="0.2">
      <c r="F57" s="19">
        <f t="shared" si="4"/>
        <v>420</v>
      </c>
      <c r="G57" s="19">
        <f t="shared" si="5"/>
        <v>210</v>
      </c>
      <c r="H57" s="8">
        <f t="shared" ref="H57:H88" si="8">Unit_Cost*F57</f>
        <v>4200</v>
      </c>
      <c r="I57" s="29">
        <f t="shared" ref="I57:I88" si="9">Demand_per_Period/F57</f>
        <v>2.3809523809523809</v>
      </c>
      <c r="J57" s="8">
        <f t="shared" si="6"/>
        <v>10000</v>
      </c>
      <c r="K57" s="8">
        <f t="shared" ref="K57:K88" si="10">G57*Holding_Cost_per_Unit</f>
        <v>420</v>
      </c>
      <c r="L57" s="8">
        <f t="shared" ref="L57:L88" si="11">Fixed_Cost*I57</f>
        <v>380.95238095238096</v>
      </c>
      <c r="M57" s="15">
        <f t="shared" si="7"/>
        <v>10800.952380952382</v>
      </c>
    </row>
    <row r="58" spans="6:13" x14ac:dyDescent="0.2">
      <c r="F58" s="19">
        <f t="shared" ref="F58:F89" si="12">F57+Step_Size</f>
        <v>430</v>
      </c>
      <c r="G58" s="19">
        <f t="shared" si="5"/>
        <v>215</v>
      </c>
      <c r="H58" s="8">
        <f t="shared" si="8"/>
        <v>4300</v>
      </c>
      <c r="I58" s="29">
        <f t="shared" si="9"/>
        <v>2.3255813953488373</v>
      </c>
      <c r="J58" s="8">
        <f t="shared" si="6"/>
        <v>10000</v>
      </c>
      <c r="K58" s="8">
        <f t="shared" si="10"/>
        <v>430</v>
      </c>
      <c r="L58" s="8">
        <f t="shared" si="11"/>
        <v>372.09302325581399</v>
      </c>
      <c r="M58" s="15">
        <f t="shared" si="7"/>
        <v>10802.093023255815</v>
      </c>
    </row>
    <row r="59" spans="6:13" x14ac:dyDescent="0.2">
      <c r="F59" s="19">
        <f t="shared" si="12"/>
        <v>440</v>
      </c>
      <c r="G59" s="19">
        <f t="shared" si="5"/>
        <v>220</v>
      </c>
      <c r="H59" s="8">
        <f t="shared" si="8"/>
        <v>4400</v>
      </c>
      <c r="I59" s="29">
        <f t="shared" si="9"/>
        <v>2.2727272727272729</v>
      </c>
      <c r="J59" s="8">
        <f t="shared" si="6"/>
        <v>10000</v>
      </c>
      <c r="K59" s="8">
        <f t="shared" si="10"/>
        <v>440</v>
      </c>
      <c r="L59" s="8">
        <f t="shared" si="11"/>
        <v>363.63636363636368</v>
      </c>
      <c r="M59" s="15">
        <f t="shared" si="7"/>
        <v>10803.636363636364</v>
      </c>
    </row>
    <row r="60" spans="6:13" x14ac:dyDescent="0.2">
      <c r="F60" s="19">
        <f t="shared" si="12"/>
        <v>450</v>
      </c>
      <c r="G60" s="19">
        <f t="shared" si="5"/>
        <v>225</v>
      </c>
      <c r="H60" s="8">
        <f t="shared" si="8"/>
        <v>4500</v>
      </c>
      <c r="I60" s="29">
        <f t="shared" si="9"/>
        <v>2.2222222222222223</v>
      </c>
      <c r="J60" s="8">
        <f t="shared" si="6"/>
        <v>10000</v>
      </c>
      <c r="K60" s="8">
        <f t="shared" si="10"/>
        <v>450</v>
      </c>
      <c r="L60" s="8">
        <f t="shared" si="11"/>
        <v>355.55555555555554</v>
      </c>
      <c r="M60" s="15">
        <f t="shared" si="7"/>
        <v>10805.555555555555</v>
      </c>
    </row>
    <row r="61" spans="6:13" x14ac:dyDescent="0.2">
      <c r="F61" s="19">
        <f t="shared" si="12"/>
        <v>460</v>
      </c>
      <c r="G61" s="19">
        <f t="shared" si="5"/>
        <v>230</v>
      </c>
      <c r="H61" s="8">
        <f t="shared" si="8"/>
        <v>4600</v>
      </c>
      <c r="I61" s="29">
        <f t="shared" si="9"/>
        <v>2.1739130434782608</v>
      </c>
      <c r="J61" s="8">
        <f t="shared" si="6"/>
        <v>10000</v>
      </c>
      <c r="K61" s="8">
        <f t="shared" si="10"/>
        <v>460</v>
      </c>
      <c r="L61" s="8">
        <f t="shared" si="11"/>
        <v>347.82608695652175</v>
      </c>
      <c r="M61" s="15">
        <f t="shared" si="7"/>
        <v>10807.826086956522</v>
      </c>
    </row>
    <row r="62" spans="6:13" x14ac:dyDescent="0.2">
      <c r="F62" s="19">
        <f t="shared" si="12"/>
        <v>470</v>
      </c>
      <c r="G62" s="19">
        <f t="shared" si="5"/>
        <v>235</v>
      </c>
      <c r="H62" s="8">
        <f t="shared" si="8"/>
        <v>4700</v>
      </c>
      <c r="I62" s="29">
        <f t="shared" si="9"/>
        <v>2.1276595744680851</v>
      </c>
      <c r="J62" s="8">
        <f t="shared" si="6"/>
        <v>10000</v>
      </c>
      <c r="K62" s="8">
        <f t="shared" si="10"/>
        <v>470</v>
      </c>
      <c r="L62" s="8">
        <f t="shared" si="11"/>
        <v>340.42553191489361</v>
      </c>
      <c r="M62" s="15">
        <f t="shared" si="7"/>
        <v>10810.425531914894</v>
      </c>
    </row>
    <row r="63" spans="6:13" x14ac:dyDescent="0.2">
      <c r="F63" s="19">
        <f t="shared" si="12"/>
        <v>480</v>
      </c>
      <c r="G63" s="19">
        <f t="shared" si="5"/>
        <v>240</v>
      </c>
      <c r="H63" s="8">
        <f t="shared" si="8"/>
        <v>4800</v>
      </c>
      <c r="I63" s="29">
        <f t="shared" si="9"/>
        <v>2.0833333333333335</v>
      </c>
      <c r="J63" s="8">
        <f t="shared" si="6"/>
        <v>10000</v>
      </c>
      <c r="K63" s="8">
        <f t="shared" si="10"/>
        <v>480</v>
      </c>
      <c r="L63" s="8">
        <f t="shared" si="11"/>
        <v>333.33333333333337</v>
      </c>
      <c r="M63" s="15">
        <f t="shared" si="7"/>
        <v>10813.333333333334</v>
      </c>
    </row>
    <row r="64" spans="6:13" x14ac:dyDescent="0.2">
      <c r="F64" s="19">
        <f t="shared" si="12"/>
        <v>490</v>
      </c>
      <c r="G64" s="19">
        <f t="shared" si="5"/>
        <v>245</v>
      </c>
      <c r="H64" s="8">
        <f t="shared" si="8"/>
        <v>4900</v>
      </c>
      <c r="I64" s="29">
        <f t="shared" si="9"/>
        <v>2.0408163265306123</v>
      </c>
      <c r="J64" s="8">
        <f t="shared" si="6"/>
        <v>10000</v>
      </c>
      <c r="K64" s="8">
        <f t="shared" si="10"/>
        <v>490</v>
      </c>
      <c r="L64" s="8">
        <f t="shared" si="11"/>
        <v>326.53061224489795</v>
      </c>
      <c r="M64" s="15">
        <f t="shared" si="7"/>
        <v>10816.530612244898</v>
      </c>
    </row>
    <row r="65" spans="6:13" x14ac:dyDescent="0.2">
      <c r="F65" s="19">
        <f t="shared" si="12"/>
        <v>500</v>
      </c>
      <c r="G65" s="19">
        <f t="shared" si="5"/>
        <v>250</v>
      </c>
      <c r="H65" s="8">
        <f t="shared" si="8"/>
        <v>5000</v>
      </c>
      <c r="I65" s="29">
        <f t="shared" si="9"/>
        <v>2</v>
      </c>
      <c r="J65" s="8">
        <f t="shared" si="6"/>
        <v>10000</v>
      </c>
      <c r="K65" s="8">
        <f t="shared" si="10"/>
        <v>500</v>
      </c>
      <c r="L65" s="8">
        <f t="shared" si="11"/>
        <v>320</v>
      </c>
      <c r="M65" s="15">
        <f t="shared" si="7"/>
        <v>10820</v>
      </c>
    </row>
    <row r="66" spans="6:13" x14ac:dyDescent="0.2">
      <c r="F66" s="19">
        <f t="shared" si="12"/>
        <v>510</v>
      </c>
      <c r="G66" s="19">
        <f t="shared" si="5"/>
        <v>255</v>
      </c>
      <c r="H66" s="8">
        <f t="shared" si="8"/>
        <v>5100</v>
      </c>
      <c r="I66" s="29">
        <f t="shared" si="9"/>
        <v>1.9607843137254901</v>
      </c>
      <c r="J66" s="8">
        <f t="shared" si="6"/>
        <v>10000</v>
      </c>
      <c r="K66" s="8">
        <f t="shared" si="10"/>
        <v>510</v>
      </c>
      <c r="L66" s="8">
        <f t="shared" si="11"/>
        <v>313.7254901960784</v>
      </c>
      <c r="M66" s="15">
        <f t="shared" si="7"/>
        <v>10823.725490196079</v>
      </c>
    </row>
    <row r="67" spans="6:13" x14ac:dyDescent="0.2">
      <c r="F67" s="19">
        <f t="shared" si="12"/>
        <v>520</v>
      </c>
      <c r="G67" s="19">
        <f t="shared" si="5"/>
        <v>260</v>
      </c>
      <c r="H67" s="8">
        <f t="shared" si="8"/>
        <v>5200</v>
      </c>
      <c r="I67" s="29">
        <f t="shared" si="9"/>
        <v>1.9230769230769231</v>
      </c>
      <c r="J67" s="8">
        <f t="shared" si="6"/>
        <v>10000</v>
      </c>
      <c r="K67" s="8">
        <f t="shared" si="10"/>
        <v>520</v>
      </c>
      <c r="L67" s="8">
        <f t="shared" si="11"/>
        <v>307.69230769230768</v>
      </c>
      <c r="M67" s="15">
        <f t="shared" si="7"/>
        <v>10827.692307692309</v>
      </c>
    </row>
    <row r="68" spans="6:13" x14ac:dyDescent="0.2">
      <c r="F68" s="19">
        <f t="shared" si="12"/>
        <v>530</v>
      </c>
      <c r="G68" s="19">
        <f t="shared" si="5"/>
        <v>265</v>
      </c>
      <c r="H68" s="8">
        <f t="shared" si="8"/>
        <v>5300</v>
      </c>
      <c r="I68" s="29">
        <f t="shared" si="9"/>
        <v>1.8867924528301887</v>
      </c>
      <c r="J68" s="8">
        <f t="shared" si="6"/>
        <v>10000</v>
      </c>
      <c r="K68" s="8">
        <f t="shared" si="10"/>
        <v>530</v>
      </c>
      <c r="L68" s="8">
        <f t="shared" si="11"/>
        <v>301.88679245283021</v>
      </c>
      <c r="M68" s="15">
        <f t="shared" si="7"/>
        <v>10831.886792452829</v>
      </c>
    </row>
    <row r="69" spans="6:13" x14ac:dyDescent="0.2">
      <c r="F69" s="19">
        <f t="shared" si="12"/>
        <v>540</v>
      </c>
      <c r="G69" s="19">
        <f t="shared" si="5"/>
        <v>270</v>
      </c>
      <c r="H69" s="8">
        <f t="shared" si="8"/>
        <v>5400</v>
      </c>
      <c r="I69" s="29">
        <f t="shared" si="9"/>
        <v>1.8518518518518519</v>
      </c>
      <c r="J69" s="8">
        <f t="shared" si="6"/>
        <v>10000</v>
      </c>
      <c r="K69" s="8">
        <f t="shared" si="10"/>
        <v>540</v>
      </c>
      <c r="L69" s="8">
        <f t="shared" si="11"/>
        <v>296.2962962962963</v>
      </c>
      <c r="M69" s="15">
        <f t="shared" si="7"/>
        <v>10836.296296296296</v>
      </c>
    </row>
    <row r="70" spans="6:13" x14ac:dyDescent="0.2">
      <c r="F70" s="19">
        <f t="shared" si="12"/>
        <v>550</v>
      </c>
      <c r="G70" s="19">
        <f t="shared" si="5"/>
        <v>275</v>
      </c>
      <c r="H70" s="8">
        <f t="shared" si="8"/>
        <v>5500</v>
      </c>
      <c r="I70" s="29">
        <f t="shared" si="9"/>
        <v>1.8181818181818181</v>
      </c>
      <c r="J70" s="8">
        <f t="shared" si="6"/>
        <v>10000</v>
      </c>
      <c r="K70" s="8">
        <f t="shared" si="10"/>
        <v>550</v>
      </c>
      <c r="L70" s="8">
        <f t="shared" si="11"/>
        <v>290.90909090909088</v>
      </c>
      <c r="M70" s="15">
        <f t="shared" si="7"/>
        <v>10840.90909090909</v>
      </c>
    </row>
    <row r="71" spans="6:13" x14ac:dyDescent="0.2">
      <c r="F71" s="19">
        <f t="shared" si="12"/>
        <v>560</v>
      </c>
      <c r="G71" s="19">
        <f t="shared" si="5"/>
        <v>280</v>
      </c>
      <c r="H71" s="8">
        <f t="shared" si="8"/>
        <v>5600</v>
      </c>
      <c r="I71" s="29">
        <f t="shared" si="9"/>
        <v>1.7857142857142858</v>
      </c>
      <c r="J71" s="8">
        <f t="shared" si="6"/>
        <v>10000</v>
      </c>
      <c r="K71" s="8">
        <f t="shared" si="10"/>
        <v>560</v>
      </c>
      <c r="L71" s="8">
        <f t="shared" si="11"/>
        <v>285.71428571428572</v>
      </c>
      <c r="M71" s="15">
        <f t="shared" si="7"/>
        <v>10845.714285714286</v>
      </c>
    </row>
    <row r="72" spans="6:13" x14ac:dyDescent="0.2">
      <c r="F72" s="19">
        <f t="shared" si="12"/>
        <v>570</v>
      </c>
      <c r="G72" s="19">
        <f t="shared" si="5"/>
        <v>285</v>
      </c>
      <c r="H72" s="8">
        <f t="shared" si="8"/>
        <v>5700</v>
      </c>
      <c r="I72" s="29">
        <f t="shared" si="9"/>
        <v>1.7543859649122806</v>
      </c>
      <c r="J72" s="8">
        <f t="shared" si="6"/>
        <v>10000</v>
      </c>
      <c r="K72" s="8">
        <f t="shared" si="10"/>
        <v>570</v>
      </c>
      <c r="L72" s="8">
        <f t="shared" si="11"/>
        <v>280.70175438596488</v>
      </c>
      <c r="M72" s="15">
        <f t="shared" si="7"/>
        <v>10850.701754385966</v>
      </c>
    </row>
    <row r="73" spans="6:13" x14ac:dyDescent="0.2">
      <c r="F73" s="19">
        <f t="shared" si="12"/>
        <v>580</v>
      </c>
      <c r="G73" s="19">
        <f t="shared" si="5"/>
        <v>290</v>
      </c>
      <c r="H73" s="8">
        <f t="shared" si="8"/>
        <v>5800</v>
      </c>
      <c r="I73" s="29">
        <f t="shared" si="9"/>
        <v>1.7241379310344827</v>
      </c>
      <c r="J73" s="8">
        <f t="shared" si="6"/>
        <v>10000</v>
      </c>
      <c r="K73" s="8">
        <f t="shared" si="10"/>
        <v>580</v>
      </c>
      <c r="L73" s="8">
        <f t="shared" si="11"/>
        <v>275.86206896551721</v>
      </c>
      <c r="M73" s="15">
        <f t="shared" si="7"/>
        <v>10855.862068965518</v>
      </c>
    </row>
    <row r="74" spans="6:13" x14ac:dyDescent="0.2">
      <c r="F74" s="19">
        <f t="shared" si="12"/>
        <v>590</v>
      </c>
      <c r="G74" s="19">
        <f t="shared" si="5"/>
        <v>295</v>
      </c>
      <c r="H74" s="8">
        <f t="shared" si="8"/>
        <v>5900</v>
      </c>
      <c r="I74" s="29">
        <f t="shared" si="9"/>
        <v>1.6949152542372881</v>
      </c>
      <c r="J74" s="8">
        <f t="shared" si="6"/>
        <v>10000</v>
      </c>
      <c r="K74" s="8">
        <f t="shared" si="10"/>
        <v>590</v>
      </c>
      <c r="L74" s="8">
        <f t="shared" si="11"/>
        <v>271.18644067796606</v>
      </c>
      <c r="M74" s="15">
        <f t="shared" si="7"/>
        <v>10861.186440677966</v>
      </c>
    </row>
    <row r="75" spans="6:13" x14ac:dyDescent="0.2">
      <c r="F75" s="19">
        <f t="shared" si="12"/>
        <v>600</v>
      </c>
      <c r="G75" s="19">
        <f t="shared" si="5"/>
        <v>300</v>
      </c>
      <c r="H75" s="8">
        <f t="shared" si="8"/>
        <v>6000</v>
      </c>
      <c r="I75" s="29">
        <f t="shared" si="9"/>
        <v>1.6666666666666667</v>
      </c>
      <c r="J75" s="8">
        <f t="shared" si="6"/>
        <v>10000</v>
      </c>
      <c r="K75" s="8">
        <f t="shared" si="10"/>
        <v>600</v>
      </c>
      <c r="L75" s="8">
        <f t="shared" si="11"/>
        <v>266.66666666666669</v>
      </c>
      <c r="M75" s="15">
        <f t="shared" si="7"/>
        <v>10866.666666666666</v>
      </c>
    </row>
    <row r="76" spans="6:13" x14ac:dyDescent="0.2">
      <c r="F76" s="19">
        <f t="shared" si="12"/>
        <v>610</v>
      </c>
      <c r="G76" s="19">
        <f t="shared" si="5"/>
        <v>305</v>
      </c>
      <c r="H76" s="8">
        <f t="shared" si="8"/>
        <v>6100</v>
      </c>
      <c r="I76" s="29">
        <f t="shared" si="9"/>
        <v>1.639344262295082</v>
      </c>
      <c r="J76" s="8">
        <f t="shared" si="6"/>
        <v>10000</v>
      </c>
      <c r="K76" s="8">
        <f t="shared" si="10"/>
        <v>610</v>
      </c>
      <c r="L76" s="8">
        <f t="shared" si="11"/>
        <v>262.29508196721315</v>
      </c>
      <c r="M76" s="15">
        <f t="shared" si="7"/>
        <v>10872.295081967213</v>
      </c>
    </row>
    <row r="77" spans="6:13" x14ac:dyDescent="0.2">
      <c r="F77" s="19">
        <f t="shared" si="12"/>
        <v>620</v>
      </c>
      <c r="G77" s="19">
        <f t="shared" si="5"/>
        <v>310</v>
      </c>
      <c r="H77" s="8">
        <f t="shared" si="8"/>
        <v>6200</v>
      </c>
      <c r="I77" s="29">
        <f t="shared" si="9"/>
        <v>1.6129032258064515</v>
      </c>
      <c r="J77" s="8">
        <f t="shared" si="6"/>
        <v>10000</v>
      </c>
      <c r="K77" s="8">
        <f t="shared" si="10"/>
        <v>620</v>
      </c>
      <c r="L77" s="8">
        <f t="shared" si="11"/>
        <v>258.06451612903226</v>
      </c>
      <c r="M77" s="15">
        <f t="shared" si="7"/>
        <v>10878.064516129032</v>
      </c>
    </row>
    <row r="78" spans="6:13" x14ac:dyDescent="0.2">
      <c r="F78" s="19">
        <f t="shared" si="12"/>
        <v>630</v>
      </c>
      <c r="G78" s="19">
        <f t="shared" si="5"/>
        <v>315</v>
      </c>
      <c r="H78" s="8">
        <f t="shared" si="8"/>
        <v>6300</v>
      </c>
      <c r="I78" s="29">
        <f t="shared" si="9"/>
        <v>1.5873015873015872</v>
      </c>
      <c r="J78" s="8">
        <f t="shared" si="6"/>
        <v>10000</v>
      </c>
      <c r="K78" s="8">
        <f t="shared" si="10"/>
        <v>630</v>
      </c>
      <c r="L78" s="8">
        <f t="shared" si="11"/>
        <v>253.96825396825395</v>
      </c>
      <c r="M78" s="15">
        <f t="shared" si="7"/>
        <v>10883.968253968254</v>
      </c>
    </row>
    <row r="79" spans="6:13" x14ac:dyDescent="0.2">
      <c r="F79" s="19">
        <f t="shared" si="12"/>
        <v>640</v>
      </c>
      <c r="G79" s="19">
        <f t="shared" si="5"/>
        <v>320</v>
      </c>
      <c r="H79" s="8">
        <f t="shared" si="8"/>
        <v>6400</v>
      </c>
      <c r="I79" s="29">
        <f t="shared" si="9"/>
        <v>1.5625</v>
      </c>
      <c r="J79" s="8">
        <f t="shared" si="6"/>
        <v>10000</v>
      </c>
      <c r="K79" s="8">
        <f t="shared" si="10"/>
        <v>640</v>
      </c>
      <c r="L79" s="8">
        <f t="shared" si="11"/>
        <v>250</v>
      </c>
      <c r="M79" s="15">
        <f t="shared" si="7"/>
        <v>10890</v>
      </c>
    </row>
    <row r="80" spans="6:13" x14ac:dyDescent="0.2">
      <c r="F80" s="19">
        <f t="shared" si="12"/>
        <v>650</v>
      </c>
      <c r="G80" s="19">
        <f t="shared" si="5"/>
        <v>325</v>
      </c>
      <c r="H80" s="8">
        <f t="shared" si="8"/>
        <v>6500</v>
      </c>
      <c r="I80" s="29">
        <f t="shared" si="9"/>
        <v>1.5384615384615385</v>
      </c>
      <c r="J80" s="8">
        <f t="shared" si="6"/>
        <v>10000</v>
      </c>
      <c r="K80" s="8">
        <f t="shared" si="10"/>
        <v>650</v>
      </c>
      <c r="L80" s="8">
        <f t="shared" si="11"/>
        <v>246.15384615384616</v>
      </c>
      <c r="M80" s="15">
        <f t="shared" si="7"/>
        <v>10896.153846153846</v>
      </c>
    </row>
    <row r="81" spans="6:13" x14ac:dyDescent="0.2">
      <c r="F81" s="19">
        <f t="shared" si="12"/>
        <v>660</v>
      </c>
      <c r="G81" s="19">
        <f t="shared" si="5"/>
        <v>330</v>
      </c>
      <c r="H81" s="8">
        <f t="shared" si="8"/>
        <v>6600</v>
      </c>
      <c r="I81" s="29">
        <f t="shared" si="9"/>
        <v>1.5151515151515151</v>
      </c>
      <c r="J81" s="8">
        <f t="shared" si="6"/>
        <v>10000</v>
      </c>
      <c r="K81" s="8">
        <f t="shared" si="10"/>
        <v>660</v>
      </c>
      <c r="L81" s="8">
        <f t="shared" si="11"/>
        <v>242.42424242424244</v>
      </c>
      <c r="M81" s="15">
        <f t="shared" si="7"/>
        <v>10902.424242424242</v>
      </c>
    </row>
    <row r="82" spans="6:13" x14ac:dyDescent="0.2">
      <c r="F82" s="19">
        <f t="shared" si="12"/>
        <v>670</v>
      </c>
      <c r="G82" s="19">
        <f t="shared" si="5"/>
        <v>335</v>
      </c>
      <c r="H82" s="8">
        <f t="shared" si="8"/>
        <v>6700</v>
      </c>
      <c r="I82" s="29">
        <f t="shared" si="9"/>
        <v>1.4925373134328359</v>
      </c>
      <c r="J82" s="8">
        <f t="shared" si="6"/>
        <v>10000</v>
      </c>
      <c r="K82" s="8">
        <f t="shared" si="10"/>
        <v>670</v>
      </c>
      <c r="L82" s="8">
        <f t="shared" si="11"/>
        <v>238.80597014925374</v>
      </c>
      <c r="M82" s="15">
        <f t="shared" si="7"/>
        <v>10908.805970149253</v>
      </c>
    </row>
    <row r="83" spans="6:13" x14ac:dyDescent="0.2">
      <c r="F83" s="19">
        <f t="shared" si="12"/>
        <v>680</v>
      </c>
      <c r="G83" s="19">
        <f t="shared" si="5"/>
        <v>340</v>
      </c>
      <c r="H83" s="8">
        <f t="shared" si="8"/>
        <v>6800</v>
      </c>
      <c r="I83" s="29">
        <f t="shared" si="9"/>
        <v>1.4705882352941178</v>
      </c>
      <c r="J83" s="8">
        <f t="shared" si="6"/>
        <v>10000</v>
      </c>
      <c r="K83" s="8">
        <f t="shared" si="10"/>
        <v>680</v>
      </c>
      <c r="L83" s="8">
        <f t="shared" si="11"/>
        <v>235.29411764705884</v>
      </c>
      <c r="M83" s="15">
        <f t="shared" si="7"/>
        <v>10915.294117647059</v>
      </c>
    </row>
    <row r="84" spans="6:13" x14ac:dyDescent="0.2">
      <c r="F84" s="19">
        <f t="shared" si="12"/>
        <v>690</v>
      </c>
      <c r="G84" s="19">
        <f t="shared" si="5"/>
        <v>345</v>
      </c>
      <c r="H84" s="8">
        <f t="shared" si="8"/>
        <v>6900</v>
      </c>
      <c r="I84" s="29">
        <f t="shared" si="9"/>
        <v>1.4492753623188406</v>
      </c>
      <c r="J84" s="8">
        <f t="shared" si="6"/>
        <v>10000</v>
      </c>
      <c r="K84" s="8">
        <f t="shared" si="10"/>
        <v>690</v>
      </c>
      <c r="L84" s="8">
        <f t="shared" si="11"/>
        <v>231.8840579710145</v>
      </c>
      <c r="M84" s="15">
        <f t="shared" si="7"/>
        <v>10921.884057971014</v>
      </c>
    </row>
    <row r="85" spans="6:13" x14ac:dyDescent="0.2">
      <c r="F85" s="19">
        <f t="shared" si="12"/>
        <v>700</v>
      </c>
      <c r="G85" s="19">
        <f t="shared" si="5"/>
        <v>350</v>
      </c>
      <c r="H85" s="8">
        <f t="shared" si="8"/>
        <v>7000</v>
      </c>
      <c r="I85" s="29">
        <f t="shared" si="9"/>
        <v>1.4285714285714286</v>
      </c>
      <c r="J85" s="8">
        <f t="shared" si="6"/>
        <v>10000</v>
      </c>
      <c r="K85" s="8">
        <f t="shared" si="10"/>
        <v>700</v>
      </c>
      <c r="L85" s="8">
        <f t="shared" si="11"/>
        <v>228.57142857142858</v>
      </c>
      <c r="M85" s="15">
        <f t="shared" si="7"/>
        <v>10928.571428571429</v>
      </c>
    </row>
    <row r="86" spans="6:13" x14ac:dyDescent="0.2">
      <c r="F86" s="19">
        <f t="shared" si="12"/>
        <v>710</v>
      </c>
      <c r="G86" s="19">
        <f t="shared" si="5"/>
        <v>355</v>
      </c>
      <c r="H86" s="8">
        <f t="shared" si="8"/>
        <v>7100</v>
      </c>
      <c r="I86" s="29">
        <f t="shared" si="9"/>
        <v>1.408450704225352</v>
      </c>
      <c r="J86" s="8">
        <f t="shared" si="6"/>
        <v>10000</v>
      </c>
      <c r="K86" s="8">
        <f t="shared" si="10"/>
        <v>710</v>
      </c>
      <c r="L86" s="8">
        <f t="shared" si="11"/>
        <v>225.35211267605632</v>
      </c>
      <c r="M86" s="15">
        <f t="shared" si="7"/>
        <v>10935.352112676057</v>
      </c>
    </row>
    <row r="87" spans="6:13" x14ac:dyDescent="0.2">
      <c r="F87" s="19">
        <f t="shared" si="12"/>
        <v>720</v>
      </c>
      <c r="G87" s="19">
        <f t="shared" si="5"/>
        <v>360</v>
      </c>
      <c r="H87" s="8">
        <f t="shared" si="8"/>
        <v>7200</v>
      </c>
      <c r="I87" s="29">
        <f t="shared" si="9"/>
        <v>1.3888888888888888</v>
      </c>
      <c r="J87" s="8">
        <f t="shared" si="6"/>
        <v>10000</v>
      </c>
      <c r="K87" s="8">
        <f t="shared" si="10"/>
        <v>720</v>
      </c>
      <c r="L87" s="8">
        <f t="shared" si="11"/>
        <v>222.22222222222223</v>
      </c>
      <c r="M87" s="15">
        <f t="shared" si="7"/>
        <v>10942.222222222223</v>
      </c>
    </row>
    <row r="88" spans="6:13" x14ac:dyDescent="0.2">
      <c r="F88" s="19">
        <f t="shared" si="12"/>
        <v>730</v>
      </c>
      <c r="G88" s="19">
        <f t="shared" si="5"/>
        <v>365</v>
      </c>
      <c r="H88" s="8">
        <f t="shared" si="8"/>
        <v>7300</v>
      </c>
      <c r="I88" s="29">
        <f t="shared" si="9"/>
        <v>1.3698630136986301</v>
      </c>
      <c r="J88" s="8">
        <f t="shared" si="6"/>
        <v>10000</v>
      </c>
      <c r="K88" s="8">
        <f t="shared" si="10"/>
        <v>730</v>
      </c>
      <c r="L88" s="8">
        <f t="shared" si="11"/>
        <v>219.17808219178082</v>
      </c>
      <c r="M88" s="15">
        <f t="shared" si="7"/>
        <v>10949.17808219178</v>
      </c>
    </row>
    <row r="89" spans="6:13" x14ac:dyDescent="0.2">
      <c r="F89" s="19">
        <f t="shared" si="12"/>
        <v>740</v>
      </c>
      <c r="G89" s="19">
        <f t="shared" si="5"/>
        <v>370</v>
      </c>
      <c r="H89" s="8">
        <f t="shared" ref="H89:H124" si="13">Unit_Cost*F89</f>
        <v>7400</v>
      </c>
      <c r="I89" s="29">
        <f t="shared" ref="I89:I124" si="14">Demand_per_Period/F89</f>
        <v>1.3513513513513513</v>
      </c>
      <c r="J89" s="8">
        <f t="shared" si="6"/>
        <v>10000</v>
      </c>
      <c r="K89" s="8">
        <f t="shared" ref="K89:K124" si="15">G89*Holding_Cost_per_Unit</f>
        <v>740</v>
      </c>
      <c r="L89" s="8">
        <f t="shared" ref="L89:L124" si="16">Fixed_Cost*I89</f>
        <v>216.2162162162162</v>
      </c>
      <c r="M89" s="15">
        <f t="shared" si="7"/>
        <v>10956.216216216217</v>
      </c>
    </row>
    <row r="90" spans="6:13" x14ac:dyDescent="0.2">
      <c r="F90" s="19">
        <f t="shared" ref="F90:F124" si="17">F89+Step_Size</f>
        <v>750</v>
      </c>
      <c r="G90" s="19">
        <f t="shared" ref="G90:G124" si="18">F90/2</f>
        <v>375</v>
      </c>
      <c r="H90" s="8">
        <f t="shared" si="13"/>
        <v>7500</v>
      </c>
      <c r="I90" s="29">
        <f t="shared" si="14"/>
        <v>1.3333333333333333</v>
      </c>
      <c r="J90" s="8">
        <f t="shared" ref="J90:J124" si="19">H90*I90</f>
        <v>10000</v>
      </c>
      <c r="K90" s="8">
        <f t="shared" si="15"/>
        <v>750</v>
      </c>
      <c r="L90" s="8">
        <f t="shared" si="16"/>
        <v>213.33333333333331</v>
      </c>
      <c r="M90" s="15">
        <f t="shared" ref="M90:M124" si="20">SUM(J90:L90)</f>
        <v>10963.333333333334</v>
      </c>
    </row>
    <row r="91" spans="6:13" x14ac:dyDescent="0.2">
      <c r="F91" s="19">
        <f t="shared" si="17"/>
        <v>760</v>
      </c>
      <c r="G91" s="19">
        <f t="shared" si="18"/>
        <v>380</v>
      </c>
      <c r="H91" s="8">
        <f t="shared" si="13"/>
        <v>7600</v>
      </c>
      <c r="I91" s="29">
        <f t="shared" si="14"/>
        <v>1.3157894736842106</v>
      </c>
      <c r="J91" s="8">
        <f t="shared" si="19"/>
        <v>10000</v>
      </c>
      <c r="K91" s="8">
        <f t="shared" si="15"/>
        <v>760</v>
      </c>
      <c r="L91" s="8">
        <f t="shared" si="16"/>
        <v>210.5263157894737</v>
      </c>
      <c r="M91" s="15">
        <f t="shared" si="20"/>
        <v>10970.526315789473</v>
      </c>
    </row>
    <row r="92" spans="6:13" x14ac:dyDescent="0.2">
      <c r="F92" s="19">
        <f t="shared" si="17"/>
        <v>770</v>
      </c>
      <c r="G92" s="19">
        <f t="shared" si="18"/>
        <v>385</v>
      </c>
      <c r="H92" s="8">
        <f t="shared" si="13"/>
        <v>7700</v>
      </c>
      <c r="I92" s="29">
        <f t="shared" si="14"/>
        <v>1.2987012987012987</v>
      </c>
      <c r="J92" s="8">
        <f t="shared" si="19"/>
        <v>10000</v>
      </c>
      <c r="K92" s="8">
        <f t="shared" si="15"/>
        <v>770</v>
      </c>
      <c r="L92" s="8">
        <f t="shared" si="16"/>
        <v>207.79220779220779</v>
      </c>
      <c r="M92" s="15">
        <f t="shared" si="20"/>
        <v>10977.792207792209</v>
      </c>
    </row>
    <row r="93" spans="6:13" x14ac:dyDescent="0.2">
      <c r="F93" s="19">
        <f t="shared" si="17"/>
        <v>780</v>
      </c>
      <c r="G93" s="19">
        <f t="shared" si="18"/>
        <v>390</v>
      </c>
      <c r="H93" s="8">
        <f t="shared" si="13"/>
        <v>7800</v>
      </c>
      <c r="I93" s="29">
        <f t="shared" si="14"/>
        <v>1.2820512820512822</v>
      </c>
      <c r="J93" s="8">
        <f t="shared" si="19"/>
        <v>10000</v>
      </c>
      <c r="K93" s="8">
        <f t="shared" si="15"/>
        <v>780</v>
      </c>
      <c r="L93" s="8">
        <f t="shared" si="16"/>
        <v>205.12820512820514</v>
      </c>
      <c r="M93" s="15">
        <f t="shared" si="20"/>
        <v>10985.128205128205</v>
      </c>
    </row>
    <row r="94" spans="6:13" x14ac:dyDescent="0.2">
      <c r="F94" s="19">
        <f t="shared" si="17"/>
        <v>790</v>
      </c>
      <c r="G94" s="19">
        <f t="shared" si="18"/>
        <v>395</v>
      </c>
      <c r="H94" s="8">
        <f t="shared" si="13"/>
        <v>7900</v>
      </c>
      <c r="I94" s="29">
        <f t="shared" si="14"/>
        <v>1.2658227848101267</v>
      </c>
      <c r="J94" s="8">
        <f t="shared" si="19"/>
        <v>10000</v>
      </c>
      <c r="K94" s="8">
        <f t="shared" si="15"/>
        <v>790</v>
      </c>
      <c r="L94" s="8">
        <f t="shared" si="16"/>
        <v>202.53164556962025</v>
      </c>
      <c r="M94" s="15">
        <f t="shared" si="20"/>
        <v>10992.531645569621</v>
      </c>
    </row>
    <row r="95" spans="6:13" x14ac:dyDescent="0.2">
      <c r="F95" s="19">
        <f t="shared" si="17"/>
        <v>800</v>
      </c>
      <c r="G95" s="19">
        <f t="shared" si="18"/>
        <v>400</v>
      </c>
      <c r="H95" s="8">
        <f t="shared" si="13"/>
        <v>8000</v>
      </c>
      <c r="I95" s="29">
        <f t="shared" si="14"/>
        <v>1.25</v>
      </c>
      <c r="J95" s="8">
        <f t="shared" si="19"/>
        <v>10000</v>
      </c>
      <c r="K95" s="8">
        <f t="shared" si="15"/>
        <v>800</v>
      </c>
      <c r="L95" s="8">
        <f t="shared" si="16"/>
        <v>200</v>
      </c>
      <c r="M95" s="15">
        <f t="shared" si="20"/>
        <v>11000</v>
      </c>
    </row>
    <row r="96" spans="6:13" x14ac:dyDescent="0.2">
      <c r="F96" s="19">
        <f t="shared" si="17"/>
        <v>810</v>
      </c>
      <c r="G96" s="19">
        <f t="shared" si="18"/>
        <v>405</v>
      </c>
      <c r="H96" s="8">
        <f t="shared" si="13"/>
        <v>8100</v>
      </c>
      <c r="I96" s="29">
        <f t="shared" si="14"/>
        <v>1.2345679012345678</v>
      </c>
      <c r="J96" s="8">
        <f t="shared" si="19"/>
        <v>10000</v>
      </c>
      <c r="K96" s="8">
        <f t="shared" si="15"/>
        <v>810</v>
      </c>
      <c r="L96" s="8">
        <f t="shared" si="16"/>
        <v>197.53086419753086</v>
      </c>
      <c r="M96" s="15">
        <f t="shared" si="20"/>
        <v>11007.530864197532</v>
      </c>
    </row>
    <row r="97" spans="6:13" x14ac:dyDescent="0.2">
      <c r="F97" s="19">
        <f t="shared" si="17"/>
        <v>820</v>
      </c>
      <c r="G97" s="19">
        <f t="shared" si="18"/>
        <v>410</v>
      </c>
      <c r="H97" s="8">
        <f t="shared" si="13"/>
        <v>8200</v>
      </c>
      <c r="I97" s="29">
        <f t="shared" si="14"/>
        <v>1.2195121951219512</v>
      </c>
      <c r="J97" s="8">
        <f t="shared" si="19"/>
        <v>10000</v>
      </c>
      <c r="K97" s="8">
        <f t="shared" si="15"/>
        <v>820</v>
      </c>
      <c r="L97" s="8">
        <f t="shared" si="16"/>
        <v>195.1219512195122</v>
      </c>
      <c r="M97" s="15">
        <f t="shared" si="20"/>
        <v>11015.121951219513</v>
      </c>
    </row>
    <row r="98" spans="6:13" x14ac:dyDescent="0.2">
      <c r="F98" s="19">
        <f t="shared" si="17"/>
        <v>830</v>
      </c>
      <c r="G98" s="19">
        <f t="shared" si="18"/>
        <v>415</v>
      </c>
      <c r="H98" s="8">
        <f t="shared" si="13"/>
        <v>8300</v>
      </c>
      <c r="I98" s="29">
        <f t="shared" si="14"/>
        <v>1.2048192771084338</v>
      </c>
      <c r="J98" s="8">
        <f t="shared" si="19"/>
        <v>10000</v>
      </c>
      <c r="K98" s="8">
        <f t="shared" si="15"/>
        <v>830</v>
      </c>
      <c r="L98" s="8">
        <f t="shared" si="16"/>
        <v>192.77108433734941</v>
      </c>
      <c r="M98" s="15">
        <f t="shared" si="20"/>
        <v>11022.77108433735</v>
      </c>
    </row>
    <row r="99" spans="6:13" x14ac:dyDescent="0.2">
      <c r="F99" s="19">
        <f t="shared" si="17"/>
        <v>840</v>
      </c>
      <c r="G99" s="19">
        <f t="shared" si="18"/>
        <v>420</v>
      </c>
      <c r="H99" s="8">
        <f t="shared" si="13"/>
        <v>8400</v>
      </c>
      <c r="I99" s="29">
        <f t="shared" si="14"/>
        <v>1.1904761904761905</v>
      </c>
      <c r="J99" s="8">
        <f t="shared" si="19"/>
        <v>10000</v>
      </c>
      <c r="K99" s="8">
        <f t="shared" si="15"/>
        <v>840</v>
      </c>
      <c r="L99" s="8">
        <f t="shared" si="16"/>
        <v>190.47619047619048</v>
      </c>
      <c r="M99" s="15">
        <f t="shared" si="20"/>
        <v>11030.476190476191</v>
      </c>
    </row>
    <row r="100" spans="6:13" x14ac:dyDescent="0.2">
      <c r="F100" s="19">
        <f t="shared" si="17"/>
        <v>850</v>
      </c>
      <c r="G100" s="19">
        <f t="shared" si="18"/>
        <v>425</v>
      </c>
      <c r="H100" s="8">
        <f t="shared" si="13"/>
        <v>8500</v>
      </c>
      <c r="I100" s="29">
        <f t="shared" si="14"/>
        <v>1.1764705882352942</v>
      </c>
      <c r="J100" s="8">
        <f t="shared" si="19"/>
        <v>10000</v>
      </c>
      <c r="K100" s="8">
        <f t="shared" si="15"/>
        <v>850</v>
      </c>
      <c r="L100" s="8">
        <f t="shared" si="16"/>
        <v>188.23529411764707</v>
      </c>
      <c r="M100" s="15">
        <f t="shared" si="20"/>
        <v>11038.235294117647</v>
      </c>
    </row>
    <row r="101" spans="6:13" x14ac:dyDescent="0.2">
      <c r="F101" s="19">
        <f t="shared" si="17"/>
        <v>860</v>
      </c>
      <c r="G101" s="19">
        <f t="shared" si="18"/>
        <v>430</v>
      </c>
      <c r="H101" s="8">
        <f t="shared" si="13"/>
        <v>8600</v>
      </c>
      <c r="I101" s="29">
        <f t="shared" si="14"/>
        <v>1.1627906976744187</v>
      </c>
      <c r="J101" s="8">
        <f t="shared" si="19"/>
        <v>10000</v>
      </c>
      <c r="K101" s="8">
        <f t="shared" si="15"/>
        <v>860</v>
      </c>
      <c r="L101" s="8">
        <f t="shared" si="16"/>
        <v>186.04651162790699</v>
      </c>
      <c r="M101" s="15">
        <f t="shared" si="20"/>
        <v>11046.046511627907</v>
      </c>
    </row>
    <row r="102" spans="6:13" x14ac:dyDescent="0.2">
      <c r="F102" s="19">
        <f t="shared" si="17"/>
        <v>870</v>
      </c>
      <c r="G102" s="19">
        <f t="shared" si="18"/>
        <v>435</v>
      </c>
      <c r="H102" s="8">
        <f t="shared" si="13"/>
        <v>8700</v>
      </c>
      <c r="I102" s="29">
        <f t="shared" si="14"/>
        <v>1.1494252873563218</v>
      </c>
      <c r="J102" s="8">
        <f t="shared" si="19"/>
        <v>10000</v>
      </c>
      <c r="K102" s="8">
        <f t="shared" si="15"/>
        <v>870</v>
      </c>
      <c r="L102" s="8">
        <f t="shared" si="16"/>
        <v>183.90804597701148</v>
      </c>
      <c r="M102" s="15">
        <f t="shared" si="20"/>
        <v>11053.908045977012</v>
      </c>
    </row>
    <row r="103" spans="6:13" x14ac:dyDescent="0.2">
      <c r="F103" s="19">
        <f t="shared" si="17"/>
        <v>880</v>
      </c>
      <c r="G103" s="19">
        <f t="shared" si="18"/>
        <v>440</v>
      </c>
      <c r="H103" s="8">
        <f t="shared" si="13"/>
        <v>8800</v>
      </c>
      <c r="I103" s="29">
        <f t="shared" si="14"/>
        <v>1.1363636363636365</v>
      </c>
      <c r="J103" s="8">
        <f t="shared" si="19"/>
        <v>10000</v>
      </c>
      <c r="K103" s="8">
        <f t="shared" si="15"/>
        <v>880</v>
      </c>
      <c r="L103" s="8">
        <f t="shared" si="16"/>
        <v>181.81818181818184</v>
      </c>
      <c r="M103" s="15">
        <f t="shared" si="20"/>
        <v>11061.818181818182</v>
      </c>
    </row>
    <row r="104" spans="6:13" x14ac:dyDescent="0.2">
      <c r="F104" s="19">
        <f t="shared" si="17"/>
        <v>890</v>
      </c>
      <c r="G104" s="19">
        <f t="shared" si="18"/>
        <v>445</v>
      </c>
      <c r="H104" s="8">
        <f t="shared" si="13"/>
        <v>8900</v>
      </c>
      <c r="I104" s="29">
        <f t="shared" si="14"/>
        <v>1.1235955056179776</v>
      </c>
      <c r="J104" s="8">
        <f t="shared" si="19"/>
        <v>10000</v>
      </c>
      <c r="K104" s="8">
        <f t="shared" si="15"/>
        <v>890</v>
      </c>
      <c r="L104" s="8">
        <f t="shared" si="16"/>
        <v>179.77528089887642</v>
      </c>
      <c r="M104" s="15">
        <f t="shared" si="20"/>
        <v>11069.775280898877</v>
      </c>
    </row>
    <row r="105" spans="6:13" x14ac:dyDescent="0.2">
      <c r="F105" s="19">
        <f t="shared" si="17"/>
        <v>900</v>
      </c>
      <c r="G105" s="19">
        <f t="shared" si="18"/>
        <v>450</v>
      </c>
      <c r="H105" s="8">
        <f t="shared" si="13"/>
        <v>9000</v>
      </c>
      <c r="I105" s="29">
        <f t="shared" si="14"/>
        <v>1.1111111111111112</v>
      </c>
      <c r="J105" s="8">
        <f t="shared" si="19"/>
        <v>10000</v>
      </c>
      <c r="K105" s="8">
        <f t="shared" si="15"/>
        <v>900</v>
      </c>
      <c r="L105" s="8">
        <f t="shared" si="16"/>
        <v>177.77777777777777</v>
      </c>
      <c r="M105" s="15">
        <f t="shared" si="20"/>
        <v>11077.777777777777</v>
      </c>
    </row>
    <row r="106" spans="6:13" x14ac:dyDescent="0.2">
      <c r="F106" s="19">
        <f t="shared" si="17"/>
        <v>910</v>
      </c>
      <c r="G106" s="19">
        <f t="shared" si="18"/>
        <v>455</v>
      </c>
      <c r="H106" s="8">
        <f t="shared" si="13"/>
        <v>9100</v>
      </c>
      <c r="I106" s="29">
        <f t="shared" si="14"/>
        <v>1.098901098901099</v>
      </c>
      <c r="J106" s="8">
        <f t="shared" si="19"/>
        <v>10000</v>
      </c>
      <c r="K106" s="8">
        <f t="shared" si="15"/>
        <v>910</v>
      </c>
      <c r="L106" s="8">
        <f t="shared" si="16"/>
        <v>175.82417582417582</v>
      </c>
      <c r="M106" s="15">
        <f t="shared" si="20"/>
        <v>11085.824175824177</v>
      </c>
    </row>
    <row r="107" spans="6:13" x14ac:dyDescent="0.2">
      <c r="F107" s="19">
        <f t="shared" si="17"/>
        <v>920</v>
      </c>
      <c r="G107" s="19">
        <f t="shared" si="18"/>
        <v>460</v>
      </c>
      <c r="H107" s="8">
        <f t="shared" si="13"/>
        <v>9200</v>
      </c>
      <c r="I107" s="29">
        <f t="shared" si="14"/>
        <v>1.0869565217391304</v>
      </c>
      <c r="J107" s="8">
        <f t="shared" si="19"/>
        <v>10000</v>
      </c>
      <c r="K107" s="8">
        <f t="shared" si="15"/>
        <v>920</v>
      </c>
      <c r="L107" s="8">
        <f t="shared" si="16"/>
        <v>173.91304347826087</v>
      </c>
      <c r="M107" s="15">
        <f t="shared" si="20"/>
        <v>11093.91304347826</v>
      </c>
    </row>
    <row r="108" spans="6:13" x14ac:dyDescent="0.2">
      <c r="F108" s="19">
        <f t="shared" si="17"/>
        <v>930</v>
      </c>
      <c r="G108" s="19">
        <f t="shared" si="18"/>
        <v>465</v>
      </c>
      <c r="H108" s="8">
        <f t="shared" si="13"/>
        <v>9300</v>
      </c>
      <c r="I108" s="29">
        <f t="shared" si="14"/>
        <v>1.075268817204301</v>
      </c>
      <c r="J108" s="8">
        <f t="shared" si="19"/>
        <v>10000</v>
      </c>
      <c r="K108" s="8">
        <f t="shared" si="15"/>
        <v>930</v>
      </c>
      <c r="L108" s="8">
        <f t="shared" si="16"/>
        <v>172.04301075268816</v>
      </c>
      <c r="M108" s="15">
        <f t="shared" si="20"/>
        <v>11102.043010752688</v>
      </c>
    </row>
    <row r="109" spans="6:13" x14ac:dyDescent="0.2">
      <c r="F109" s="19">
        <f t="shared" si="17"/>
        <v>940</v>
      </c>
      <c r="G109" s="19">
        <f t="shared" si="18"/>
        <v>470</v>
      </c>
      <c r="H109" s="8">
        <f t="shared" si="13"/>
        <v>9400</v>
      </c>
      <c r="I109" s="29">
        <f t="shared" si="14"/>
        <v>1.0638297872340425</v>
      </c>
      <c r="J109" s="8">
        <f t="shared" si="19"/>
        <v>10000</v>
      </c>
      <c r="K109" s="8">
        <f t="shared" si="15"/>
        <v>940</v>
      </c>
      <c r="L109" s="8">
        <f t="shared" si="16"/>
        <v>170.21276595744681</v>
      </c>
      <c r="M109" s="15">
        <f t="shared" si="20"/>
        <v>11110.212765957447</v>
      </c>
    </row>
    <row r="110" spans="6:13" x14ac:dyDescent="0.2">
      <c r="F110" s="19">
        <f t="shared" si="17"/>
        <v>950</v>
      </c>
      <c r="G110" s="19">
        <f t="shared" si="18"/>
        <v>475</v>
      </c>
      <c r="H110" s="8">
        <f t="shared" si="13"/>
        <v>9500</v>
      </c>
      <c r="I110" s="29">
        <f t="shared" si="14"/>
        <v>1.0526315789473684</v>
      </c>
      <c r="J110" s="8">
        <f t="shared" si="19"/>
        <v>10000</v>
      </c>
      <c r="K110" s="8">
        <f t="shared" si="15"/>
        <v>950</v>
      </c>
      <c r="L110" s="8">
        <f t="shared" si="16"/>
        <v>168.42105263157893</v>
      </c>
      <c r="M110" s="15">
        <f t="shared" si="20"/>
        <v>11118.421052631578</v>
      </c>
    </row>
    <row r="111" spans="6:13" x14ac:dyDescent="0.2">
      <c r="F111" s="19">
        <f t="shared" si="17"/>
        <v>960</v>
      </c>
      <c r="G111" s="19">
        <f t="shared" si="18"/>
        <v>480</v>
      </c>
      <c r="H111" s="8">
        <f t="shared" si="13"/>
        <v>9600</v>
      </c>
      <c r="I111" s="29">
        <f t="shared" si="14"/>
        <v>1.0416666666666667</v>
      </c>
      <c r="J111" s="8">
        <f t="shared" si="19"/>
        <v>10000</v>
      </c>
      <c r="K111" s="8">
        <f t="shared" si="15"/>
        <v>960</v>
      </c>
      <c r="L111" s="8">
        <f t="shared" si="16"/>
        <v>166.66666666666669</v>
      </c>
      <c r="M111" s="15">
        <f t="shared" si="20"/>
        <v>11126.666666666666</v>
      </c>
    </row>
    <row r="112" spans="6:13" x14ac:dyDescent="0.2">
      <c r="F112" s="19">
        <f t="shared" si="17"/>
        <v>970</v>
      </c>
      <c r="G112" s="19">
        <f t="shared" si="18"/>
        <v>485</v>
      </c>
      <c r="H112" s="8">
        <f t="shared" si="13"/>
        <v>9700</v>
      </c>
      <c r="I112" s="29">
        <f t="shared" si="14"/>
        <v>1.0309278350515463</v>
      </c>
      <c r="J112" s="8">
        <f t="shared" si="19"/>
        <v>9999.9999999999982</v>
      </c>
      <c r="K112" s="8">
        <f t="shared" si="15"/>
        <v>970</v>
      </c>
      <c r="L112" s="8">
        <f t="shared" si="16"/>
        <v>164.94845360824741</v>
      </c>
      <c r="M112" s="15">
        <f t="shared" si="20"/>
        <v>11134.948453608245</v>
      </c>
    </row>
    <row r="113" spans="6:13" x14ac:dyDescent="0.2">
      <c r="F113" s="19">
        <f t="shared" si="17"/>
        <v>980</v>
      </c>
      <c r="G113" s="19">
        <f t="shared" si="18"/>
        <v>490</v>
      </c>
      <c r="H113" s="8">
        <f t="shared" si="13"/>
        <v>9800</v>
      </c>
      <c r="I113" s="29">
        <f t="shared" si="14"/>
        <v>1.0204081632653061</v>
      </c>
      <c r="J113" s="8">
        <f t="shared" si="19"/>
        <v>10000</v>
      </c>
      <c r="K113" s="8">
        <f t="shared" si="15"/>
        <v>980</v>
      </c>
      <c r="L113" s="8">
        <f t="shared" si="16"/>
        <v>163.26530612244898</v>
      </c>
      <c r="M113" s="15">
        <f t="shared" si="20"/>
        <v>11143.265306122448</v>
      </c>
    </row>
    <row r="114" spans="6:13" x14ac:dyDescent="0.2">
      <c r="F114" s="19">
        <f t="shared" si="17"/>
        <v>990</v>
      </c>
      <c r="G114" s="19">
        <f t="shared" si="18"/>
        <v>495</v>
      </c>
      <c r="H114" s="8">
        <f t="shared" si="13"/>
        <v>9900</v>
      </c>
      <c r="I114" s="29">
        <f t="shared" si="14"/>
        <v>1.0101010101010102</v>
      </c>
      <c r="J114" s="8">
        <f t="shared" si="19"/>
        <v>10000</v>
      </c>
      <c r="K114" s="8">
        <f t="shared" si="15"/>
        <v>990</v>
      </c>
      <c r="L114" s="8">
        <f t="shared" si="16"/>
        <v>161.61616161616163</v>
      </c>
      <c r="M114" s="15">
        <f t="shared" si="20"/>
        <v>11151.616161616161</v>
      </c>
    </row>
    <row r="115" spans="6:13" x14ac:dyDescent="0.2">
      <c r="F115" s="19">
        <f t="shared" si="17"/>
        <v>1000</v>
      </c>
      <c r="G115" s="19">
        <f t="shared" si="18"/>
        <v>500</v>
      </c>
      <c r="H115" s="8">
        <f t="shared" si="13"/>
        <v>10000</v>
      </c>
      <c r="I115" s="29">
        <f t="shared" si="14"/>
        <v>1</v>
      </c>
      <c r="J115" s="8">
        <f t="shared" si="19"/>
        <v>10000</v>
      </c>
      <c r="K115" s="8">
        <f t="shared" si="15"/>
        <v>1000</v>
      </c>
      <c r="L115" s="8">
        <f t="shared" si="16"/>
        <v>160</v>
      </c>
      <c r="M115" s="15">
        <f t="shared" si="20"/>
        <v>11160</v>
      </c>
    </row>
    <row r="116" spans="6:13" x14ac:dyDescent="0.2">
      <c r="F116" s="19">
        <f t="shared" si="17"/>
        <v>1010</v>
      </c>
      <c r="G116" s="19">
        <f t="shared" si="18"/>
        <v>505</v>
      </c>
      <c r="H116" s="8">
        <f t="shared" si="13"/>
        <v>10100</v>
      </c>
      <c r="I116" s="29">
        <f t="shared" si="14"/>
        <v>0.99009900990099009</v>
      </c>
      <c r="J116" s="8">
        <f t="shared" si="19"/>
        <v>10000</v>
      </c>
      <c r="K116" s="8">
        <f t="shared" si="15"/>
        <v>1010</v>
      </c>
      <c r="L116" s="8">
        <f t="shared" si="16"/>
        <v>158.41584158415841</v>
      </c>
      <c r="M116" s="15">
        <f t="shared" si="20"/>
        <v>11168.415841584158</v>
      </c>
    </row>
    <row r="117" spans="6:13" x14ac:dyDescent="0.2">
      <c r="F117" s="19">
        <f t="shared" si="17"/>
        <v>1020</v>
      </c>
      <c r="G117" s="19">
        <f t="shared" si="18"/>
        <v>510</v>
      </c>
      <c r="H117" s="8">
        <f t="shared" si="13"/>
        <v>10200</v>
      </c>
      <c r="I117" s="29">
        <f t="shared" si="14"/>
        <v>0.98039215686274506</v>
      </c>
      <c r="J117" s="8">
        <f t="shared" si="19"/>
        <v>10000</v>
      </c>
      <c r="K117" s="8">
        <f t="shared" si="15"/>
        <v>1020</v>
      </c>
      <c r="L117" s="8">
        <f t="shared" si="16"/>
        <v>156.8627450980392</v>
      </c>
      <c r="M117" s="15">
        <f t="shared" si="20"/>
        <v>11176.862745098038</v>
      </c>
    </row>
    <row r="118" spans="6:13" x14ac:dyDescent="0.2">
      <c r="F118" s="19">
        <f t="shared" si="17"/>
        <v>1030</v>
      </c>
      <c r="G118" s="19">
        <f t="shared" si="18"/>
        <v>515</v>
      </c>
      <c r="H118" s="8">
        <f t="shared" si="13"/>
        <v>10300</v>
      </c>
      <c r="I118" s="29">
        <f t="shared" si="14"/>
        <v>0.970873786407767</v>
      </c>
      <c r="J118" s="8">
        <f t="shared" si="19"/>
        <v>10000</v>
      </c>
      <c r="K118" s="8">
        <f t="shared" si="15"/>
        <v>1030</v>
      </c>
      <c r="L118" s="8">
        <f t="shared" si="16"/>
        <v>155.33980582524271</v>
      </c>
      <c r="M118" s="15">
        <f t="shared" si="20"/>
        <v>11185.339805825242</v>
      </c>
    </row>
    <row r="119" spans="6:13" x14ac:dyDescent="0.2">
      <c r="F119" s="19">
        <f t="shared" si="17"/>
        <v>1040</v>
      </c>
      <c r="G119" s="19">
        <f t="shared" si="18"/>
        <v>520</v>
      </c>
      <c r="H119" s="8">
        <f t="shared" si="13"/>
        <v>10400</v>
      </c>
      <c r="I119" s="29">
        <f t="shared" si="14"/>
        <v>0.96153846153846156</v>
      </c>
      <c r="J119" s="8">
        <f t="shared" si="19"/>
        <v>10000</v>
      </c>
      <c r="K119" s="8">
        <f t="shared" si="15"/>
        <v>1040</v>
      </c>
      <c r="L119" s="8">
        <f t="shared" si="16"/>
        <v>153.84615384615384</v>
      </c>
      <c r="M119" s="15">
        <f t="shared" si="20"/>
        <v>11193.846153846154</v>
      </c>
    </row>
    <row r="120" spans="6:13" x14ac:dyDescent="0.2">
      <c r="F120" s="19">
        <f t="shared" si="17"/>
        <v>1050</v>
      </c>
      <c r="G120" s="19">
        <f t="shared" si="18"/>
        <v>525</v>
      </c>
      <c r="H120" s="8">
        <f t="shared" si="13"/>
        <v>10500</v>
      </c>
      <c r="I120" s="29">
        <f t="shared" si="14"/>
        <v>0.95238095238095233</v>
      </c>
      <c r="J120" s="8">
        <f t="shared" si="19"/>
        <v>10000</v>
      </c>
      <c r="K120" s="8">
        <f t="shared" si="15"/>
        <v>1050</v>
      </c>
      <c r="L120" s="8">
        <f t="shared" si="16"/>
        <v>152.38095238095238</v>
      </c>
      <c r="M120" s="15">
        <f t="shared" si="20"/>
        <v>11202.380952380952</v>
      </c>
    </row>
    <row r="121" spans="6:13" x14ac:dyDescent="0.2">
      <c r="F121" s="19">
        <f t="shared" si="17"/>
        <v>1060</v>
      </c>
      <c r="G121" s="19">
        <f t="shared" si="18"/>
        <v>530</v>
      </c>
      <c r="H121" s="8">
        <f t="shared" si="13"/>
        <v>10600</v>
      </c>
      <c r="I121" s="29">
        <f t="shared" si="14"/>
        <v>0.94339622641509435</v>
      </c>
      <c r="J121" s="8">
        <f t="shared" si="19"/>
        <v>10000</v>
      </c>
      <c r="K121" s="8">
        <f t="shared" si="15"/>
        <v>1060</v>
      </c>
      <c r="L121" s="8">
        <f t="shared" si="16"/>
        <v>150.9433962264151</v>
      </c>
      <c r="M121" s="15">
        <f t="shared" si="20"/>
        <v>11210.943396226416</v>
      </c>
    </row>
    <row r="122" spans="6:13" x14ac:dyDescent="0.2">
      <c r="F122" s="19">
        <f t="shared" si="17"/>
        <v>1070</v>
      </c>
      <c r="G122" s="19">
        <f t="shared" si="18"/>
        <v>535</v>
      </c>
      <c r="H122" s="8">
        <f t="shared" si="13"/>
        <v>10700</v>
      </c>
      <c r="I122" s="29">
        <f t="shared" si="14"/>
        <v>0.93457943925233644</v>
      </c>
      <c r="J122" s="8">
        <f t="shared" si="19"/>
        <v>10000</v>
      </c>
      <c r="K122" s="8">
        <f t="shared" si="15"/>
        <v>1070</v>
      </c>
      <c r="L122" s="8">
        <f t="shared" si="16"/>
        <v>149.53271028037383</v>
      </c>
      <c r="M122" s="15">
        <f t="shared" si="20"/>
        <v>11219.532710280373</v>
      </c>
    </row>
    <row r="123" spans="6:13" x14ac:dyDescent="0.2">
      <c r="F123" s="19">
        <f t="shared" si="17"/>
        <v>1080</v>
      </c>
      <c r="G123" s="19">
        <f t="shared" si="18"/>
        <v>540</v>
      </c>
      <c r="H123" s="8">
        <f t="shared" si="13"/>
        <v>10800</v>
      </c>
      <c r="I123" s="29">
        <f t="shared" si="14"/>
        <v>0.92592592592592593</v>
      </c>
      <c r="J123" s="8">
        <f t="shared" si="19"/>
        <v>10000</v>
      </c>
      <c r="K123" s="8">
        <f t="shared" si="15"/>
        <v>1080</v>
      </c>
      <c r="L123" s="8">
        <f t="shared" si="16"/>
        <v>148.14814814814815</v>
      </c>
      <c r="M123" s="15">
        <f t="shared" si="20"/>
        <v>11228.148148148148</v>
      </c>
    </row>
    <row r="124" spans="6:13" x14ac:dyDescent="0.2">
      <c r="F124" s="20">
        <f t="shared" si="17"/>
        <v>1090</v>
      </c>
      <c r="G124" s="20">
        <f t="shared" si="18"/>
        <v>545</v>
      </c>
      <c r="H124" s="16">
        <f t="shared" si="13"/>
        <v>10900</v>
      </c>
      <c r="I124" s="30">
        <f t="shared" si="14"/>
        <v>0.91743119266055051</v>
      </c>
      <c r="J124" s="16">
        <f t="shared" si="19"/>
        <v>10000</v>
      </c>
      <c r="K124" s="16">
        <f t="shared" si="15"/>
        <v>1090</v>
      </c>
      <c r="L124" s="16">
        <f t="shared" si="16"/>
        <v>146.78899082568807</v>
      </c>
      <c r="M124" s="17">
        <f t="shared" si="20"/>
        <v>11236.788990825688</v>
      </c>
    </row>
  </sheetData>
  <mergeCells count="1">
    <mergeCell ref="B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2</xdr:col>
                    <xdr:colOff>809625</xdr:colOff>
                    <xdr:row>18</xdr:row>
                    <xdr:rowOff>276225</xdr:rowOff>
                  </from>
                  <to>
                    <xdr:col>3</xdr:col>
                    <xdr:colOff>219075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2</xdr:col>
                    <xdr:colOff>809625</xdr:colOff>
                    <xdr:row>21</xdr:row>
                    <xdr:rowOff>0</xdr:rowOff>
                  </from>
                  <to>
                    <xdr:col>3</xdr:col>
                    <xdr:colOff>219075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2</xdr:col>
                    <xdr:colOff>809625</xdr:colOff>
                    <xdr:row>4</xdr:row>
                    <xdr:rowOff>0</xdr:rowOff>
                  </from>
                  <to>
                    <xdr:col>3</xdr:col>
                    <xdr:colOff>200025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2</xdr:col>
                    <xdr:colOff>809625</xdr:colOff>
                    <xdr:row>6</xdr:row>
                    <xdr:rowOff>0</xdr:rowOff>
                  </from>
                  <to>
                    <xdr:col>3</xdr:col>
                    <xdr:colOff>161925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2</xdr:col>
                    <xdr:colOff>800100</xdr:colOff>
                    <xdr:row>7</xdr:row>
                    <xdr:rowOff>76200</xdr:rowOff>
                  </from>
                  <to>
                    <xdr:col>3</xdr:col>
                    <xdr:colOff>171450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Spinner 11">
              <controlPr defaultSize="0" autoPict="0">
                <anchor moveWithCells="1" sizeWithCells="1">
                  <from>
                    <xdr:col>2</xdr:col>
                    <xdr:colOff>800100</xdr:colOff>
                    <xdr:row>9</xdr:row>
                    <xdr:rowOff>95250</xdr:rowOff>
                  </from>
                  <to>
                    <xdr:col>3</xdr:col>
                    <xdr:colOff>171450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EOQ</vt:lpstr>
      <vt:lpstr>Demand_per_Period</vt:lpstr>
      <vt:lpstr>EOQ</vt:lpstr>
      <vt:lpstr>Fixed_Cost</vt:lpstr>
      <vt:lpstr>Holding_Cost_per_Unit</vt:lpstr>
      <vt:lpstr>Holding_Cost_Rate</vt:lpstr>
      <vt:lpstr>Start_Quantity</vt:lpstr>
      <vt:lpstr>Step_Size</vt:lpstr>
      <vt:lpstr>Unit_Cost</vt:lpstr>
    </vt:vector>
  </TitlesOfParts>
  <Company>UW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kcaggiano</dc:creator>
  <cp:lastModifiedBy>kec4</cp:lastModifiedBy>
  <cp:lastPrinted>2003-03-06T22:27:14Z</cp:lastPrinted>
  <dcterms:created xsi:type="dcterms:W3CDTF">2002-05-14T17:54:21Z</dcterms:created>
  <dcterms:modified xsi:type="dcterms:W3CDTF">2013-01-20T19:11:17Z</dcterms:modified>
</cp:coreProperties>
</file>