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/>
  <bookViews>
    <workbookView xWindow="120" yWindow="60" windowWidth="7950" windowHeight="4485"/>
  </bookViews>
  <sheets>
    <sheet name="Product Mix Model" sheetId="1" r:id="rId1"/>
    <sheet name="Graph" sheetId="2" r:id="rId2"/>
  </sheets>
  <definedNames>
    <definedName name="A_Gross_Margin_per_Unit">'Product Mix Model'!$I$17</definedName>
    <definedName name="A_Max">'Product Mix Model'!$K$17</definedName>
    <definedName name="A_Min">'Product Mix Model'!$J$17</definedName>
    <definedName name="B_Gross_Margin_per_Unit">'Product Mix Model'!$I$18</definedName>
    <definedName name="B_Max">'Product Mix Model'!$K$18</definedName>
    <definedName name="B_Min">'Product Mix Model'!$J$18</definedName>
    <definedName name="Hours_Available">'Product Mix Model'!$E$8:$G$8</definedName>
    <definedName name="Hours_Used">'Product Mix Model'!$E$9:$G$9</definedName>
    <definedName name="Max_Production_Quantities">'Product Mix Model'!$K$17:$K$18</definedName>
    <definedName name="Min_Production_Quantities">'Product Mix Model'!$J$17:$J$18</definedName>
    <definedName name="Production_Quantities">'Product Mix Model'!$E$22:$E$23</definedName>
    <definedName name="Sector_1_Hours_Available">'Product Mix Model'!$E$8</definedName>
    <definedName name="Sector_1_Hours_Used">'Product Mix Model'!$E$9</definedName>
    <definedName name="Sector_2_Hours_Available">'Product Mix Model'!$F$8</definedName>
    <definedName name="Sector_2_Hours_Used">'Product Mix Model'!$F$9</definedName>
    <definedName name="Sector_3_Hours_Available">'Product Mix Model'!$G$8</definedName>
    <definedName name="Sector_3_Hours_Used">'Product Mix Model'!$G$9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10000</definedName>
    <definedName name="solver_lhs1" localSheetId="0" hidden="1">'Product Mix Model'!$E$22:$E$23</definedName>
    <definedName name="solver_lhs2" localSheetId="0" hidden="1">'Product Mix Model'!$E$22:$E$23</definedName>
    <definedName name="solver_lhs3" localSheetId="0" hidden="1">'Product Mix Model'!$E$22:$E$23</definedName>
    <definedName name="solver_lhs4" localSheetId="0" hidden="1">'Product Mix Model'!$E$22:$E$23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1</definedName>
    <definedName name="solver_rel3" localSheetId="0" hidden="1">3</definedName>
    <definedName name="solver_rel4" localSheetId="0" hidden="1">4</definedName>
    <definedName name="solver_rhs1" localSheetId="0" hidden="1">'Product Mix Model'!$J$17:$J$18</definedName>
    <definedName name="solver_rhs2" localSheetId="0" hidden="1">'Product Mix Model'!$K$17:$K$18</definedName>
    <definedName name="solver_rhs3" localSheetId="0" hidden="1">'Product Mix Model'!$J$17:$J$18</definedName>
    <definedName name="solver_rhs4" localSheetId="0" hidden="1">integer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100</definedName>
    <definedName name="solver_tol" localSheetId="0" hidden="1">0.05</definedName>
    <definedName name="solver_typ" localSheetId="0" hidden="1">1</definedName>
    <definedName name="solver_val" localSheetId="0" hidden="1">0</definedName>
    <definedName name="solver_ver" localSheetId="0" hidden="1">3</definedName>
    <definedName name="Total_Gross_Margin">'Product Mix Model'!$E$25</definedName>
    <definedName name="x_A">'Product Mix Model'!$E$22</definedName>
    <definedName name="x_B">'Product Mix Model'!$E$23</definedName>
  </definedNames>
  <calcPr calcId="145621"/>
</workbook>
</file>

<file path=xl/calcChain.xml><?xml version="1.0" encoding="utf-8"?>
<calcChain xmlns="http://schemas.openxmlformats.org/spreadsheetml/2006/main">
  <c r="M26" i="2" l="1"/>
  <c r="L26" i="2"/>
  <c r="F17" i="2"/>
  <c r="D34" i="2"/>
  <c r="C34" i="2"/>
  <c r="C33" i="2"/>
  <c r="D33" i="2" s="1"/>
  <c r="F15" i="2"/>
  <c r="D32" i="2" s="1"/>
  <c r="C32" i="2"/>
  <c r="C31" i="2"/>
  <c r="D31" i="2"/>
  <c r="D30" i="2"/>
  <c r="F13" i="2"/>
  <c r="C30" i="2" s="1"/>
  <c r="D29" i="2"/>
  <c r="C29" i="2"/>
  <c r="D28" i="2"/>
  <c r="F11" i="2"/>
  <c r="C28" i="2"/>
  <c r="D27" i="2"/>
  <c r="C27" i="2"/>
  <c r="D9" i="2"/>
  <c r="F9" i="2"/>
  <c r="D26" i="2" s="1"/>
  <c r="C9" i="2"/>
  <c r="C26" i="2" s="1"/>
  <c r="C25" i="2"/>
  <c r="D7" i="2"/>
  <c r="F7" i="2"/>
  <c r="D24" i="2"/>
  <c r="C7" i="2"/>
  <c r="C24" i="2"/>
  <c r="C23" i="2"/>
  <c r="D23" i="2"/>
  <c r="C5" i="2"/>
  <c r="F5" i="2"/>
  <c r="C21" i="2" s="1"/>
  <c r="D5" i="2"/>
  <c r="D22" i="2" s="1"/>
  <c r="C22" i="2" s="1"/>
  <c r="H17" i="1"/>
  <c r="I17" i="1" s="1"/>
  <c r="H18" i="1"/>
  <c r="I18" i="1" s="1"/>
  <c r="I26" i="2" s="1"/>
  <c r="E9" i="1"/>
  <c r="F9" i="1"/>
  <c r="G9" i="1"/>
  <c r="H26" i="2" l="1"/>
  <c r="E25" i="1"/>
  <c r="G29" i="2" s="1"/>
  <c r="D21" i="2"/>
  <c r="D25" i="2"/>
  <c r="G31" i="2" l="1"/>
  <c r="G27" i="2"/>
  <c r="I30" i="2"/>
  <c r="H27" i="2"/>
  <c r="H29" i="2"/>
  <c r="I29" i="2" s="1"/>
  <c r="H30" i="2"/>
  <c r="H31" i="2"/>
  <c r="I28" i="2" l="1"/>
  <c r="H28" i="2" s="1"/>
  <c r="I27" i="2"/>
  <c r="I31" i="2"/>
  <c r="I32" i="2"/>
  <c r="H32" i="2" s="1"/>
</calcChain>
</file>

<file path=xl/sharedStrings.xml><?xml version="1.0" encoding="utf-8"?>
<sst xmlns="http://schemas.openxmlformats.org/spreadsheetml/2006/main" count="75" uniqueCount="46">
  <si>
    <t>A</t>
  </si>
  <si>
    <t>B</t>
  </si>
  <si>
    <t>Constraints</t>
  </si>
  <si>
    <t>&lt;=</t>
  </si>
  <si>
    <t>Selling</t>
  </si>
  <si>
    <t>Labor</t>
  </si>
  <si>
    <t>Price</t>
  </si>
  <si>
    <t>Min</t>
  </si>
  <si>
    <t>Max</t>
  </si>
  <si>
    <t>Product</t>
  </si>
  <si>
    <t>RM</t>
  </si>
  <si>
    <t>Cost</t>
  </si>
  <si>
    <t>Unit</t>
  </si>
  <si>
    <t>Hourly Labor Cost:</t>
  </si>
  <si>
    <t>Sector 1</t>
  </si>
  <si>
    <t>Sector 2</t>
  </si>
  <si>
    <t>Sector 3</t>
  </si>
  <si>
    <t>Labor Hours Required</t>
  </si>
  <si>
    <t>Labor Hours Available:</t>
  </si>
  <si>
    <t>Product Information</t>
  </si>
  <si>
    <t>Resource Information</t>
  </si>
  <si>
    <t>Labor Hours Used in Production Decision:</t>
  </si>
  <si>
    <t>Decision Area</t>
  </si>
  <si>
    <t>Gross</t>
  </si>
  <si>
    <t>Margin</t>
  </si>
  <si>
    <t>Total Gross Margin:</t>
  </si>
  <si>
    <t xml:space="preserve">A: </t>
  </si>
  <si>
    <t xml:space="preserve">B: </t>
  </si>
  <si>
    <t>Product Mix Model</t>
  </si>
  <si>
    <t>Marketing Forecast</t>
  </si>
  <si>
    <t>Sector 1 Capacity</t>
  </si>
  <si>
    <t>Sector 2 Capacity</t>
  </si>
  <si>
    <t>Sector 3 Capacity</t>
  </si>
  <si>
    <t>Max A</t>
  </si>
  <si>
    <t>Min A</t>
  </si>
  <si>
    <t>Max B</t>
  </si>
  <si>
    <t>Min B</t>
  </si>
  <si>
    <t>&gt;=</t>
  </si>
  <si>
    <t>Axis Scale:</t>
  </si>
  <si>
    <t>Objective Function</t>
  </si>
  <si>
    <t xml:space="preserve">Obj Fcn Value = </t>
  </si>
  <si>
    <t>Coefficients:</t>
  </si>
  <si>
    <t>Current Decision</t>
  </si>
  <si>
    <t>)</t>
  </si>
  <si>
    <t>Current Decision =(</t>
  </si>
  <si>
    <t xml:space="preserve">Step Size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</si>
</sst>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&quot;$&quot;#,##0_);[Red]\(&quot;$&quot;#,##0\)"/>
    <numFmt numFmtId="164" formatCode="&quot;$&quot;#,##0.00"/>
    <numFmt numFmtId="165" formatCode="&quot;$&quot;#,##0"/>
  </numFmts>
  <fonts count="5" x14ac:knownFonts="1">
    <font>
      <sz val="10"/>
      <name val="Arial"/>
    </font>
    <font>
      <b/>
      <sz val="10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b/>
      <u/>
      <sz val="1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0" xfId="0" applyAlignment="1">
      <alignment horizontal="right"/>
    </xf>
    <xf numFmtId="0" fontId="0" fillId="0" borderId="1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3" fillId="0" borderId="0" xfId="0" applyFont="1"/>
    <xf numFmtId="0" fontId="0" fillId="0" borderId="0" xfId="0" applyFill="1" applyBorder="1"/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38" fontId="0" fillId="3" borderId="5" xfId="0" applyNumberFormat="1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38" fontId="0" fillId="3" borderId="7" xfId="0" applyNumberFormat="1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2" fillId="0" borderId="0" xfId="0" applyFont="1"/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165" fontId="0" fillId="3" borderId="2" xfId="0" applyNumberFormat="1" applyFill="1" applyBorder="1"/>
    <xf numFmtId="6" fontId="0" fillId="2" borderId="2" xfId="0" applyNumberFormat="1" applyFill="1" applyBorder="1"/>
    <xf numFmtId="0" fontId="0" fillId="0" borderId="0" xfId="0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right" vertical="center"/>
    </xf>
    <xf numFmtId="38" fontId="1" fillId="2" borderId="12" xfId="0" applyNumberFormat="1" applyFont="1" applyFill="1" applyBorder="1" applyAlignment="1">
      <alignment horizontal="center" vertical="center"/>
    </xf>
    <xf numFmtId="38" fontId="0" fillId="0" borderId="0" xfId="0" applyNumberFormat="1" applyFill="1" applyBorder="1" applyAlignment="1">
      <alignment horizontal="center" vertical="center"/>
    </xf>
    <xf numFmtId="40" fontId="1" fillId="3" borderId="2" xfId="0" applyNumberFormat="1" applyFont="1" applyFill="1" applyBorder="1" applyAlignment="1">
      <alignment horizontal="center" vertical="center"/>
    </xf>
    <xf numFmtId="0" fontId="1" fillId="0" borderId="3" xfId="0" applyFont="1" applyBorder="1" applyAlignment="1">
      <alignment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6" xfId="0" applyFont="1" applyBorder="1" applyAlignment="1">
      <alignment horizontal="center" vertical="center"/>
    </xf>
    <xf numFmtId="0" fontId="1" fillId="0" borderId="6" xfId="0" applyFont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center"/>
    </xf>
    <xf numFmtId="0" fontId="1" fillId="0" borderId="10" xfId="0" applyFont="1" applyBorder="1" applyAlignment="1">
      <alignment horizontal="center" vertical="center"/>
    </xf>
    <xf numFmtId="6" fontId="1" fillId="2" borderId="10" xfId="0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64" fontId="1" fillId="3" borderId="10" xfId="0" applyNumberFormat="1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6" fontId="1" fillId="2" borderId="9" xfId="0" applyNumberFormat="1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1" fillId="0" borderId="0" xfId="0" applyFont="1" applyFill="1" applyBorder="1" applyAlignment="1">
      <alignment horizontal="center" vertical="center"/>
    </xf>
    <xf numFmtId="165" fontId="0" fillId="0" borderId="0" xfId="0" applyNumberFormat="1" applyFill="1" applyBorder="1" applyAlignment="1">
      <alignment vertical="center"/>
    </xf>
    <xf numFmtId="165" fontId="0" fillId="0" borderId="0" xfId="0" applyNumberFormat="1" applyAlignment="1">
      <alignment vertical="center"/>
    </xf>
    <xf numFmtId="0" fontId="0" fillId="0" borderId="0" xfId="0" applyFill="1" applyBorder="1" applyAlignment="1">
      <alignment vertical="center"/>
    </xf>
    <xf numFmtId="165" fontId="3" fillId="3" borderId="2" xfId="0" applyNumberFormat="1" applyFont="1" applyFill="1" applyBorder="1" applyAlignment="1">
      <alignment horizontal="center" vertical="center"/>
    </xf>
    <xf numFmtId="6" fontId="1" fillId="2" borderId="2" xfId="0" applyNumberFormat="1" applyFont="1" applyFill="1" applyBorder="1" applyAlignment="1">
      <alignment horizontal="center" vertical="center"/>
    </xf>
    <xf numFmtId="38" fontId="3" fillId="0" borderId="0" xfId="0" applyNumberFormat="1" applyFont="1" applyFill="1" applyBorder="1" applyAlignment="1">
      <alignment horizontal="left"/>
    </xf>
    <xf numFmtId="38" fontId="3" fillId="0" borderId="0" xfId="0" applyNumberFormat="1" applyFont="1" applyFill="1" applyBorder="1" applyAlignment="1">
      <alignment horizontal="left" vertical="center"/>
    </xf>
    <xf numFmtId="0" fontId="3" fillId="2" borderId="2" xfId="0" applyNumberFormat="1" applyFont="1" applyFill="1" applyBorder="1" applyAlignment="1">
      <alignment horizontal="center" vertical="center"/>
    </xf>
    <xf numFmtId="0" fontId="1" fillId="0" borderId="0" xfId="0" applyFont="1" applyBorder="1" applyAlignment="1">
      <alignment horizontal="right" vertical="center"/>
    </xf>
    <xf numFmtId="38" fontId="1" fillId="0" borderId="0" xfId="0" applyNumberFormat="1" applyFont="1" applyFill="1" applyBorder="1" applyAlignment="1">
      <alignment horizontal="center" vertical="center"/>
    </xf>
    <xf numFmtId="38" fontId="4" fillId="0" borderId="0" xfId="0" applyNumberFormat="1" applyFont="1" applyFill="1" applyBorder="1" applyAlignment="1">
      <alignment horizontal="left"/>
    </xf>
    <xf numFmtId="0" fontId="1" fillId="0" borderId="0" xfId="0" applyFont="1" applyAlignment="1">
      <alignment horizontal="right" vertical="center" wrapText="1"/>
    </xf>
    <xf numFmtId="0" fontId="1" fillId="0" borderId="7" xfId="0" applyFont="1" applyBorder="1" applyAlignment="1">
      <alignment horizontal="right" vertical="center" wrapText="1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ndense val="0"/>
        <extend val="0"/>
        <color indexed="56"/>
      </font>
    </dxf>
    <dxf>
      <font>
        <b/>
        <i val="0"/>
        <condense val="0"/>
        <extend val="0"/>
        <u val="none"/>
        <color indexed="10"/>
      </font>
    </dxf>
    <dxf>
      <font>
        <condense val="0"/>
        <extend val="0"/>
        <color indexed="56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Graphical Representation</a:t>
            </a:r>
          </a:p>
        </c:rich>
      </c:tx>
      <c:layout>
        <c:manualLayout>
          <c:xMode val="edge"/>
          <c:yMode val="edge"/>
          <c:x val="0.30925903492832624"/>
          <c:y val="3.548193363437640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598562510053348"/>
          <c:y val="0.20106492336478818"/>
          <c:w val="0.52823745924535137"/>
          <c:h val="0.58841058455283568"/>
        </c:manualLayout>
      </c:layout>
      <c:scatterChart>
        <c:scatterStyle val="lineMarker"/>
        <c:varyColors val="0"/>
        <c:ser>
          <c:idx val="0"/>
          <c:order val="0"/>
          <c:tx>
            <c:strRef>
              <c:f>Graph!$B$21</c:f>
              <c:strCache>
                <c:ptCount val="1"/>
                <c:pt idx="0">
                  <c:v>Sector 1 Capacity</c:v>
                </c:pt>
              </c:strCache>
            </c:strRef>
          </c:tx>
          <c:spPr>
            <a:ln w="25400">
              <a:solidFill>
                <a:srgbClr val="339933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339933"/>
              </a:solidFill>
              <a:ln>
                <a:solidFill>
                  <a:srgbClr val="339933"/>
                </a:solidFill>
                <a:prstDash val="solid"/>
              </a:ln>
            </c:spPr>
          </c:marker>
          <c:xVal>
            <c:numRef>
              <c:f>Graph!$C$21:$C$22</c:f>
              <c:numCache>
                <c:formatCode>General</c:formatCode>
                <c:ptCount val="2"/>
                <c:pt idx="0">
                  <c:v>168</c:v>
                </c:pt>
                <c:pt idx="1">
                  <c:v>168</c:v>
                </c:pt>
              </c:numCache>
            </c:numRef>
          </c:xVal>
          <c:yVal>
            <c:numRef>
              <c:f>Graph!$D$21:$D$22</c:f>
              <c:numCache>
                <c:formatCode>General</c:formatCode>
                <c:ptCount val="2"/>
                <c:pt idx="0">
                  <c:v>0</c:v>
                </c:pt>
                <c:pt idx="1">
                  <c:v>300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Graph!$B$23</c:f>
              <c:strCache>
                <c:ptCount val="1"/>
                <c:pt idx="0">
                  <c:v>Sector 2 Capacity</c:v>
                </c:pt>
              </c:strCache>
            </c:strRef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Graph!$C$23:$C$24</c:f>
              <c:numCache>
                <c:formatCode>General</c:formatCode>
                <c:ptCount val="2"/>
                <c:pt idx="0">
                  <c:v>300</c:v>
                </c:pt>
                <c:pt idx="1">
                  <c:v>0</c:v>
                </c:pt>
              </c:numCache>
            </c:numRef>
          </c:xVal>
          <c:yVal>
            <c:numRef>
              <c:f>Graph!$D$23:$D$24</c:f>
              <c:numCache>
                <c:formatCode>General</c:formatCode>
                <c:ptCount val="2"/>
                <c:pt idx="0">
                  <c:v>134.4</c:v>
                </c:pt>
                <c:pt idx="1">
                  <c:v>134.4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Graph!$B$25</c:f>
              <c:strCache>
                <c:ptCount val="1"/>
                <c:pt idx="0">
                  <c:v>Sector 3 Capacity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triangle"/>
            <c:size val="7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Graph!$C$25:$C$26</c:f>
              <c:numCache>
                <c:formatCode>General</c:formatCode>
                <c:ptCount val="2"/>
                <c:pt idx="0">
                  <c:v>168</c:v>
                </c:pt>
                <c:pt idx="1">
                  <c:v>0</c:v>
                </c:pt>
              </c:numCache>
            </c:numRef>
          </c:xVal>
          <c:yVal>
            <c:numRef>
              <c:f>Graph!$D$25:$D$26</c:f>
              <c:numCache>
                <c:formatCode>General</c:formatCode>
                <c:ptCount val="2"/>
                <c:pt idx="0">
                  <c:v>0</c:v>
                </c:pt>
                <c:pt idx="1">
                  <c:v>224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Graph!$B$27</c:f>
              <c:strCache>
                <c:ptCount val="1"/>
                <c:pt idx="0">
                  <c:v>Min A</c:v>
                </c:pt>
              </c:strCache>
            </c:strRef>
          </c:tx>
          <c:spPr>
            <a:ln w="25400">
              <a:solidFill>
                <a:srgbClr val="00FFFF"/>
              </a:solidFill>
              <a:prstDash val="solid"/>
            </a:ln>
          </c:spPr>
          <c:marker>
            <c:symbol val="x"/>
            <c:size val="7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Graph!$C$27:$C$28</c:f>
              <c:numCache>
                <c:formatCode>General</c:formatCode>
                <c:ptCount val="2"/>
                <c:pt idx="0">
                  <c:v>75</c:v>
                </c:pt>
                <c:pt idx="1">
                  <c:v>75</c:v>
                </c:pt>
              </c:numCache>
            </c:numRef>
          </c:xVal>
          <c:yVal>
            <c:numRef>
              <c:f>Graph!$D$27:$D$28</c:f>
              <c:numCache>
                <c:formatCode>General</c:formatCode>
                <c:ptCount val="2"/>
                <c:pt idx="0">
                  <c:v>0</c:v>
                </c:pt>
                <c:pt idx="1">
                  <c:v>300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Graph!$B$29</c:f>
              <c:strCache>
                <c:ptCount val="1"/>
                <c:pt idx="0">
                  <c:v>Max A</c:v>
                </c:pt>
              </c:strCache>
            </c:strRef>
          </c:tx>
          <c:spPr>
            <a:ln w="25400">
              <a:solidFill>
                <a:srgbClr val="800080"/>
              </a:solidFill>
              <a:prstDash val="solid"/>
            </a:ln>
          </c:spPr>
          <c:marker>
            <c:symbol val="star"/>
            <c:size val="7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xVal>
            <c:numRef>
              <c:f>Graph!$C$29:$C$30</c:f>
              <c:numCache>
                <c:formatCode>General</c:formatCode>
                <c:ptCount val="2"/>
                <c:pt idx="0">
                  <c:v>140</c:v>
                </c:pt>
                <c:pt idx="1">
                  <c:v>140</c:v>
                </c:pt>
              </c:numCache>
            </c:numRef>
          </c:xVal>
          <c:yVal>
            <c:numRef>
              <c:f>Graph!$D$29:$D$30</c:f>
              <c:numCache>
                <c:formatCode>General</c:formatCode>
                <c:ptCount val="2"/>
                <c:pt idx="0">
                  <c:v>0</c:v>
                </c:pt>
                <c:pt idx="1">
                  <c:v>300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Graph!$B$31</c:f>
              <c:strCache>
                <c:ptCount val="1"/>
                <c:pt idx="0">
                  <c:v>Min B</c:v>
                </c:pt>
              </c:strCache>
            </c:strRef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xVal>
            <c:numRef>
              <c:f>Graph!$C$31:$C$32</c:f>
              <c:numCache>
                <c:formatCode>General</c:formatCode>
                <c:ptCount val="2"/>
                <c:pt idx="0">
                  <c:v>300</c:v>
                </c:pt>
                <c:pt idx="1">
                  <c:v>0</c:v>
                </c:pt>
              </c:numCache>
            </c:numRef>
          </c:xVal>
          <c:yVal>
            <c:numRef>
              <c:f>Graph!$D$31:$D$32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Graph!$B$33</c:f>
              <c:strCache>
                <c:ptCount val="1"/>
                <c:pt idx="0">
                  <c:v>Max B</c:v>
                </c:pt>
              </c:strCache>
            </c:strRef>
          </c:tx>
          <c:spPr>
            <a:ln w="25400">
              <a:solidFill>
                <a:srgbClr val="FF8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FF8080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xVal>
            <c:numRef>
              <c:f>Graph!$C$33:$C$34</c:f>
              <c:numCache>
                <c:formatCode>General</c:formatCode>
                <c:ptCount val="2"/>
                <c:pt idx="0">
                  <c:v>300</c:v>
                </c:pt>
                <c:pt idx="1">
                  <c:v>0</c:v>
                </c:pt>
              </c:numCache>
            </c:numRef>
          </c:xVal>
          <c:yVal>
            <c:numRef>
              <c:f>Graph!$D$33:$D$34</c:f>
              <c:numCache>
                <c:formatCode>General</c:formatCode>
                <c:ptCount val="2"/>
                <c:pt idx="0">
                  <c:v>140</c:v>
                </c:pt>
                <c:pt idx="1">
                  <c:v>140</c:v>
                </c:pt>
              </c:numCache>
            </c:numRef>
          </c:yVal>
          <c:smooth val="0"/>
        </c:ser>
        <c:ser>
          <c:idx val="9"/>
          <c:order val="7"/>
          <c:tx>
            <c:strRef>
              <c:f>Graph!$K$26:$N$26</c:f>
              <c:strCache>
                <c:ptCount val="1"/>
                <c:pt idx="0">
                  <c:v>Current Decision =( 100 50 )</c:v>
                </c:pt>
              </c:strCache>
            </c:strRef>
          </c:tx>
          <c:spPr>
            <a:ln w="38100">
              <a:solidFill>
                <a:srgbClr val="000000"/>
              </a:solidFill>
              <a:prstDash val="solid"/>
            </a:ln>
          </c:spPr>
          <c:marker>
            <c:symbol val="x"/>
            <c:size val="6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Graph!$L$26</c:f>
              <c:numCache>
                <c:formatCode>General</c:formatCode>
                <c:ptCount val="1"/>
                <c:pt idx="0">
                  <c:v>100</c:v>
                </c:pt>
              </c:numCache>
            </c:numRef>
          </c:xVal>
          <c:yVal>
            <c:numRef>
              <c:f>Graph!$M$26</c:f>
              <c:numCache>
                <c:formatCode>General</c:formatCode>
                <c:ptCount val="1"/>
                <c:pt idx="0">
                  <c:v>50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Graph!$F$29:$G$29</c:f>
              <c:strCache>
                <c:ptCount val="1"/>
                <c:pt idx="0">
                  <c:v>Obj Fcn Value =  $66,000</c:v>
                </c:pt>
              </c:strCache>
            </c:strRef>
          </c:tx>
          <c:spPr>
            <a:ln w="25400">
              <a:solidFill>
                <a:srgbClr val="000000"/>
              </a:solidFill>
              <a:prstDash val="lgDash"/>
            </a:ln>
          </c:spPr>
          <c:marker>
            <c:symbol val="none"/>
          </c:marker>
          <c:xVal>
            <c:numRef>
              <c:f>Graph!$H$29:$H$30</c:f>
              <c:numCache>
                <c:formatCode>General</c:formatCode>
                <c:ptCount val="2"/>
                <c:pt idx="0">
                  <c:v>146.66666666666666</c:v>
                </c:pt>
                <c:pt idx="1">
                  <c:v>0</c:v>
                </c:pt>
              </c:numCache>
            </c:numRef>
          </c:xVal>
          <c:yVal>
            <c:numRef>
              <c:f>Graph!$I$29:$I$30</c:f>
              <c:numCache>
                <c:formatCode>General</c:formatCode>
                <c:ptCount val="2"/>
                <c:pt idx="0">
                  <c:v>0</c:v>
                </c:pt>
                <c:pt idx="1">
                  <c:v>157.14285714285714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550208"/>
        <c:axId val="153104768"/>
      </c:scatterChart>
      <c:valAx>
        <c:axId val="153550208"/>
        <c:scaling>
          <c:orientation val="minMax"/>
          <c:max val="2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Units of A</a:t>
                </a:r>
              </a:p>
            </c:rich>
          </c:tx>
          <c:layout>
            <c:manualLayout>
              <c:xMode val="edge"/>
              <c:yMode val="edge"/>
              <c:x val="0.34191378962245128"/>
              <c:y val="0.8840941856331359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104768"/>
        <c:crosses val="autoZero"/>
        <c:crossBetween val="midCat"/>
      </c:valAx>
      <c:valAx>
        <c:axId val="153104768"/>
        <c:scaling>
          <c:orientation val="minMax"/>
          <c:max val="25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Units of B</a:t>
                </a:r>
              </a:p>
            </c:rich>
          </c:tx>
          <c:layout>
            <c:manualLayout>
              <c:xMode val="edge"/>
              <c:yMode val="edge"/>
              <c:x val="3.0733898647284479E-2"/>
              <c:y val="0.3873456019726644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550208"/>
        <c:crosses val="autoZero"/>
        <c:crossBetween val="midCat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0879870785382626"/>
          <c:y val="0.31933831037690902"/>
          <c:w val="0.28236684837472248"/>
          <c:h val="0.3784752698419903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Graphical Representation</a:t>
            </a:r>
          </a:p>
        </c:rich>
      </c:tx>
      <c:layout>
        <c:manualLayout>
          <c:xMode val="edge"/>
          <c:yMode val="edge"/>
          <c:x val="0.32263870759470586"/>
          <c:y val="3.252032520325203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16781237433921"/>
          <c:y val="0.18970239906842584"/>
          <c:w val="0.46167638298724223"/>
          <c:h val="0.59891757420174385"/>
        </c:manualLayout>
      </c:layout>
      <c:scatterChart>
        <c:scatterStyle val="lineMarker"/>
        <c:varyColors val="0"/>
        <c:ser>
          <c:idx val="0"/>
          <c:order val="0"/>
          <c:tx>
            <c:strRef>
              <c:f>Graph!$B$21</c:f>
              <c:strCache>
                <c:ptCount val="1"/>
                <c:pt idx="0">
                  <c:v>Sector 1 Capacity</c:v>
                </c:pt>
              </c:strCache>
            </c:strRef>
          </c:tx>
          <c:spPr>
            <a:ln w="25400">
              <a:solidFill>
                <a:srgbClr val="339933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339933"/>
              </a:solidFill>
              <a:ln>
                <a:solidFill>
                  <a:srgbClr val="339933"/>
                </a:solidFill>
                <a:prstDash val="solid"/>
              </a:ln>
            </c:spPr>
          </c:marker>
          <c:xVal>
            <c:numRef>
              <c:f>Graph!$C$21:$C$22</c:f>
              <c:numCache>
                <c:formatCode>General</c:formatCode>
                <c:ptCount val="2"/>
                <c:pt idx="0">
                  <c:v>168</c:v>
                </c:pt>
                <c:pt idx="1">
                  <c:v>168</c:v>
                </c:pt>
              </c:numCache>
            </c:numRef>
          </c:xVal>
          <c:yVal>
            <c:numRef>
              <c:f>Graph!$D$21:$D$22</c:f>
              <c:numCache>
                <c:formatCode>General</c:formatCode>
                <c:ptCount val="2"/>
                <c:pt idx="0">
                  <c:v>0</c:v>
                </c:pt>
                <c:pt idx="1">
                  <c:v>300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Graph!$B$23</c:f>
              <c:strCache>
                <c:ptCount val="1"/>
                <c:pt idx="0">
                  <c:v>Sector 2 Capacity</c:v>
                </c:pt>
              </c:strCache>
            </c:strRef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Graph!$C$23:$C$24</c:f>
              <c:numCache>
                <c:formatCode>General</c:formatCode>
                <c:ptCount val="2"/>
                <c:pt idx="0">
                  <c:v>300</c:v>
                </c:pt>
                <c:pt idx="1">
                  <c:v>0</c:v>
                </c:pt>
              </c:numCache>
            </c:numRef>
          </c:xVal>
          <c:yVal>
            <c:numRef>
              <c:f>Graph!$D$23:$D$24</c:f>
              <c:numCache>
                <c:formatCode>General</c:formatCode>
                <c:ptCount val="2"/>
                <c:pt idx="0">
                  <c:v>134.4</c:v>
                </c:pt>
                <c:pt idx="1">
                  <c:v>134.4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Graph!$B$25</c:f>
              <c:strCache>
                <c:ptCount val="1"/>
                <c:pt idx="0">
                  <c:v>Sector 3 Capacity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triangle"/>
            <c:size val="7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Graph!$C$25:$C$26</c:f>
              <c:numCache>
                <c:formatCode>General</c:formatCode>
                <c:ptCount val="2"/>
                <c:pt idx="0">
                  <c:v>168</c:v>
                </c:pt>
                <c:pt idx="1">
                  <c:v>0</c:v>
                </c:pt>
              </c:numCache>
            </c:numRef>
          </c:xVal>
          <c:yVal>
            <c:numRef>
              <c:f>Graph!$D$25:$D$26</c:f>
              <c:numCache>
                <c:formatCode>General</c:formatCode>
                <c:ptCount val="2"/>
                <c:pt idx="0">
                  <c:v>0</c:v>
                </c:pt>
                <c:pt idx="1">
                  <c:v>224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Graph!$B$27</c:f>
              <c:strCache>
                <c:ptCount val="1"/>
                <c:pt idx="0">
                  <c:v>Min A</c:v>
                </c:pt>
              </c:strCache>
            </c:strRef>
          </c:tx>
          <c:spPr>
            <a:ln w="25400">
              <a:solidFill>
                <a:srgbClr val="00FFFF"/>
              </a:solidFill>
              <a:prstDash val="solid"/>
            </a:ln>
          </c:spPr>
          <c:marker>
            <c:symbol val="x"/>
            <c:size val="7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Graph!$C$27:$C$28</c:f>
              <c:numCache>
                <c:formatCode>General</c:formatCode>
                <c:ptCount val="2"/>
                <c:pt idx="0">
                  <c:v>75</c:v>
                </c:pt>
                <c:pt idx="1">
                  <c:v>75</c:v>
                </c:pt>
              </c:numCache>
            </c:numRef>
          </c:xVal>
          <c:yVal>
            <c:numRef>
              <c:f>Graph!$D$27:$D$28</c:f>
              <c:numCache>
                <c:formatCode>General</c:formatCode>
                <c:ptCount val="2"/>
                <c:pt idx="0">
                  <c:v>0</c:v>
                </c:pt>
                <c:pt idx="1">
                  <c:v>300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Graph!$B$29</c:f>
              <c:strCache>
                <c:ptCount val="1"/>
                <c:pt idx="0">
                  <c:v>Max A</c:v>
                </c:pt>
              </c:strCache>
            </c:strRef>
          </c:tx>
          <c:spPr>
            <a:ln w="25400">
              <a:solidFill>
                <a:srgbClr val="800080"/>
              </a:solidFill>
              <a:prstDash val="solid"/>
            </a:ln>
          </c:spPr>
          <c:marker>
            <c:symbol val="star"/>
            <c:size val="7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xVal>
            <c:numRef>
              <c:f>Graph!$C$29:$C$30</c:f>
              <c:numCache>
                <c:formatCode>General</c:formatCode>
                <c:ptCount val="2"/>
                <c:pt idx="0">
                  <c:v>140</c:v>
                </c:pt>
                <c:pt idx="1">
                  <c:v>140</c:v>
                </c:pt>
              </c:numCache>
            </c:numRef>
          </c:xVal>
          <c:yVal>
            <c:numRef>
              <c:f>Graph!$D$29:$D$30</c:f>
              <c:numCache>
                <c:formatCode>General</c:formatCode>
                <c:ptCount val="2"/>
                <c:pt idx="0">
                  <c:v>0</c:v>
                </c:pt>
                <c:pt idx="1">
                  <c:v>300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Graph!$B$31</c:f>
              <c:strCache>
                <c:ptCount val="1"/>
                <c:pt idx="0">
                  <c:v>Min B</c:v>
                </c:pt>
              </c:strCache>
            </c:strRef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xVal>
            <c:numRef>
              <c:f>Graph!$C$31:$C$32</c:f>
              <c:numCache>
                <c:formatCode>General</c:formatCode>
                <c:ptCount val="2"/>
                <c:pt idx="0">
                  <c:v>300</c:v>
                </c:pt>
                <c:pt idx="1">
                  <c:v>0</c:v>
                </c:pt>
              </c:numCache>
            </c:numRef>
          </c:xVal>
          <c:yVal>
            <c:numRef>
              <c:f>Graph!$D$31:$D$32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Graph!$B$33</c:f>
              <c:strCache>
                <c:ptCount val="1"/>
                <c:pt idx="0">
                  <c:v>Max B</c:v>
                </c:pt>
              </c:strCache>
            </c:strRef>
          </c:tx>
          <c:spPr>
            <a:ln w="25400">
              <a:solidFill>
                <a:srgbClr val="FF8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FF8080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xVal>
            <c:numRef>
              <c:f>Graph!$C$33:$C$34</c:f>
              <c:numCache>
                <c:formatCode>General</c:formatCode>
                <c:ptCount val="2"/>
                <c:pt idx="0">
                  <c:v>300</c:v>
                </c:pt>
                <c:pt idx="1">
                  <c:v>0</c:v>
                </c:pt>
              </c:numCache>
            </c:numRef>
          </c:xVal>
          <c:yVal>
            <c:numRef>
              <c:f>Graph!$D$33:$D$34</c:f>
              <c:numCache>
                <c:formatCode>General</c:formatCode>
                <c:ptCount val="2"/>
                <c:pt idx="0">
                  <c:v>140</c:v>
                </c:pt>
                <c:pt idx="1">
                  <c:v>140</c:v>
                </c:pt>
              </c:numCache>
            </c:numRef>
          </c:yVal>
          <c:smooth val="0"/>
        </c:ser>
        <c:ser>
          <c:idx val="9"/>
          <c:order val="7"/>
          <c:tx>
            <c:strRef>
              <c:f>Graph!$K$26:$N$26</c:f>
              <c:strCache>
                <c:ptCount val="1"/>
                <c:pt idx="0">
                  <c:v>Current Decision =( 100 50 )</c:v>
                </c:pt>
              </c:strCache>
            </c:strRef>
          </c:tx>
          <c:spPr>
            <a:ln w="38100">
              <a:solidFill>
                <a:srgbClr val="000000"/>
              </a:solidFill>
              <a:prstDash val="solid"/>
            </a:ln>
          </c:spPr>
          <c:marker>
            <c:symbol val="x"/>
            <c:size val="6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Graph!$L$26</c:f>
              <c:numCache>
                <c:formatCode>General</c:formatCode>
                <c:ptCount val="1"/>
                <c:pt idx="0">
                  <c:v>100</c:v>
                </c:pt>
              </c:numCache>
            </c:numRef>
          </c:xVal>
          <c:yVal>
            <c:numRef>
              <c:f>Graph!$M$26</c:f>
              <c:numCache>
                <c:formatCode>General</c:formatCode>
                <c:ptCount val="1"/>
                <c:pt idx="0">
                  <c:v>50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Graph!$F$29:$G$29</c:f>
              <c:strCache>
                <c:ptCount val="1"/>
                <c:pt idx="0">
                  <c:v>Obj Fcn Value =  $66,000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xVal>
            <c:numRef>
              <c:f>Graph!$H$29:$H$30</c:f>
              <c:numCache>
                <c:formatCode>General</c:formatCode>
                <c:ptCount val="2"/>
                <c:pt idx="0">
                  <c:v>146.66666666666666</c:v>
                </c:pt>
                <c:pt idx="1">
                  <c:v>0</c:v>
                </c:pt>
              </c:numCache>
            </c:numRef>
          </c:xVal>
          <c:yVal>
            <c:numRef>
              <c:f>Graph!$I$29:$I$30</c:f>
              <c:numCache>
                <c:formatCode>General</c:formatCode>
                <c:ptCount val="2"/>
                <c:pt idx="0">
                  <c:v>0</c:v>
                </c:pt>
                <c:pt idx="1">
                  <c:v>157.14285714285714</c:v>
                </c:pt>
              </c:numCache>
            </c:numRef>
          </c:yVal>
          <c:smooth val="0"/>
        </c:ser>
        <c:ser>
          <c:idx val="7"/>
          <c:order val="9"/>
          <c:tx>
            <c:strRef>
              <c:f>Graph!$F$27:$G$27</c:f>
              <c:strCache>
                <c:ptCount val="1"/>
                <c:pt idx="0">
                  <c:v>Obj Fcn Value =  $56,000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xVal>
            <c:numRef>
              <c:f>Graph!$H$27:$H$28</c:f>
              <c:numCache>
                <c:formatCode>General</c:formatCode>
                <c:ptCount val="2"/>
                <c:pt idx="0">
                  <c:v>124.44444444444444</c:v>
                </c:pt>
                <c:pt idx="1">
                  <c:v>-1.6168794698185391E-14</c:v>
                </c:pt>
              </c:numCache>
            </c:numRef>
          </c:xVal>
          <c:yVal>
            <c:numRef>
              <c:f>Graph!$I$27:$I$28</c:f>
              <c:numCache>
                <c:formatCode>General</c:formatCode>
                <c:ptCount val="2"/>
                <c:pt idx="0">
                  <c:v>0</c:v>
                </c:pt>
                <c:pt idx="1">
                  <c:v>133.33333333333334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Graph!$F$31:$G$31</c:f>
              <c:strCache>
                <c:ptCount val="1"/>
                <c:pt idx="0">
                  <c:v>Obj Fcn Value =  $76,000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DotDot"/>
            </a:ln>
          </c:spPr>
          <c:marker>
            <c:symbol val="none"/>
          </c:marker>
          <c:xVal>
            <c:numRef>
              <c:f>Graph!$H$31:$H$32</c:f>
              <c:numCache>
                <c:formatCode>General</c:formatCode>
                <c:ptCount val="2"/>
                <c:pt idx="0">
                  <c:v>168.88888888888889</c:v>
                </c:pt>
                <c:pt idx="1">
                  <c:v>0</c:v>
                </c:pt>
              </c:numCache>
            </c:numRef>
          </c:xVal>
          <c:yVal>
            <c:numRef>
              <c:f>Graph!$I$31:$I$32</c:f>
              <c:numCache>
                <c:formatCode>General</c:formatCode>
                <c:ptCount val="2"/>
                <c:pt idx="0">
                  <c:v>0</c:v>
                </c:pt>
                <c:pt idx="1">
                  <c:v>180.95238095238096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388928"/>
        <c:axId val="153399296"/>
      </c:scatterChart>
      <c:valAx>
        <c:axId val="153388928"/>
        <c:scaling>
          <c:orientation val="minMax"/>
          <c:max val="2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Units of A</a:t>
                </a:r>
              </a:p>
            </c:rich>
          </c:tx>
          <c:layout>
            <c:manualLayout>
              <c:xMode val="edge"/>
              <c:yMode val="edge"/>
              <c:x val="0.31194352042893025"/>
              <c:y val="0.883471110826593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399296"/>
        <c:crosses val="autoZero"/>
        <c:crossBetween val="midCat"/>
      </c:valAx>
      <c:valAx>
        <c:axId val="153399296"/>
        <c:scaling>
          <c:orientation val="minMax"/>
          <c:max val="25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Units of B</a:t>
                </a:r>
              </a:p>
            </c:rich>
          </c:tx>
          <c:layout>
            <c:manualLayout>
              <c:xMode val="edge"/>
              <c:yMode val="edge"/>
              <c:x val="2.8520499108734387E-2"/>
              <c:y val="0.3875350134078768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388928"/>
        <c:crosses val="autoZero"/>
        <c:crossBetween val="midCat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65240753996659528"/>
          <c:y val="0.20596262865515788"/>
          <c:w val="0.98574143472707643"/>
          <c:h val="0.7750697422984733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trlProps/ctrlProp1.xml><?xml version="1.0" encoding="utf-8"?>
<formControlPr xmlns="http://schemas.microsoft.com/office/spreadsheetml/2009/9/main" objectType="Spin" dx="16" fmlaLink="$E$8" inc="4" max="500" page="10" val="336"/>
</file>

<file path=xl/ctrlProps/ctrlProp2.xml><?xml version="1.0" encoding="utf-8"?>
<formControlPr xmlns="http://schemas.microsoft.com/office/spreadsheetml/2009/9/main" objectType="Spin" dx="16" fmlaLink="$F$8" inc="4" max="500" page="10" val="336"/>
</file>

<file path=xl/ctrlProps/ctrlProp3.xml><?xml version="1.0" encoding="utf-8"?>
<formControlPr xmlns="http://schemas.microsoft.com/office/spreadsheetml/2009/9/main" objectType="Spin" dx="16" fmlaLink="$G$8" inc="4" max="500" page="10" val="336"/>
</file>

<file path=xl/ctrlProps/ctrlProp4.xml><?xml version="1.0" encoding="utf-8"?>
<formControlPr xmlns="http://schemas.microsoft.com/office/spreadsheetml/2009/9/main" objectType="Spin" dx="16" fmlaLink="$C$17" inc="10" max="1000" page="10" val="600"/>
</file>

<file path=xl/ctrlProps/ctrlProp5.xml><?xml version="1.0" encoding="utf-8"?>
<formControlPr xmlns="http://schemas.microsoft.com/office/spreadsheetml/2009/9/main" objectType="Spin" dx="16" fmlaLink="$C$18" inc="10" max="1000" page="10" val="600"/>
</file>

<file path=xl/ctrlProps/ctrlProp6.xml><?xml version="1.0" encoding="utf-8"?>
<formControlPr xmlns="http://schemas.microsoft.com/office/spreadsheetml/2009/9/main" objectType="Spin" dx="16" fmlaLink="$E$7" max="500" page="10" val="30"/>
</file>

<file path=xl/ctrlProps/ctrlProp7.xml><?xml version="1.0" encoding="utf-8"?>
<formControlPr xmlns="http://schemas.microsoft.com/office/spreadsheetml/2009/9/main" objectType="Spin" dx="16" fmlaLink="$F$7" max="500" page="10" val="20"/>
</file>

<file path=xl/ctrlProps/ctrlProp8.xml><?xml version="1.0" encoding="utf-8"?>
<formControlPr xmlns="http://schemas.microsoft.com/office/spreadsheetml/2009/9/main" objectType="Spin" dx="16" fmlaLink="$G$7" max="500" page="10" val="2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104775</xdr:colOff>
      <xdr:row>0</xdr:row>
      <xdr:rowOff>66675</xdr:rowOff>
    </xdr:from>
    <xdr:to>
      <xdr:col>15</xdr:col>
      <xdr:colOff>257175</xdr:colOff>
      <xdr:row>12</xdr:row>
      <xdr:rowOff>47625</xdr:rowOff>
    </xdr:to>
    <xdr:graphicFrame macro="">
      <xdr:nvGraphicFramePr>
        <xdr:cNvPr id="206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542925</xdr:colOff>
          <xdr:row>6</xdr:row>
          <xdr:rowOff>304800</xdr:rowOff>
        </xdr:from>
        <xdr:to>
          <xdr:col>5</xdr:col>
          <xdr:colOff>19050</xdr:colOff>
          <xdr:row>8</xdr:row>
          <xdr:rowOff>19050</xdr:rowOff>
        </xdr:to>
        <xdr:sp macro="" textlink="">
          <xdr:nvSpPr>
            <xdr:cNvPr id="2056" name="Spinner 8" hidden="1">
              <a:extLst>
                <a:ext uri="{63B3BB69-23CF-44E3-9099-C40C66FF867C}">
                  <a14:compatExt spid="_x0000_s20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485775</xdr:colOff>
          <xdr:row>7</xdr:row>
          <xdr:rowOff>0</xdr:rowOff>
        </xdr:from>
        <xdr:to>
          <xdr:col>6</xdr:col>
          <xdr:colOff>47625</xdr:colOff>
          <xdr:row>8</xdr:row>
          <xdr:rowOff>28575</xdr:rowOff>
        </xdr:to>
        <xdr:sp macro="" textlink="">
          <xdr:nvSpPr>
            <xdr:cNvPr id="2057" name="Spinner 9" hidden="1">
              <a:extLst>
                <a:ext uri="{63B3BB69-23CF-44E3-9099-C40C66FF867C}">
                  <a14:compatExt spid="_x0000_s20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552450</xdr:colOff>
          <xdr:row>7</xdr:row>
          <xdr:rowOff>0</xdr:rowOff>
        </xdr:from>
        <xdr:to>
          <xdr:col>7</xdr:col>
          <xdr:colOff>66675</xdr:colOff>
          <xdr:row>8</xdr:row>
          <xdr:rowOff>28575</xdr:rowOff>
        </xdr:to>
        <xdr:sp macro="" textlink="">
          <xdr:nvSpPr>
            <xdr:cNvPr id="2058" name="Spinner 10" hidden="1">
              <a:extLst>
                <a:ext uri="{63B3BB69-23CF-44E3-9099-C40C66FF867C}">
                  <a14:compatExt spid="_x0000_s20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581025</xdr:colOff>
          <xdr:row>15</xdr:row>
          <xdr:rowOff>133350</xdr:rowOff>
        </xdr:from>
        <xdr:to>
          <xdr:col>3</xdr:col>
          <xdr:colOff>38100</xdr:colOff>
          <xdr:row>17</xdr:row>
          <xdr:rowOff>9525</xdr:rowOff>
        </xdr:to>
        <xdr:sp macro="" textlink="">
          <xdr:nvSpPr>
            <xdr:cNvPr id="2059" name="Spinner 11" hidden="1">
              <a:extLst>
                <a:ext uri="{63B3BB69-23CF-44E3-9099-C40C66FF867C}">
                  <a14:compatExt spid="_x0000_s20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581025</xdr:colOff>
          <xdr:row>17</xdr:row>
          <xdr:rowOff>19050</xdr:rowOff>
        </xdr:from>
        <xdr:to>
          <xdr:col>3</xdr:col>
          <xdr:colOff>38100</xdr:colOff>
          <xdr:row>18</xdr:row>
          <xdr:rowOff>38100</xdr:rowOff>
        </xdr:to>
        <xdr:sp macro="" textlink="">
          <xdr:nvSpPr>
            <xdr:cNvPr id="2060" name="Spinner 12" hidden="1">
              <a:extLst>
                <a:ext uri="{63B3BB69-23CF-44E3-9099-C40C66FF867C}">
                  <a14:compatExt spid="_x0000_s20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542925</xdr:colOff>
          <xdr:row>5</xdr:row>
          <xdr:rowOff>133350</xdr:rowOff>
        </xdr:from>
        <xdr:to>
          <xdr:col>5</xdr:col>
          <xdr:colOff>19050</xdr:colOff>
          <xdr:row>7</xdr:row>
          <xdr:rowOff>0</xdr:rowOff>
        </xdr:to>
        <xdr:sp macro="" textlink="">
          <xdr:nvSpPr>
            <xdr:cNvPr id="2062" name="Spinner 14" hidden="1">
              <a:extLst>
                <a:ext uri="{63B3BB69-23CF-44E3-9099-C40C66FF867C}">
                  <a14:compatExt spid="_x0000_s20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485775</xdr:colOff>
          <xdr:row>5</xdr:row>
          <xdr:rowOff>133350</xdr:rowOff>
        </xdr:from>
        <xdr:to>
          <xdr:col>6</xdr:col>
          <xdr:colOff>47625</xdr:colOff>
          <xdr:row>7</xdr:row>
          <xdr:rowOff>0</xdr:rowOff>
        </xdr:to>
        <xdr:sp macro="" textlink="">
          <xdr:nvSpPr>
            <xdr:cNvPr id="2063" name="Spinner 15" hidden="1">
              <a:extLst>
                <a:ext uri="{63B3BB69-23CF-44E3-9099-C40C66FF867C}">
                  <a14:compatExt spid="_x0000_s20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552450</xdr:colOff>
          <xdr:row>5</xdr:row>
          <xdr:rowOff>123825</xdr:rowOff>
        </xdr:from>
        <xdr:to>
          <xdr:col>7</xdr:col>
          <xdr:colOff>66675</xdr:colOff>
          <xdr:row>6</xdr:row>
          <xdr:rowOff>304800</xdr:rowOff>
        </xdr:to>
        <xdr:sp macro="" textlink="">
          <xdr:nvSpPr>
            <xdr:cNvPr id="2064" name="Spinner 16" hidden="1">
              <a:extLst>
                <a:ext uri="{63B3BB69-23CF-44E3-9099-C40C66FF867C}">
                  <a14:compatExt spid="_x0000_s20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171450</xdr:colOff>
      <xdr:row>1</xdr:row>
      <xdr:rowOff>38100</xdr:rowOff>
    </xdr:from>
    <xdr:to>
      <xdr:col>15</xdr:col>
      <xdr:colOff>28575</xdr:colOff>
      <xdr:row>22</xdr:row>
      <xdr:rowOff>85725</xdr:rowOff>
    </xdr:to>
    <xdr:graphicFrame macro="">
      <xdr:nvGraphicFramePr>
        <xdr:cNvPr id="102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L27"/>
  <sheetViews>
    <sheetView tabSelected="1" zoomScale="110" zoomScaleNormal="110" workbookViewId="0"/>
  </sheetViews>
  <sheetFormatPr defaultRowHeight="12.75" x14ac:dyDescent="0.2"/>
  <cols>
    <col min="1" max="1" width="2.28515625" customWidth="1"/>
    <col min="2" max="2" width="8" customWidth="1"/>
    <col min="3" max="3" width="11.42578125" customWidth="1"/>
    <col min="4" max="4" width="10.5703125" customWidth="1"/>
    <col min="5" max="5" width="10.7109375" customWidth="1"/>
    <col min="6" max="6" width="9.42578125" customWidth="1"/>
    <col min="7" max="7" width="10.140625" customWidth="1"/>
    <col min="8" max="8" width="8.28515625" customWidth="1"/>
    <col min="9" max="9" width="8.7109375" customWidth="1"/>
    <col min="10" max="10" width="8.42578125" customWidth="1"/>
    <col min="11" max="11" width="10" customWidth="1"/>
  </cols>
  <sheetData>
    <row r="1" spans="1:12" ht="12.75" customHeight="1" x14ac:dyDescent="0.25">
      <c r="A1" s="5"/>
    </row>
    <row r="2" spans="1:12" ht="21.75" customHeight="1" x14ac:dyDescent="0.25">
      <c r="B2" s="64" t="s">
        <v>28</v>
      </c>
    </row>
    <row r="4" spans="1:12" ht="15.75" x14ac:dyDescent="0.25">
      <c r="E4" s="59" t="s">
        <v>20</v>
      </c>
    </row>
    <row r="5" spans="1:12" ht="6" customHeight="1" x14ac:dyDescent="0.2"/>
    <row r="6" spans="1:12" x14ac:dyDescent="0.2">
      <c r="A6" s="24"/>
      <c r="B6" s="24"/>
      <c r="C6" s="24"/>
      <c r="D6" s="24"/>
      <c r="E6" s="25" t="s">
        <v>14</v>
      </c>
      <c r="F6" s="25" t="s">
        <v>15</v>
      </c>
      <c r="G6" s="25" t="s">
        <v>16</v>
      </c>
      <c r="H6" s="24"/>
      <c r="I6" s="24"/>
      <c r="J6" s="24"/>
      <c r="K6" s="24"/>
      <c r="L6" s="24"/>
    </row>
    <row r="7" spans="1:12" ht="24.75" customHeight="1" x14ac:dyDescent="0.2">
      <c r="A7" s="24"/>
      <c r="B7" s="24"/>
      <c r="C7" s="24"/>
      <c r="D7" s="26" t="s">
        <v>13</v>
      </c>
      <c r="E7" s="58">
        <v>30</v>
      </c>
      <c r="F7" s="58">
        <v>20</v>
      </c>
      <c r="G7" s="58">
        <v>20</v>
      </c>
      <c r="H7" s="24"/>
      <c r="I7" s="24"/>
      <c r="J7" s="24"/>
      <c r="K7" s="24"/>
      <c r="L7" s="24"/>
    </row>
    <row r="8" spans="1:12" ht="24.75" customHeight="1" x14ac:dyDescent="0.2">
      <c r="A8" s="24"/>
      <c r="B8" s="24"/>
      <c r="C8" s="24"/>
      <c r="D8" s="26" t="s">
        <v>18</v>
      </c>
      <c r="E8" s="27">
        <v>336</v>
      </c>
      <c r="F8" s="27">
        <v>336</v>
      </c>
      <c r="G8" s="27">
        <v>336</v>
      </c>
      <c r="H8" s="24"/>
      <c r="I8" s="24"/>
      <c r="J8" s="24"/>
      <c r="K8" s="24"/>
      <c r="L8" s="24"/>
    </row>
    <row r="9" spans="1:12" ht="24.75" customHeight="1" x14ac:dyDescent="0.2">
      <c r="A9" s="24"/>
      <c r="B9" s="65" t="s">
        <v>21</v>
      </c>
      <c r="C9" s="65"/>
      <c r="D9" s="66"/>
      <c r="E9" s="29">
        <f>SUMPRODUCT(E17:E18,$E$22:$E$23)</f>
        <v>200</v>
      </c>
      <c r="F9" s="29">
        <f>SUMPRODUCT(F17:F18,$E$22:$E$23)</f>
        <v>125</v>
      </c>
      <c r="G9" s="29">
        <f>SUMPRODUCT(G17:G18,$E$22:$E$23)</f>
        <v>275</v>
      </c>
      <c r="H9" s="24"/>
      <c r="I9" s="24"/>
      <c r="J9" s="24"/>
      <c r="K9" s="24"/>
      <c r="L9" s="24"/>
    </row>
    <row r="10" spans="1:12" ht="24.75" customHeight="1" x14ac:dyDescent="0.2">
      <c r="A10" s="24"/>
      <c r="B10" s="26"/>
      <c r="C10" s="28"/>
      <c r="D10" s="62"/>
      <c r="E10" s="63"/>
      <c r="F10" s="63"/>
      <c r="G10" s="63"/>
      <c r="H10" s="24"/>
      <c r="I10" s="24"/>
      <c r="J10" s="24"/>
      <c r="K10" s="24"/>
      <c r="L10" s="24"/>
    </row>
    <row r="11" spans="1:12" ht="65.25" customHeight="1" x14ac:dyDescent="0.2">
      <c r="A11" s="24"/>
      <c r="B11" s="26"/>
      <c r="C11" s="28"/>
      <c r="D11" s="28"/>
      <c r="E11" s="28"/>
      <c r="F11" s="24"/>
      <c r="G11" s="24"/>
      <c r="H11" s="24"/>
      <c r="I11" s="24"/>
      <c r="J11" s="24"/>
      <c r="K11" s="24"/>
      <c r="L11" s="24"/>
    </row>
    <row r="12" spans="1:12" ht="15.75" x14ac:dyDescent="0.2">
      <c r="A12" s="24"/>
      <c r="B12" s="24"/>
      <c r="C12" s="24"/>
      <c r="D12" s="28"/>
      <c r="E12" s="60" t="s">
        <v>19</v>
      </c>
      <c r="F12" s="24"/>
      <c r="G12" s="24"/>
      <c r="H12" s="24"/>
      <c r="I12" s="24"/>
      <c r="J12" s="24"/>
      <c r="K12" s="24"/>
      <c r="L12" s="24"/>
    </row>
    <row r="13" spans="1:12" ht="6" customHeight="1" x14ac:dyDescent="0.2">
      <c r="A13" s="24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</row>
    <row r="14" spans="1:12" x14ac:dyDescent="0.2">
      <c r="A14" s="24"/>
      <c r="B14" s="30"/>
      <c r="C14" s="31" t="s">
        <v>12</v>
      </c>
      <c r="D14" s="31" t="s">
        <v>12</v>
      </c>
      <c r="E14" s="30"/>
      <c r="F14" s="32"/>
      <c r="G14" s="32"/>
      <c r="H14" s="31" t="s">
        <v>12</v>
      </c>
      <c r="I14" s="31" t="s">
        <v>12</v>
      </c>
      <c r="J14" s="30"/>
      <c r="K14" s="33"/>
      <c r="L14" s="24"/>
    </row>
    <row r="15" spans="1:12" x14ac:dyDescent="0.2">
      <c r="A15" s="24"/>
      <c r="B15" s="34"/>
      <c r="C15" s="34" t="s">
        <v>4</v>
      </c>
      <c r="D15" s="34" t="s">
        <v>10</v>
      </c>
      <c r="E15" s="35"/>
      <c r="F15" s="36" t="s">
        <v>17</v>
      </c>
      <c r="G15" s="37"/>
      <c r="H15" s="34" t="s">
        <v>5</v>
      </c>
      <c r="I15" s="34" t="s">
        <v>23</v>
      </c>
      <c r="J15" s="38" t="s">
        <v>29</v>
      </c>
      <c r="K15" s="39"/>
      <c r="L15" s="24"/>
    </row>
    <row r="16" spans="1:12" x14ac:dyDescent="0.2">
      <c r="A16" s="24"/>
      <c r="B16" s="40" t="s">
        <v>9</v>
      </c>
      <c r="C16" s="40" t="s">
        <v>6</v>
      </c>
      <c r="D16" s="40" t="s">
        <v>11</v>
      </c>
      <c r="E16" s="40" t="s">
        <v>14</v>
      </c>
      <c r="F16" s="25" t="s">
        <v>15</v>
      </c>
      <c r="G16" s="25" t="s">
        <v>16</v>
      </c>
      <c r="H16" s="40" t="s">
        <v>11</v>
      </c>
      <c r="I16" s="40" t="s">
        <v>24</v>
      </c>
      <c r="J16" s="40" t="s">
        <v>7</v>
      </c>
      <c r="K16" s="41" t="s">
        <v>8</v>
      </c>
      <c r="L16" s="42"/>
    </row>
    <row r="17" spans="1:12" ht="21" customHeight="1" x14ac:dyDescent="0.2">
      <c r="A17" s="24"/>
      <c r="B17" s="43" t="s">
        <v>0</v>
      </c>
      <c r="C17" s="44">
        <v>600</v>
      </c>
      <c r="D17" s="44">
        <v>50</v>
      </c>
      <c r="E17" s="45">
        <v>2</v>
      </c>
      <c r="F17" s="45">
        <v>0</v>
      </c>
      <c r="G17" s="45">
        <v>2</v>
      </c>
      <c r="H17" s="46">
        <f>SUMPRODUCT($E$7:$G$7,E17:G17)</f>
        <v>100</v>
      </c>
      <c r="I17" s="46">
        <f>C17-D17-H17</f>
        <v>450</v>
      </c>
      <c r="J17" s="47">
        <v>75</v>
      </c>
      <c r="K17" s="48">
        <v>140</v>
      </c>
      <c r="L17" s="36"/>
    </row>
    <row r="18" spans="1:12" ht="22.5" customHeight="1" x14ac:dyDescent="0.2">
      <c r="A18" s="24"/>
      <c r="B18" s="40" t="s">
        <v>1</v>
      </c>
      <c r="C18" s="49">
        <v>600</v>
      </c>
      <c r="D18" s="49">
        <v>100</v>
      </c>
      <c r="E18" s="45">
        <v>0</v>
      </c>
      <c r="F18" s="45">
        <v>2.5</v>
      </c>
      <c r="G18" s="45">
        <v>1.5</v>
      </c>
      <c r="H18" s="46">
        <f>SUMPRODUCT($E$7:$G$7,E18:G18)</f>
        <v>80</v>
      </c>
      <c r="I18" s="46">
        <f>C18-D18-H18</f>
        <v>420</v>
      </c>
      <c r="J18" s="50">
        <v>0</v>
      </c>
      <c r="K18" s="51">
        <v>140</v>
      </c>
      <c r="L18" s="36"/>
    </row>
    <row r="19" spans="1:12" x14ac:dyDescent="0.2">
      <c r="A19" s="24"/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</row>
    <row r="20" spans="1:12" ht="15.75" x14ac:dyDescent="0.2">
      <c r="A20" s="24"/>
      <c r="B20" s="24"/>
      <c r="C20" s="24"/>
      <c r="D20" s="24"/>
      <c r="E20" s="60" t="s">
        <v>22</v>
      </c>
      <c r="F20" s="24"/>
      <c r="G20" s="24"/>
      <c r="H20" s="24"/>
      <c r="I20" s="24"/>
      <c r="J20" s="24"/>
      <c r="K20" s="24"/>
      <c r="L20" s="24"/>
    </row>
    <row r="21" spans="1:12" ht="5.25" customHeight="1" x14ac:dyDescent="0.2">
      <c r="A21" s="24"/>
      <c r="B21" s="24"/>
      <c r="C21" s="24"/>
      <c r="D21" s="24"/>
      <c r="E21" s="24"/>
      <c r="F21" s="24"/>
      <c r="G21" s="24"/>
      <c r="H21" s="37"/>
      <c r="I21" s="24"/>
      <c r="J21" s="24"/>
      <c r="K21" s="24"/>
      <c r="L21" s="24"/>
    </row>
    <row r="22" spans="1:12" ht="18.75" customHeight="1" x14ac:dyDescent="0.2">
      <c r="A22" s="24"/>
      <c r="B22" s="24"/>
      <c r="C22" s="24"/>
      <c r="D22" s="52" t="s">
        <v>26</v>
      </c>
      <c r="E22" s="61">
        <v>100</v>
      </c>
      <c r="F22" s="53"/>
      <c r="G22" s="24"/>
      <c r="H22" s="54"/>
      <c r="I22" s="24"/>
      <c r="J22" s="24"/>
      <c r="K22" s="24"/>
      <c r="L22" s="55"/>
    </row>
    <row r="23" spans="1:12" ht="18.75" customHeight="1" x14ac:dyDescent="0.2">
      <c r="A23" s="24"/>
      <c r="B23" s="24"/>
      <c r="C23" s="24"/>
      <c r="D23" s="52" t="s">
        <v>27</v>
      </c>
      <c r="E23" s="61">
        <v>50</v>
      </c>
      <c r="F23" s="53"/>
      <c r="G23" s="24"/>
      <c r="H23" s="56"/>
      <c r="I23" s="24"/>
      <c r="J23" s="24"/>
      <c r="K23" s="24"/>
      <c r="L23" s="24"/>
    </row>
    <row r="24" spans="1:12" x14ac:dyDescent="0.2">
      <c r="A24" s="24"/>
      <c r="B24" s="24"/>
      <c r="C24" s="24"/>
      <c r="D24" s="24"/>
      <c r="E24" s="24"/>
      <c r="F24" s="24"/>
      <c r="G24" s="24"/>
      <c r="H24" s="56"/>
      <c r="I24" s="24"/>
      <c r="J24" s="24"/>
      <c r="K24" s="24"/>
      <c r="L24" s="24"/>
    </row>
    <row r="25" spans="1:12" ht="18.75" customHeight="1" x14ac:dyDescent="0.2">
      <c r="A25" s="24"/>
      <c r="B25" s="24"/>
      <c r="C25" s="24"/>
      <c r="D25" s="52" t="s">
        <v>25</v>
      </c>
      <c r="E25" s="57">
        <f>SUMPRODUCT(E22:E23,I17:I18)</f>
        <v>66000</v>
      </c>
      <c r="F25" s="24"/>
      <c r="G25" s="24"/>
      <c r="H25" s="56"/>
      <c r="I25" s="24"/>
      <c r="J25" s="24"/>
      <c r="K25" s="24"/>
      <c r="L25" s="24"/>
    </row>
    <row r="26" spans="1:12" x14ac:dyDescent="0.2">
      <c r="H26" s="6"/>
    </row>
    <row r="27" spans="1:12" x14ac:dyDescent="0.2">
      <c r="H27" s="6"/>
    </row>
  </sheetData>
  <mergeCells count="1">
    <mergeCell ref="B9:D9"/>
  </mergeCells>
  <phoneticPr fontId="0" type="noConversion"/>
  <conditionalFormatting sqref="E10:G10">
    <cfRule type="cellIs" dxfId="3" priority="1" stopIfTrue="1" operator="equal">
      <formula>"OK"</formula>
    </cfRule>
    <cfRule type="cellIs" dxfId="2" priority="2" stopIfTrue="1" operator="notEqual">
      <formula>"OK"</formula>
    </cfRule>
  </conditionalFormatting>
  <conditionalFormatting sqref="L17:L18">
    <cfRule type="cellIs" dxfId="1" priority="3" stopIfTrue="1" operator="equal">
      <formula>"OK"</formula>
    </cfRule>
    <cfRule type="cellIs" dxfId="0" priority="4" stopIfTrue="1" operator="notEqual">
      <formula>"OK"</formula>
    </cfRule>
  </conditionalFormatting>
  <pageMargins left="0.75" right="0.75" top="1" bottom="1" header="0.5" footer="0.5"/>
  <pageSetup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6" r:id="rId4" name="Spinner 8">
              <controlPr defaultSize="0" autoPict="0">
                <anchor moveWithCells="1" sizeWithCells="1">
                  <from>
                    <xdr:col>4</xdr:col>
                    <xdr:colOff>542925</xdr:colOff>
                    <xdr:row>6</xdr:row>
                    <xdr:rowOff>304800</xdr:rowOff>
                  </from>
                  <to>
                    <xdr:col>5</xdr:col>
                    <xdr:colOff>19050</xdr:colOff>
                    <xdr:row>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7" r:id="rId5" name="Spinner 9">
              <controlPr defaultSize="0" autoPict="0">
                <anchor moveWithCells="1" sizeWithCells="1">
                  <from>
                    <xdr:col>5</xdr:col>
                    <xdr:colOff>485775</xdr:colOff>
                    <xdr:row>7</xdr:row>
                    <xdr:rowOff>0</xdr:rowOff>
                  </from>
                  <to>
                    <xdr:col>6</xdr:col>
                    <xdr:colOff>47625</xdr:colOff>
                    <xdr:row>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8" r:id="rId6" name="Spinner 10">
              <controlPr defaultSize="0" autoPict="0">
                <anchor moveWithCells="1" sizeWithCells="1">
                  <from>
                    <xdr:col>6</xdr:col>
                    <xdr:colOff>552450</xdr:colOff>
                    <xdr:row>7</xdr:row>
                    <xdr:rowOff>0</xdr:rowOff>
                  </from>
                  <to>
                    <xdr:col>7</xdr:col>
                    <xdr:colOff>66675</xdr:colOff>
                    <xdr:row>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9" r:id="rId7" name="Spinner 11">
              <controlPr defaultSize="0" autoPict="0">
                <anchor moveWithCells="1" sizeWithCells="1">
                  <from>
                    <xdr:col>2</xdr:col>
                    <xdr:colOff>581025</xdr:colOff>
                    <xdr:row>15</xdr:row>
                    <xdr:rowOff>133350</xdr:rowOff>
                  </from>
                  <to>
                    <xdr:col>3</xdr:col>
                    <xdr:colOff>38100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0" r:id="rId8" name="Spinner 12">
              <controlPr defaultSize="0" autoPict="0">
                <anchor moveWithCells="1" sizeWithCells="1">
                  <from>
                    <xdr:col>2</xdr:col>
                    <xdr:colOff>581025</xdr:colOff>
                    <xdr:row>17</xdr:row>
                    <xdr:rowOff>19050</xdr:rowOff>
                  </from>
                  <to>
                    <xdr:col>3</xdr:col>
                    <xdr:colOff>38100</xdr:colOff>
                    <xdr:row>18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2" r:id="rId9" name="Spinner 14">
              <controlPr defaultSize="0" autoPict="0">
                <anchor moveWithCells="1" sizeWithCells="1">
                  <from>
                    <xdr:col>4</xdr:col>
                    <xdr:colOff>542925</xdr:colOff>
                    <xdr:row>5</xdr:row>
                    <xdr:rowOff>133350</xdr:rowOff>
                  </from>
                  <to>
                    <xdr:col>5</xdr:col>
                    <xdr:colOff>19050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3" r:id="rId10" name="Spinner 15">
              <controlPr defaultSize="0" autoPict="0">
                <anchor moveWithCells="1" sizeWithCells="1">
                  <from>
                    <xdr:col>5</xdr:col>
                    <xdr:colOff>485775</xdr:colOff>
                    <xdr:row>5</xdr:row>
                    <xdr:rowOff>133350</xdr:rowOff>
                  </from>
                  <to>
                    <xdr:col>6</xdr:col>
                    <xdr:colOff>47625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4" r:id="rId11" name="Spinner 16">
              <controlPr defaultSize="0" autoPict="0">
                <anchor moveWithCells="1" sizeWithCells="1">
                  <from>
                    <xdr:col>6</xdr:col>
                    <xdr:colOff>552450</xdr:colOff>
                    <xdr:row>5</xdr:row>
                    <xdr:rowOff>123825</xdr:rowOff>
                  </from>
                  <to>
                    <xdr:col>7</xdr:col>
                    <xdr:colOff>66675</xdr:colOff>
                    <xdr:row>6</xdr:row>
                    <xdr:rowOff>304800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N159"/>
  <sheetViews>
    <sheetView workbookViewId="0">
      <selection activeCell="I47" sqref="I47"/>
    </sheetView>
  </sheetViews>
  <sheetFormatPr defaultRowHeight="12.75" x14ac:dyDescent="0.2"/>
  <cols>
    <col min="1" max="1" width="10.5703125" customWidth="1"/>
  </cols>
  <sheetData>
    <row r="2" spans="2:6" ht="18" x14ac:dyDescent="0.25">
      <c r="D2" s="19" t="s">
        <v>2</v>
      </c>
    </row>
    <row r="4" spans="2:6" x14ac:dyDescent="0.2">
      <c r="C4" s="4" t="s">
        <v>0</v>
      </c>
      <c r="D4" s="4" t="s">
        <v>1</v>
      </c>
    </row>
    <row r="5" spans="2:6" x14ac:dyDescent="0.2">
      <c r="B5" s="1" t="s">
        <v>30</v>
      </c>
      <c r="C5" s="7">
        <f>'Product Mix Model'!$E$17</f>
        <v>2</v>
      </c>
      <c r="D5" s="8">
        <f>'Product Mix Model'!$E$18</f>
        <v>0</v>
      </c>
      <c r="E5" s="8" t="s">
        <v>3</v>
      </c>
      <c r="F5" s="9">
        <f>'Product Mix Model'!$E$8</f>
        <v>336</v>
      </c>
    </row>
    <row r="6" spans="2:6" x14ac:dyDescent="0.2">
      <c r="B6" s="1"/>
      <c r="C6" s="10"/>
      <c r="D6" s="11"/>
      <c r="E6" s="11"/>
      <c r="F6" s="12"/>
    </row>
    <row r="7" spans="2:6" x14ac:dyDescent="0.2">
      <c r="B7" s="1" t="s">
        <v>31</v>
      </c>
      <c r="C7" s="10">
        <f>'Product Mix Model'!$F$17</f>
        <v>0</v>
      </c>
      <c r="D7" s="11">
        <f>'Product Mix Model'!$F$18</f>
        <v>2.5</v>
      </c>
      <c r="E7" s="11" t="s">
        <v>3</v>
      </c>
      <c r="F7" s="12">
        <f>'Product Mix Model'!$F$8</f>
        <v>336</v>
      </c>
    </row>
    <row r="8" spans="2:6" x14ac:dyDescent="0.2">
      <c r="B8" s="1"/>
      <c r="C8" s="10"/>
      <c r="D8" s="11"/>
      <c r="E8" s="11"/>
      <c r="F8" s="12"/>
    </row>
    <row r="9" spans="2:6" x14ac:dyDescent="0.2">
      <c r="B9" s="1" t="s">
        <v>32</v>
      </c>
      <c r="C9" s="10">
        <f>'Product Mix Model'!$G$17</f>
        <v>2</v>
      </c>
      <c r="D9" s="11">
        <f>'Product Mix Model'!$G$18</f>
        <v>1.5</v>
      </c>
      <c r="E9" s="11" t="s">
        <v>3</v>
      </c>
      <c r="F9" s="12">
        <f>'Product Mix Model'!$G$8</f>
        <v>336</v>
      </c>
    </row>
    <row r="10" spans="2:6" x14ac:dyDescent="0.2">
      <c r="B10" s="1"/>
      <c r="C10" s="10"/>
      <c r="D10" s="11"/>
      <c r="E10" s="11"/>
      <c r="F10" s="12"/>
    </row>
    <row r="11" spans="2:6" x14ac:dyDescent="0.2">
      <c r="B11" s="1" t="s">
        <v>34</v>
      </c>
      <c r="C11" s="10">
        <v>1</v>
      </c>
      <c r="D11" s="11">
        <v>0</v>
      </c>
      <c r="E11" s="11" t="s">
        <v>37</v>
      </c>
      <c r="F11" s="13">
        <f>'Product Mix Model'!$J$17</f>
        <v>75</v>
      </c>
    </row>
    <row r="12" spans="2:6" x14ac:dyDescent="0.2">
      <c r="B12" s="1"/>
      <c r="C12" s="10"/>
      <c r="D12" s="11"/>
      <c r="E12" s="11"/>
      <c r="F12" s="13"/>
    </row>
    <row r="13" spans="2:6" x14ac:dyDescent="0.2">
      <c r="B13" s="1" t="s">
        <v>33</v>
      </c>
      <c r="C13" s="10">
        <v>1</v>
      </c>
      <c r="D13" s="11">
        <v>0</v>
      </c>
      <c r="E13" s="11" t="s">
        <v>3</v>
      </c>
      <c r="F13" s="13">
        <f>'Product Mix Model'!$K$17</f>
        <v>140</v>
      </c>
    </row>
    <row r="14" spans="2:6" x14ac:dyDescent="0.2">
      <c r="B14" s="1"/>
      <c r="C14" s="10"/>
      <c r="D14" s="11"/>
      <c r="E14" s="11"/>
      <c r="F14" s="13"/>
    </row>
    <row r="15" spans="2:6" x14ac:dyDescent="0.2">
      <c r="B15" s="1" t="s">
        <v>36</v>
      </c>
      <c r="C15" s="10">
        <v>0</v>
      </c>
      <c r="D15" s="11">
        <v>1</v>
      </c>
      <c r="E15" s="11" t="s">
        <v>37</v>
      </c>
      <c r="F15" s="13">
        <f>'Product Mix Model'!$J$18</f>
        <v>0</v>
      </c>
    </row>
    <row r="16" spans="2:6" x14ac:dyDescent="0.2">
      <c r="B16" s="1"/>
      <c r="C16" s="10"/>
      <c r="D16" s="11"/>
      <c r="E16" s="11"/>
      <c r="F16" s="13"/>
    </row>
    <row r="17" spans="2:14" x14ac:dyDescent="0.2">
      <c r="B17" s="1" t="s">
        <v>35</v>
      </c>
      <c r="C17" s="16">
        <v>0</v>
      </c>
      <c r="D17" s="14">
        <v>1</v>
      </c>
      <c r="E17" s="14" t="s">
        <v>3</v>
      </c>
      <c r="F17" s="15">
        <f>'Product Mix Model'!$K$18</f>
        <v>140</v>
      </c>
    </row>
    <row r="18" spans="2:14" x14ac:dyDescent="0.2">
      <c r="B18" s="1"/>
      <c r="C18" s="17"/>
      <c r="D18" s="17"/>
      <c r="E18" s="17"/>
      <c r="F18" s="17"/>
    </row>
    <row r="19" spans="2:14" x14ac:dyDescent="0.2">
      <c r="B19" s="1" t="s">
        <v>38</v>
      </c>
      <c r="C19" s="3">
        <v>300</v>
      </c>
    </row>
    <row r="20" spans="2:14" x14ac:dyDescent="0.2">
      <c r="C20" s="2" t="s">
        <v>0</v>
      </c>
      <c r="D20" s="2" t="s">
        <v>1</v>
      </c>
    </row>
    <row r="21" spans="2:14" x14ac:dyDescent="0.2">
      <c r="B21" s="1" t="s">
        <v>30</v>
      </c>
      <c r="C21" s="7">
        <f>IF(C5=0,$C$19,F5/C5)</f>
        <v>168</v>
      </c>
      <c r="D21" s="18">
        <f>IF(D5=0,0,(F5-C5*C21)/D5)</f>
        <v>0</v>
      </c>
    </row>
    <row r="22" spans="2:14" x14ac:dyDescent="0.2">
      <c r="B22" s="1"/>
      <c r="C22" s="10">
        <f>IF(C5=0,0,(F5-D5*D22)/C5)</f>
        <v>168</v>
      </c>
      <c r="D22" s="13">
        <f>IF(D5=0,$C$19,(F5/D5))</f>
        <v>300</v>
      </c>
    </row>
    <row r="23" spans="2:14" x14ac:dyDescent="0.2">
      <c r="B23" s="1" t="s">
        <v>31</v>
      </c>
      <c r="C23" s="10">
        <f>IF(C7=0,$C$19,F7/C7)</f>
        <v>300</v>
      </c>
      <c r="D23" s="13">
        <f>IF(D7=0,0,(F7-C7*C23)/D7)</f>
        <v>134.4</v>
      </c>
    </row>
    <row r="24" spans="2:14" ht="18" x14ac:dyDescent="0.25">
      <c r="B24" s="1"/>
      <c r="C24" s="10">
        <f>IF(C7=0,0,(F7-D7*D24)/C7)</f>
        <v>0</v>
      </c>
      <c r="D24" s="13">
        <f>IF(D7=0,$C$19,(F7/D7))</f>
        <v>134.4</v>
      </c>
      <c r="H24" s="19" t="s">
        <v>39</v>
      </c>
      <c r="L24" s="19" t="s">
        <v>42</v>
      </c>
    </row>
    <row r="25" spans="2:14" x14ac:dyDescent="0.2">
      <c r="B25" s="1" t="s">
        <v>32</v>
      </c>
      <c r="C25" s="10">
        <f>IF(C9=0,$C$19,F9/C9)</f>
        <v>168</v>
      </c>
      <c r="D25" s="13">
        <f>IF(D9=0,0,(F9-C9*C25)/D9)</f>
        <v>0</v>
      </c>
      <c r="H25" s="2" t="s">
        <v>0</v>
      </c>
      <c r="I25" s="2" t="s">
        <v>1</v>
      </c>
      <c r="L25" s="2" t="s">
        <v>0</v>
      </c>
      <c r="M25" s="2" t="s">
        <v>1</v>
      </c>
    </row>
    <row r="26" spans="2:14" x14ac:dyDescent="0.2">
      <c r="C26" s="10">
        <f>IF(C9=0,0,(F9-D9*D26)/C9)</f>
        <v>0</v>
      </c>
      <c r="D26" s="13">
        <f>IF(D9=0,$C$19,(F9/D9))</f>
        <v>224</v>
      </c>
      <c r="G26" s="1" t="s">
        <v>41</v>
      </c>
      <c r="H26" s="7">
        <f>'Product Mix Model'!$I$17</f>
        <v>450</v>
      </c>
      <c r="I26" s="18">
        <f>'Product Mix Model'!$I$18</f>
        <v>420</v>
      </c>
      <c r="K26" s="1" t="s">
        <v>44</v>
      </c>
      <c r="L26" s="20">
        <f>'Product Mix Model'!$E$22</f>
        <v>100</v>
      </c>
      <c r="M26" s="21">
        <f>'Product Mix Model'!$E$23</f>
        <v>50</v>
      </c>
      <c r="N26" t="s">
        <v>43</v>
      </c>
    </row>
    <row r="27" spans="2:14" x14ac:dyDescent="0.2">
      <c r="B27" s="1" t="s">
        <v>34</v>
      </c>
      <c r="C27" s="10">
        <f>IF(C11=0,$C$19,F11/C11)</f>
        <v>75</v>
      </c>
      <c r="D27" s="13">
        <f>IF(D11=0,0,(F11-C11*C27)/D11)</f>
        <v>0</v>
      </c>
      <c r="F27" s="1" t="s">
        <v>40</v>
      </c>
      <c r="G27" s="22">
        <f>$G$29-$L$29</f>
        <v>56000</v>
      </c>
      <c r="H27" s="7">
        <f>IF($H$26=0,$C$19,G27/$H$26)</f>
        <v>124.44444444444444</v>
      </c>
      <c r="I27" s="18">
        <f>IF($I$26=0,0,(G27-$H$26*H27)/$I$26)</f>
        <v>0</v>
      </c>
    </row>
    <row r="28" spans="2:14" x14ac:dyDescent="0.2">
      <c r="B28" s="1"/>
      <c r="C28" s="10">
        <f>IF(C11=0,0,(F11-D11*D28)/C11)</f>
        <v>75</v>
      </c>
      <c r="D28" s="13">
        <f>IF(D11=0,$C$19,(F11/D11))</f>
        <v>300</v>
      </c>
      <c r="H28" s="10">
        <f>IF($H$26=0,0,(G27-$I$26*I28)/$H$26)</f>
        <v>-1.6168794698185391E-14</v>
      </c>
      <c r="I28" s="13">
        <f>IF($I$26=0,$C$19,(G27/$I$26))</f>
        <v>133.33333333333334</v>
      </c>
    </row>
    <row r="29" spans="2:14" x14ac:dyDescent="0.2">
      <c r="B29" s="1" t="s">
        <v>33</v>
      </c>
      <c r="C29" s="10">
        <f>IF(C13=0,$C$19,F13/C13)</f>
        <v>140</v>
      </c>
      <c r="D29" s="13">
        <f>IF(D13=0,0,(F13-C13*C29)/D13)</f>
        <v>0</v>
      </c>
      <c r="F29" s="1" t="s">
        <v>40</v>
      </c>
      <c r="G29" s="22">
        <f>'Product Mix Model'!$E$25</f>
        <v>66000</v>
      </c>
      <c r="H29" s="7">
        <f>IF($H$26=0,$C$19,G29/$H$26)</f>
        <v>146.66666666666666</v>
      </c>
      <c r="I29" s="18">
        <f>IF($I$26=0,0,(G29-$H$26*H29)/$I$26)</f>
        <v>0</v>
      </c>
      <c r="K29" s="1" t="s">
        <v>45</v>
      </c>
      <c r="L29" s="23">
        <v>10000</v>
      </c>
    </row>
    <row r="30" spans="2:14" x14ac:dyDescent="0.2">
      <c r="B30" s="1"/>
      <c r="C30" s="10">
        <f>IF(C13=0,0,(F13-D13*D30)/C13)</f>
        <v>140</v>
      </c>
      <c r="D30" s="13">
        <f>IF(D13=0,$C$19,(F13/D13))</f>
        <v>300</v>
      </c>
      <c r="H30" s="16">
        <f>IF($H$26=0,0,(G29-$I$26*I30)/$H$26)</f>
        <v>0</v>
      </c>
      <c r="I30" s="15">
        <f>IF($I$26=0,$C$19,(G29/$I$26))</f>
        <v>157.14285714285714</v>
      </c>
    </row>
    <row r="31" spans="2:14" x14ac:dyDescent="0.2">
      <c r="B31" s="1" t="s">
        <v>36</v>
      </c>
      <c r="C31" s="10">
        <f>IF(C15=0,$C$19,F15/C15)</f>
        <v>300</v>
      </c>
      <c r="D31" s="13">
        <f>IF(D15=0,0,(F15-C15*C31)/D15)</f>
        <v>0</v>
      </c>
      <c r="F31" s="1" t="s">
        <v>40</v>
      </c>
      <c r="G31" s="22">
        <f>$G$29+$L$29</f>
        <v>76000</v>
      </c>
      <c r="H31" s="7">
        <f>IF($H$26=0,$C$19,G31/$H$26)</f>
        <v>168.88888888888889</v>
      </c>
      <c r="I31" s="18">
        <f>IF($I$26=0,0,(G31-$H$26*H31)/$I$26)</f>
        <v>0</v>
      </c>
    </row>
    <row r="32" spans="2:14" x14ac:dyDescent="0.2">
      <c r="B32" s="1"/>
      <c r="C32" s="10">
        <f>IF(C15=0,0,(F15-D15*D32)/C15)</f>
        <v>0</v>
      </c>
      <c r="D32" s="13">
        <f>IF(D15=0,$C$19,(F15/D15))</f>
        <v>0</v>
      </c>
      <c r="H32" s="16">
        <f>IF($H$26=0,0,(G31-$I$26*I32)/$H$26)</f>
        <v>0</v>
      </c>
      <c r="I32" s="15">
        <f>IF($I$26=0,$C$19,(G31/$I$26))</f>
        <v>180.95238095238096</v>
      </c>
    </row>
    <row r="33" spans="2:4" x14ac:dyDescent="0.2">
      <c r="B33" s="1" t="s">
        <v>35</v>
      </c>
      <c r="C33" s="10">
        <f>IF(C17=0,$C$19,F17/C17)</f>
        <v>300</v>
      </c>
      <c r="D33" s="13">
        <f>IF(D17=0,0,(F17-C17*C33)/D17)</f>
        <v>140</v>
      </c>
    </row>
    <row r="34" spans="2:4" x14ac:dyDescent="0.2">
      <c r="C34" s="16">
        <f>IF(C17=0,0,(F17-D17*D34)/C17)</f>
        <v>0</v>
      </c>
      <c r="D34" s="15">
        <f>IF(D17=0,$C$19,(F17/D17))</f>
        <v>140</v>
      </c>
    </row>
    <row r="158" spans="1:1" x14ac:dyDescent="0.2">
      <c r="A158">
        <v>0</v>
      </c>
    </row>
    <row r="159" spans="1:1" x14ac:dyDescent="0.2">
      <c r="A159">
        <v>350</v>
      </c>
    </row>
  </sheetData>
  <phoneticPr fontId="0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20</vt:i4>
      </vt:variant>
    </vt:vector>
  </HeadingPairs>
  <TitlesOfParts>
    <vt:vector size="22" baseType="lpstr">
      <vt:lpstr>Product Mix Model</vt:lpstr>
      <vt:lpstr>Graph</vt:lpstr>
      <vt:lpstr>A_Gross_Margin_per_Unit</vt:lpstr>
      <vt:lpstr>A_Max</vt:lpstr>
      <vt:lpstr>A_Min</vt:lpstr>
      <vt:lpstr>B_Gross_Margin_per_Unit</vt:lpstr>
      <vt:lpstr>B_Max</vt:lpstr>
      <vt:lpstr>B_Min</vt:lpstr>
      <vt:lpstr>Hours_Available</vt:lpstr>
      <vt:lpstr>Hours_Used</vt:lpstr>
      <vt:lpstr>Max_Production_Quantities</vt:lpstr>
      <vt:lpstr>Min_Production_Quantities</vt:lpstr>
      <vt:lpstr>Production_Quantities</vt:lpstr>
      <vt:lpstr>Sector_1_Hours_Available</vt:lpstr>
      <vt:lpstr>Sector_1_Hours_Used</vt:lpstr>
      <vt:lpstr>Sector_2_Hours_Available</vt:lpstr>
      <vt:lpstr>Sector_2_Hours_Used</vt:lpstr>
      <vt:lpstr>Sector_3_Hours_Available</vt:lpstr>
      <vt:lpstr>Sector_3_Hours_Used</vt:lpstr>
      <vt:lpstr>Total_Gross_Margin</vt:lpstr>
      <vt:lpstr>x_A</vt:lpstr>
      <vt:lpstr>x_B</vt:lpstr>
    </vt:vector>
  </TitlesOfParts>
  <Company>UW Business School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kcaggiano</dc:creator>
  <cp:lastModifiedBy>kec4</cp:lastModifiedBy>
  <dcterms:created xsi:type="dcterms:W3CDTF">2001-11-14T17:51:27Z</dcterms:created>
  <dcterms:modified xsi:type="dcterms:W3CDTF">2013-02-22T19:06:59Z</dcterms:modified>
</cp:coreProperties>
</file>