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\Desktop\UNCC\"/>
    </mc:Choice>
  </mc:AlternateContent>
  <bookViews>
    <workbookView xWindow="0" yWindow="0" windowWidth="23040" windowHeight="9060"/>
  </bookViews>
  <sheets>
    <sheet name="Summary" sheetId="1" r:id="rId1"/>
    <sheet name="Model - UserInput" sheetId="2" r:id="rId2"/>
    <sheet name="Model - Calculated Tables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2" i="1"/>
  <c r="C43" i="2"/>
  <c r="C46" i="2" s="1"/>
  <c r="C49" i="2" s="1"/>
  <c r="C52" i="2" s="1"/>
  <c r="C55" i="2" s="1"/>
  <c r="C34" i="2"/>
  <c r="C31" i="2"/>
  <c r="C28" i="2"/>
  <c r="C25" i="2"/>
  <c r="C22" i="2"/>
  <c r="P9" i="1"/>
  <c r="P8" i="1"/>
</calcChain>
</file>

<file path=xl/sharedStrings.xml><?xml version="1.0" encoding="utf-8"?>
<sst xmlns="http://schemas.openxmlformats.org/spreadsheetml/2006/main" count="342" uniqueCount="73">
  <si>
    <t>Item</t>
  </si>
  <si>
    <t>Field</t>
  </si>
  <si>
    <t>Example Data</t>
  </si>
  <si>
    <t>Data Type</t>
  </si>
  <si>
    <t>String</t>
  </si>
  <si>
    <t>Date</t>
  </si>
  <si>
    <t>Integer</t>
  </si>
  <si>
    <t>Notes</t>
  </si>
  <si>
    <t>UOM = Pints</t>
  </si>
  <si>
    <r>
      <t xml:space="preserve">Sales Table - Updates on hand inventory </t>
    </r>
    <r>
      <rPr>
        <b/>
        <sz val="11"/>
        <color theme="1"/>
        <rFont val="Calibri"/>
        <family val="2"/>
        <scheme val="minor"/>
      </rPr>
      <t>down</t>
    </r>
  </si>
  <si>
    <t>Ingredient</t>
  </si>
  <si>
    <t>Quantity</t>
  </si>
  <si>
    <t>UOM = lbs</t>
  </si>
  <si>
    <t>ItemSold</t>
  </si>
  <si>
    <t>SellWeek</t>
  </si>
  <si>
    <t>TotalSalesUnits</t>
  </si>
  <si>
    <t>ReceiveWeek</t>
  </si>
  <si>
    <t>MASTER TABLES</t>
  </si>
  <si>
    <t>INPUT TABLES - UPDATE ON HAND INVENTORY</t>
  </si>
  <si>
    <r>
      <t xml:space="preserve">Inbound Receipt Table - Updates on hand inventory </t>
    </r>
    <r>
      <rPr>
        <b/>
        <sz val="11"/>
        <color theme="1"/>
        <rFont val="Calibri"/>
        <family val="2"/>
        <scheme val="minor"/>
      </rPr>
      <t>up</t>
    </r>
  </si>
  <si>
    <r>
      <t>Inventory Loss Table - Updates inventory</t>
    </r>
    <r>
      <rPr>
        <b/>
        <sz val="11"/>
        <color theme="1"/>
        <rFont val="Calibri"/>
        <family val="2"/>
        <scheme val="minor"/>
      </rPr>
      <t xml:space="preserve"> down</t>
    </r>
    <r>
      <rPr>
        <sz val="11"/>
        <color theme="1"/>
        <rFont val="Calibri"/>
        <family val="2"/>
        <scheme val="minor"/>
      </rPr>
      <t xml:space="preserve"> (Ex: Spoiled Ingredients)</t>
    </r>
  </si>
  <si>
    <t>Reason</t>
  </si>
  <si>
    <t>LossWeek</t>
  </si>
  <si>
    <r>
      <t xml:space="preserve">Orders placed - Updates Inventory </t>
    </r>
    <r>
      <rPr>
        <b/>
        <sz val="11"/>
        <color theme="1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 xml:space="preserve"> at a future date</t>
    </r>
  </si>
  <si>
    <t>ID</t>
  </si>
  <si>
    <t>ArriveWk</t>
  </si>
  <si>
    <t>OrderID</t>
  </si>
  <si>
    <t>Recipe Table - Components for each ItemSold (UserInput)</t>
  </si>
  <si>
    <t>Ingredient1</t>
  </si>
  <si>
    <t>Limit of ingredients?</t>
  </si>
  <si>
    <t>Porter</t>
  </si>
  <si>
    <t>Pale Malt</t>
  </si>
  <si>
    <t>Crystal Malt</t>
  </si>
  <si>
    <t>Black Patent Malt</t>
  </si>
  <si>
    <t>Roasted Barley</t>
  </si>
  <si>
    <t>Northern Brewer Hops</t>
  </si>
  <si>
    <t>Null values allowed</t>
  </si>
  <si>
    <t>Golding Hops</t>
  </si>
  <si>
    <t>Ingredient2</t>
  </si>
  <si>
    <t>Ingredient3</t>
  </si>
  <si>
    <t>Ingredient4</t>
  </si>
  <si>
    <t>Ingredient5</t>
  </si>
  <si>
    <t>Ingredient6</t>
  </si>
  <si>
    <t xml:space="preserve">Recipe Table 2 - Ingredient Quantities </t>
  </si>
  <si>
    <t>Key</t>
  </si>
  <si>
    <t>Float</t>
  </si>
  <si>
    <t>Forecast</t>
  </si>
  <si>
    <t>Starting On Hand Inventory</t>
  </si>
  <si>
    <t>FINAL TABLE  - CALCULATE</t>
  </si>
  <si>
    <t>Start Date</t>
  </si>
  <si>
    <t>Week</t>
  </si>
  <si>
    <t>Physical OH</t>
  </si>
  <si>
    <t>Bad product</t>
  </si>
  <si>
    <t>Actual Sales</t>
  </si>
  <si>
    <t>Inbound Orders/Receipts</t>
  </si>
  <si>
    <t>Losses</t>
  </si>
  <si>
    <t>StartingInventory - ActualSales - Losses + ReceivedOrders + OrdersPlaced</t>
  </si>
  <si>
    <t>ActualSales= TotalSalesUnits (Item)/165/Recipe Qty Per Keg</t>
  </si>
  <si>
    <t>Orders Placed</t>
  </si>
  <si>
    <t>Order Product?</t>
  </si>
  <si>
    <t>IngredientFCST = Item Weekly FCST/165/Recipe Qty Per Keg, Current Wk = 0</t>
  </si>
  <si>
    <t>Boolean</t>
  </si>
  <si>
    <t>PhysicalOH &gt; Next Week FCST, FALSE</t>
  </si>
  <si>
    <t>Next Week's Forecast</t>
  </si>
  <si>
    <t>165 Pints = 1 Keg = 15.5 G</t>
  </si>
  <si>
    <t>This is a model of what the user input at Setup</t>
  </si>
  <si>
    <t>Weekly Forecast by Ingredient</t>
  </si>
  <si>
    <t>Key, Group By</t>
  </si>
  <si>
    <t>Group By</t>
  </si>
  <si>
    <t>UOM = Pints, Calculated Sum</t>
  </si>
  <si>
    <t>recipeTbl - Components for each ItemSold (UserInput)</t>
  </si>
  <si>
    <t>forecastTbl</t>
  </si>
  <si>
    <t xml:space="preserve">ingredientTbl - Ingredient Quantities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</si>
</sst>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0" xfId="0" applyFont="1"/>
    <xf numFmtId="0" fontId="0" fillId="0" borderId="1" xfId="0" applyFill="1" applyBorder="1"/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0" fillId="0" borderId="1" xfId="0" applyFont="1" applyFill="1" applyBorder="1"/>
    <xf numFmtId="164" fontId="0" fillId="0" borderId="1" xfId="0" applyNumberFormat="1" applyBorder="1"/>
    <xf numFmtId="165" fontId="0" fillId="0" borderId="1" xfId="0" quotePrefix="1" applyNumberFormat="1" applyBorder="1"/>
    <xf numFmtId="0" fontId="0" fillId="6" borderId="1" xfId="0" applyFont="1" applyFill="1" applyBorder="1"/>
    <xf numFmtId="0" fontId="0" fillId="6" borderId="1" xfId="0" applyFill="1" applyBorder="1"/>
    <xf numFmtId="0" fontId="0" fillId="2" borderId="1" xfId="0" applyFont="1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0" fontId="0" fillId="7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tabSelected="1" zoomScale="80" zoomScaleNormal="80" workbookViewId="0">
      <selection activeCell="C13" sqref="C13"/>
    </sheetView>
  </sheetViews>
  <sheetFormatPr defaultRowHeight="14.4" x14ac:dyDescent="0.3"/>
  <cols>
    <col min="1" max="1" width="19.109375" customWidth="1"/>
    <col min="2" max="2" width="16.44140625" customWidth="1"/>
    <col min="3" max="3" width="22.5546875" customWidth="1"/>
    <col min="4" max="4" width="21.44140625" customWidth="1"/>
    <col min="8" max="9" width="14.33203125" customWidth="1"/>
    <col min="10" max="10" width="13.88671875" customWidth="1"/>
    <col min="11" max="11" width="28" customWidth="1"/>
    <col min="14" max="14" width="27.33203125" customWidth="1"/>
    <col min="15" max="16" width="13.6640625" customWidth="1"/>
    <col min="17" max="17" width="73.88671875" customWidth="1"/>
  </cols>
  <sheetData>
    <row r="2" spans="1:17" x14ac:dyDescent="0.3">
      <c r="A2" s="5" t="s">
        <v>17</v>
      </c>
      <c r="H2" s="5" t="s">
        <v>18</v>
      </c>
      <c r="N2" s="1" t="s">
        <v>48</v>
      </c>
    </row>
    <row r="4" spans="1:17" x14ac:dyDescent="0.3">
      <c r="A4" t="s">
        <v>27</v>
      </c>
      <c r="H4" t="s">
        <v>9</v>
      </c>
      <c r="N4" s="2" t="s">
        <v>1</v>
      </c>
      <c r="O4" s="2" t="s">
        <v>3</v>
      </c>
      <c r="P4" s="2" t="s">
        <v>2</v>
      </c>
      <c r="Q4" s="2" t="s">
        <v>7</v>
      </c>
    </row>
    <row r="5" spans="1:17" x14ac:dyDescent="0.3">
      <c r="N5" s="9" t="s">
        <v>10</v>
      </c>
      <c r="O5" s="9" t="s">
        <v>4</v>
      </c>
      <c r="P5" s="9" t="s">
        <v>31</v>
      </c>
      <c r="Q5" s="9"/>
    </row>
    <row r="6" spans="1:17" x14ac:dyDescent="0.3">
      <c r="A6" s="2" t="s">
        <v>1</v>
      </c>
      <c r="B6" s="2" t="s">
        <v>3</v>
      </c>
      <c r="C6" s="2" t="s">
        <v>2</v>
      </c>
      <c r="D6" s="2" t="s">
        <v>7</v>
      </c>
      <c r="H6" s="2" t="s">
        <v>1</v>
      </c>
      <c r="I6" s="2" t="s">
        <v>3</v>
      </c>
      <c r="J6" s="2" t="s">
        <v>2</v>
      </c>
      <c r="K6" s="2" t="s">
        <v>7</v>
      </c>
      <c r="N6" s="10" t="s">
        <v>50</v>
      </c>
      <c r="O6" s="11" t="s">
        <v>5</v>
      </c>
      <c r="P6" s="11">
        <v>42944</v>
      </c>
      <c r="Q6" s="10"/>
    </row>
    <row r="7" spans="1:17" x14ac:dyDescent="0.3">
      <c r="A7" s="8" t="s">
        <v>0</v>
      </c>
      <c r="B7" s="8" t="s">
        <v>4</v>
      </c>
      <c r="C7" s="8" t="s">
        <v>30</v>
      </c>
      <c r="D7" s="8" t="s">
        <v>44</v>
      </c>
      <c r="H7" s="7" t="s">
        <v>24</v>
      </c>
      <c r="I7" s="7" t="s">
        <v>6</v>
      </c>
      <c r="J7" s="7">
        <v>10</v>
      </c>
      <c r="K7" s="2"/>
      <c r="N7" s="13" t="s">
        <v>63</v>
      </c>
      <c r="O7" s="13" t="s">
        <v>45</v>
      </c>
      <c r="P7" s="15">
        <v>0.78</v>
      </c>
      <c r="Q7" s="3" t="s">
        <v>60</v>
      </c>
    </row>
    <row r="8" spans="1:17" x14ac:dyDescent="0.3">
      <c r="A8" s="3" t="s">
        <v>28</v>
      </c>
      <c r="B8" s="3" t="s">
        <v>4</v>
      </c>
      <c r="C8" s="3" t="s">
        <v>31</v>
      </c>
      <c r="D8" s="3"/>
      <c r="H8" s="8" t="s">
        <v>13</v>
      </c>
      <c r="I8" s="8" t="s">
        <v>4</v>
      </c>
      <c r="J8" s="8" t="s">
        <v>30</v>
      </c>
      <c r="K8" s="8"/>
      <c r="N8" s="18" t="s">
        <v>53</v>
      </c>
      <c r="O8" s="8" t="s">
        <v>45</v>
      </c>
      <c r="P8" s="20">
        <f>100/165/29.45</f>
        <v>2.0579307506302415E-2</v>
      </c>
      <c r="Q8" s="8" t="s">
        <v>57</v>
      </c>
    </row>
    <row r="9" spans="1:17" x14ac:dyDescent="0.3">
      <c r="A9" s="9" t="s">
        <v>38</v>
      </c>
      <c r="B9" s="9" t="s">
        <v>4</v>
      </c>
      <c r="C9" s="9" t="s">
        <v>32</v>
      </c>
      <c r="D9" s="9" t="s">
        <v>29</v>
      </c>
      <c r="H9" s="10" t="s">
        <v>14</v>
      </c>
      <c r="I9" s="10" t="s">
        <v>5</v>
      </c>
      <c r="J9" s="11">
        <v>42944</v>
      </c>
      <c r="K9" s="10"/>
      <c r="N9" s="13" t="s">
        <v>51</v>
      </c>
      <c r="O9" s="3" t="s">
        <v>45</v>
      </c>
      <c r="P9" s="14">
        <f>60.5-P8+P10-P11+P12</f>
        <v>125.4794206924937</v>
      </c>
      <c r="Q9" s="3" t="s">
        <v>56</v>
      </c>
    </row>
    <row r="10" spans="1:17" x14ac:dyDescent="0.3">
      <c r="A10" s="3" t="s">
        <v>39</v>
      </c>
      <c r="B10" s="3" t="s">
        <v>4</v>
      </c>
      <c r="C10" s="3" t="s">
        <v>33</v>
      </c>
      <c r="D10" s="3" t="s">
        <v>36</v>
      </c>
      <c r="H10" s="3" t="s">
        <v>15</v>
      </c>
      <c r="I10" s="3" t="s">
        <v>6</v>
      </c>
      <c r="J10" s="3">
        <v>100</v>
      </c>
      <c r="K10" s="3" t="s">
        <v>8</v>
      </c>
      <c r="N10" s="16" t="s">
        <v>54</v>
      </c>
      <c r="O10" s="17" t="s">
        <v>45</v>
      </c>
      <c r="P10" s="19">
        <v>100</v>
      </c>
      <c r="Q10" s="17"/>
    </row>
    <row r="11" spans="1:17" x14ac:dyDescent="0.3">
      <c r="A11" s="3" t="s">
        <v>40</v>
      </c>
      <c r="B11" s="3" t="s">
        <v>4</v>
      </c>
      <c r="C11" s="3" t="s">
        <v>34</v>
      </c>
      <c r="D11" s="3"/>
      <c r="N11" s="21" t="s">
        <v>55</v>
      </c>
      <c r="O11" s="21" t="s">
        <v>45</v>
      </c>
      <c r="P11" s="21">
        <v>35</v>
      </c>
      <c r="Q11" s="21"/>
    </row>
    <row r="12" spans="1:17" x14ac:dyDescent="0.3">
      <c r="A12" s="3" t="s">
        <v>41</v>
      </c>
      <c r="B12" s="3" t="s">
        <v>4</v>
      </c>
      <c r="C12" s="3" t="s">
        <v>35</v>
      </c>
      <c r="D12" s="3"/>
      <c r="H12" t="s">
        <v>19</v>
      </c>
      <c r="N12" s="12" t="s">
        <v>58</v>
      </c>
      <c r="O12" s="12" t="s">
        <v>45</v>
      </c>
      <c r="P12" s="12">
        <v>0</v>
      </c>
      <c r="Q12" s="12"/>
    </row>
    <row r="13" spans="1:17" x14ac:dyDescent="0.3">
      <c r="A13" s="3" t="s">
        <v>42</v>
      </c>
      <c r="B13" s="3" t="s">
        <v>4</v>
      </c>
      <c r="C13" s="3" t="s">
        <v>37</v>
      </c>
      <c r="D13" s="3"/>
      <c r="N13" s="3" t="s">
        <v>59</v>
      </c>
      <c r="O13" s="3" t="s">
        <v>61</v>
      </c>
      <c r="P13" s="3" t="b">
        <v>0</v>
      </c>
      <c r="Q13" s="3" t="s">
        <v>62</v>
      </c>
    </row>
    <row r="14" spans="1:17" x14ac:dyDescent="0.3">
      <c r="H14" s="2" t="s">
        <v>1</v>
      </c>
      <c r="I14" s="2" t="s">
        <v>3</v>
      </c>
      <c r="J14" s="2" t="s">
        <v>2</v>
      </c>
      <c r="K14" s="2" t="s">
        <v>7</v>
      </c>
    </row>
    <row r="15" spans="1:17" x14ac:dyDescent="0.3">
      <c r="A15" t="s">
        <v>43</v>
      </c>
      <c r="H15" s="7" t="s">
        <v>26</v>
      </c>
      <c r="I15" s="7" t="s">
        <v>6</v>
      </c>
      <c r="J15" s="7">
        <v>7</v>
      </c>
      <c r="K15" s="2"/>
    </row>
    <row r="16" spans="1:17" x14ac:dyDescent="0.3">
      <c r="H16" s="9" t="s">
        <v>10</v>
      </c>
      <c r="I16" s="9" t="s">
        <v>4</v>
      </c>
      <c r="J16" s="9" t="s">
        <v>31</v>
      </c>
      <c r="K16" s="9"/>
    </row>
    <row r="17" spans="1:11" x14ac:dyDescent="0.3">
      <c r="A17" s="2" t="s">
        <v>1</v>
      </c>
      <c r="B17" s="2" t="s">
        <v>3</v>
      </c>
      <c r="C17" s="2" t="s">
        <v>2</v>
      </c>
      <c r="D17" s="2" t="s">
        <v>7</v>
      </c>
      <c r="H17" s="17" t="s">
        <v>11</v>
      </c>
      <c r="I17" s="17" t="s">
        <v>4</v>
      </c>
      <c r="J17" s="17">
        <v>100</v>
      </c>
      <c r="K17" s="17" t="s">
        <v>12</v>
      </c>
    </row>
    <row r="18" spans="1:11" x14ac:dyDescent="0.3">
      <c r="A18" s="9" t="s">
        <v>10</v>
      </c>
      <c r="B18" s="9" t="s">
        <v>4</v>
      </c>
      <c r="C18" s="9" t="s">
        <v>31</v>
      </c>
      <c r="D18" s="9" t="s">
        <v>44</v>
      </c>
      <c r="H18" s="10" t="s">
        <v>16</v>
      </c>
      <c r="I18" s="10" t="s">
        <v>5</v>
      </c>
      <c r="J18" s="11">
        <v>42944</v>
      </c>
      <c r="K18" s="10"/>
    </row>
    <row r="19" spans="1:11" x14ac:dyDescent="0.3">
      <c r="A19" s="8" t="s">
        <v>0</v>
      </c>
      <c r="B19" s="8" t="s">
        <v>4</v>
      </c>
      <c r="C19" s="8" t="s">
        <v>30</v>
      </c>
      <c r="D19" s="8"/>
    </row>
    <row r="20" spans="1:11" x14ac:dyDescent="0.3">
      <c r="A20" s="3" t="s">
        <v>11</v>
      </c>
      <c r="B20" s="3" t="s">
        <v>45</v>
      </c>
      <c r="C20" s="3">
        <v>29.45</v>
      </c>
      <c r="D20" s="3" t="s">
        <v>12</v>
      </c>
      <c r="H20" t="s">
        <v>20</v>
      </c>
    </row>
    <row r="22" spans="1:11" x14ac:dyDescent="0.3">
      <c r="A22" t="s">
        <v>46</v>
      </c>
      <c r="H22" s="2" t="s">
        <v>1</v>
      </c>
      <c r="I22" s="2" t="s">
        <v>3</v>
      </c>
      <c r="J22" s="2" t="s">
        <v>2</v>
      </c>
      <c r="K22" s="2" t="s">
        <v>7</v>
      </c>
    </row>
    <row r="23" spans="1:11" x14ac:dyDescent="0.3">
      <c r="H23" s="7" t="s">
        <v>24</v>
      </c>
      <c r="I23" s="7" t="s">
        <v>6</v>
      </c>
      <c r="J23" s="7">
        <v>1</v>
      </c>
      <c r="K23" s="2"/>
    </row>
    <row r="24" spans="1:11" x14ac:dyDescent="0.3">
      <c r="A24" s="2" t="s">
        <v>1</v>
      </c>
      <c r="B24" s="2" t="s">
        <v>3</v>
      </c>
      <c r="C24" s="2" t="s">
        <v>2</v>
      </c>
      <c r="D24" s="2" t="s">
        <v>7</v>
      </c>
      <c r="H24" s="9" t="s">
        <v>10</v>
      </c>
      <c r="I24" s="9" t="s">
        <v>4</v>
      </c>
      <c r="J24" s="9" t="s">
        <v>31</v>
      </c>
      <c r="K24" s="9"/>
    </row>
    <row r="25" spans="1:11" x14ac:dyDescent="0.3">
      <c r="A25" s="8" t="s">
        <v>0</v>
      </c>
      <c r="B25" s="8" t="s">
        <v>4</v>
      </c>
      <c r="C25" s="8" t="s">
        <v>30</v>
      </c>
      <c r="D25" s="8" t="s">
        <v>44</v>
      </c>
      <c r="H25" s="21" t="s">
        <v>11</v>
      </c>
      <c r="I25" s="21" t="s">
        <v>6</v>
      </c>
      <c r="J25" s="21">
        <v>35</v>
      </c>
      <c r="K25" s="21" t="s">
        <v>12</v>
      </c>
    </row>
    <row r="26" spans="1:11" x14ac:dyDescent="0.3">
      <c r="A26" s="10" t="s">
        <v>14</v>
      </c>
      <c r="B26" s="10" t="s">
        <v>5</v>
      </c>
      <c r="C26" s="11">
        <v>42951</v>
      </c>
      <c r="D26" s="10"/>
      <c r="H26" s="10" t="s">
        <v>22</v>
      </c>
      <c r="I26" s="10" t="s">
        <v>5</v>
      </c>
      <c r="J26" s="11">
        <v>42944</v>
      </c>
      <c r="K26" s="10"/>
    </row>
    <row r="27" spans="1:11" x14ac:dyDescent="0.3">
      <c r="A27" s="3" t="s">
        <v>11</v>
      </c>
      <c r="B27" s="3" t="s">
        <v>6</v>
      </c>
      <c r="C27" s="3">
        <v>380</v>
      </c>
      <c r="D27" s="3" t="s">
        <v>8</v>
      </c>
      <c r="H27" s="6" t="s">
        <v>21</v>
      </c>
      <c r="I27" s="6" t="s">
        <v>4</v>
      </c>
      <c r="J27" s="3" t="s">
        <v>52</v>
      </c>
      <c r="K27" s="3"/>
    </row>
    <row r="29" spans="1:11" x14ac:dyDescent="0.3">
      <c r="A29" t="s">
        <v>47</v>
      </c>
      <c r="H29" t="s">
        <v>23</v>
      </c>
    </row>
    <row r="31" spans="1:11" x14ac:dyDescent="0.3">
      <c r="A31" s="9" t="s">
        <v>10</v>
      </c>
      <c r="B31" s="9" t="s">
        <v>4</v>
      </c>
      <c r="C31" s="9" t="s">
        <v>32</v>
      </c>
      <c r="D31" s="9" t="s">
        <v>44</v>
      </c>
      <c r="H31" s="2" t="s">
        <v>1</v>
      </c>
      <c r="I31" s="2" t="s">
        <v>3</v>
      </c>
      <c r="J31" s="2" t="s">
        <v>2</v>
      </c>
      <c r="K31" s="2" t="s">
        <v>7</v>
      </c>
    </row>
    <row r="32" spans="1:11" x14ac:dyDescent="0.3">
      <c r="A32" s="8" t="s">
        <v>0</v>
      </c>
      <c r="B32" s="8" t="s">
        <v>4</v>
      </c>
      <c r="C32" s="8" t="s">
        <v>30</v>
      </c>
      <c r="D32" s="8"/>
      <c r="H32" s="7" t="s">
        <v>26</v>
      </c>
      <c r="I32" s="7" t="s">
        <v>6</v>
      </c>
      <c r="J32" s="7">
        <v>1</v>
      </c>
      <c r="K32" s="2"/>
    </row>
    <row r="33" spans="1:11" x14ac:dyDescent="0.3">
      <c r="A33" s="3" t="s">
        <v>11</v>
      </c>
      <c r="B33" s="3" t="s">
        <v>45</v>
      </c>
      <c r="C33" s="3">
        <v>60.5</v>
      </c>
      <c r="D33" s="3" t="s">
        <v>12</v>
      </c>
      <c r="H33" s="9" t="s">
        <v>10</v>
      </c>
      <c r="I33" s="9" t="s">
        <v>4</v>
      </c>
      <c r="J33" s="9" t="s">
        <v>31</v>
      </c>
      <c r="K33" s="9"/>
    </row>
    <row r="34" spans="1:11" x14ac:dyDescent="0.3">
      <c r="A34" s="6" t="s">
        <v>49</v>
      </c>
      <c r="B34" s="6" t="s">
        <v>5</v>
      </c>
      <c r="C34" s="4">
        <v>42944</v>
      </c>
      <c r="D34" s="3"/>
      <c r="H34" s="12" t="s">
        <v>11</v>
      </c>
      <c r="I34" s="12" t="s">
        <v>6</v>
      </c>
      <c r="J34" s="12">
        <v>150</v>
      </c>
      <c r="K34" s="12" t="s">
        <v>12</v>
      </c>
    </row>
    <row r="35" spans="1:11" x14ac:dyDescent="0.3">
      <c r="H35" s="10" t="s">
        <v>25</v>
      </c>
      <c r="I35" s="10" t="s">
        <v>5</v>
      </c>
      <c r="J35" s="11">
        <v>42958</v>
      </c>
      <c r="K35" s="10"/>
    </row>
    <row r="37" spans="1:11" x14ac:dyDescent="0.3">
      <c r="A37" s="22" t="s">
        <v>64</v>
      </c>
      <c r="B37" s="22"/>
      <c r="H37" t="s">
        <v>66</v>
      </c>
    </row>
    <row r="39" spans="1:11" x14ac:dyDescent="0.3">
      <c r="H39" s="2" t="s">
        <v>1</v>
      </c>
      <c r="I39" s="2" t="s">
        <v>3</v>
      </c>
      <c r="J39" s="2" t="s">
        <v>2</v>
      </c>
      <c r="K39" s="2" t="s">
        <v>7</v>
      </c>
    </row>
    <row r="40" spans="1:11" x14ac:dyDescent="0.3">
      <c r="H40" s="8" t="s">
        <v>28</v>
      </c>
      <c r="I40" s="8" t="s">
        <v>4</v>
      </c>
      <c r="J40" s="8" t="s">
        <v>31</v>
      </c>
      <c r="K40" s="8" t="s">
        <v>67</v>
      </c>
    </row>
    <row r="41" spans="1:11" x14ac:dyDescent="0.3">
      <c r="H41" s="10" t="s">
        <v>14</v>
      </c>
      <c r="I41" s="10" t="s">
        <v>5</v>
      </c>
      <c r="J41" s="11">
        <v>42951</v>
      </c>
      <c r="K41" s="10" t="s">
        <v>68</v>
      </c>
    </row>
    <row r="42" spans="1:11" x14ac:dyDescent="0.3">
      <c r="H42" s="3" t="s">
        <v>11</v>
      </c>
      <c r="I42" s="3" t="s">
        <v>45</v>
      </c>
      <c r="J42" s="14">
        <f>C27/165/C20</f>
        <v>7.8201368523949183E-2</v>
      </c>
      <c r="K42" s="3" t="s">
        <v>69</v>
      </c>
    </row>
    <row r="43" spans="1:11" x14ac:dyDescent="0.3">
      <c r="H43" s="8" t="s">
        <v>38</v>
      </c>
      <c r="I43" s="8" t="s">
        <v>4</v>
      </c>
      <c r="J43" s="8" t="s">
        <v>32</v>
      </c>
      <c r="K43" s="8" t="s">
        <v>67</v>
      </c>
    </row>
    <row r="44" spans="1:11" x14ac:dyDescent="0.3">
      <c r="H44" s="10" t="s">
        <v>14</v>
      </c>
      <c r="I44" s="10" t="s">
        <v>5</v>
      </c>
      <c r="J44" s="11">
        <v>42951</v>
      </c>
      <c r="K44" s="10" t="s">
        <v>68</v>
      </c>
    </row>
    <row r="45" spans="1:11" x14ac:dyDescent="0.3">
      <c r="H45" s="3" t="s">
        <v>11</v>
      </c>
      <c r="I45" s="3" t="s">
        <v>45</v>
      </c>
      <c r="J45" s="3">
        <f>0.04</f>
        <v>0.04</v>
      </c>
      <c r="K45" s="3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C27" sqref="C27"/>
    </sheetView>
  </sheetViews>
  <sheetFormatPr defaultRowHeight="14.4" x14ac:dyDescent="0.3"/>
  <cols>
    <col min="1" max="4" width="22.109375" customWidth="1"/>
  </cols>
  <sheetData>
    <row r="1" spans="1:4" x14ac:dyDescent="0.3">
      <c r="A1" s="1" t="s">
        <v>65</v>
      </c>
      <c r="B1" s="1"/>
    </row>
    <row r="3" spans="1:4" x14ac:dyDescent="0.3">
      <c r="A3" t="s">
        <v>70</v>
      </c>
    </row>
    <row r="5" spans="1:4" x14ac:dyDescent="0.3">
      <c r="A5" s="2" t="s">
        <v>1</v>
      </c>
      <c r="B5" s="2" t="s">
        <v>3</v>
      </c>
      <c r="C5" s="2" t="s">
        <v>2</v>
      </c>
      <c r="D5" s="2" t="s">
        <v>7</v>
      </c>
    </row>
    <row r="6" spans="1:4" x14ac:dyDescent="0.3">
      <c r="A6" s="8" t="s">
        <v>0</v>
      </c>
      <c r="B6" s="8" t="s">
        <v>4</v>
      </c>
      <c r="C6" s="8" t="s">
        <v>30</v>
      </c>
      <c r="D6" s="8" t="s">
        <v>44</v>
      </c>
    </row>
    <row r="7" spans="1:4" x14ac:dyDescent="0.3">
      <c r="A7" s="3" t="s">
        <v>28</v>
      </c>
      <c r="B7" s="3" t="s">
        <v>4</v>
      </c>
      <c r="C7" s="3" t="s">
        <v>31</v>
      </c>
      <c r="D7" s="3"/>
    </row>
    <row r="8" spans="1:4" x14ac:dyDescent="0.3">
      <c r="A8" s="6" t="s">
        <v>38</v>
      </c>
      <c r="B8" s="6" t="s">
        <v>4</v>
      </c>
      <c r="C8" s="6" t="s">
        <v>32</v>
      </c>
      <c r="D8" s="6"/>
    </row>
    <row r="9" spans="1:4" x14ac:dyDescent="0.3">
      <c r="A9" s="3" t="s">
        <v>39</v>
      </c>
      <c r="B9" s="3" t="s">
        <v>4</v>
      </c>
      <c r="C9" s="3" t="s">
        <v>33</v>
      </c>
      <c r="D9" s="3"/>
    </row>
    <row r="10" spans="1:4" x14ac:dyDescent="0.3">
      <c r="A10" s="3" t="s">
        <v>40</v>
      </c>
      <c r="B10" s="3" t="s">
        <v>4</v>
      </c>
      <c r="C10" s="3" t="s">
        <v>34</v>
      </c>
      <c r="D10" s="3"/>
    </row>
    <row r="11" spans="1:4" x14ac:dyDescent="0.3">
      <c r="A11" s="3" t="s">
        <v>41</v>
      </c>
      <c r="B11" s="3" t="s">
        <v>4</v>
      </c>
      <c r="C11" s="3" t="s">
        <v>35</v>
      </c>
      <c r="D11" s="3"/>
    </row>
    <row r="12" spans="1:4" x14ac:dyDescent="0.3">
      <c r="A12" s="3" t="s">
        <v>42</v>
      </c>
      <c r="B12" s="3" t="s">
        <v>4</v>
      </c>
      <c r="C12" s="3" t="s">
        <v>37</v>
      </c>
      <c r="D12" s="3"/>
    </row>
    <row r="14" spans="1:4" x14ac:dyDescent="0.3">
      <c r="A14" t="s">
        <v>72</v>
      </c>
    </row>
    <row r="16" spans="1:4" x14ac:dyDescent="0.3">
      <c r="A16" s="2" t="s">
        <v>1</v>
      </c>
      <c r="B16" s="2" t="s">
        <v>3</v>
      </c>
      <c r="C16" s="2" t="s">
        <v>2</v>
      </c>
      <c r="D16" s="2" t="s">
        <v>7</v>
      </c>
    </row>
    <row r="17" spans="1:4" x14ac:dyDescent="0.3">
      <c r="A17" s="9" t="s">
        <v>28</v>
      </c>
      <c r="B17" s="9" t="s">
        <v>4</v>
      </c>
      <c r="C17" s="9" t="s">
        <v>31</v>
      </c>
      <c r="D17" s="9" t="s">
        <v>44</v>
      </c>
    </row>
    <row r="18" spans="1:4" x14ac:dyDescent="0.3">
      <c r="A18" s="8" t="s">
        <v>0</v>
      </c>
      <c r="B18" s="8" t="s">
        <v>4</v>
      </c>
      <c r="C18" s="8" t="s">
        <v>30</v>
      </c>
      <c r="D18" s="8"/>
    </row>
    <row r="19" spans="1:4" x14ac:dyDescent="0.3">
      <c r="A19" s="3" t="s">
        <v>11</v>
      </c>
      <c r="B19" s="3" t="s">
        <v>45</v>
      </c>
      <c r="C19" s="3">
        <v>29.45</v>
      </c>
      <c r="D19" s="3" t="s">
        <v>12</v>
      </c>
    </row>
    <row r="20" spans="1:4" x14ac:dyDescent="0.3">
      <c r="A20" s="9" t="s">
        <v>38</v>
      </c>
      <c r="B20" s="9" t="s">
        <v>4</v>
      </c>
      <c r="C20" s="9" t="s">
        <v>32</v>
      </c>
      <c r="D20" s="9" t="s">
        <v>44</v>
      </c>
    </row>
    <row r="21" spans="1:4" x14ac:dyDescent="0.3">
      <c r="A21" s="8" t="s">
        <v>0</v>
      </c>
      <c r="B21" s="8" t="s">
        <v>4</v>
      </c>
      <c r="C21" s="8" t="s">
        <v>30</v>
      </c>
      <c r="D21" s="8"/>
    </row>
    <row r="22" spans="1:4" x14ac:dyDescent="0.3">
      <c r="A22" s="3" t="s">
        <v>11</v>
      </c>
      <c r="B22" s="3" t="s">
        <v>45</v>
      </c>
      <c r="C22" s="3">
        <f>0.75*3.1</f>
        <v>2.3250000000000002</v>
      </c>
      <c r="D22" s="3" t="s">
        <v>12</v>
      </c>
    </row>
    <row r="23" spans="1:4" x14ac:dyDescent="0.3">
      <c r="A23" s="9" t="s">
        <v>39</v>
      </c>
      <c r="B23" s="9" t="s">
        <v>4</v>
      </c>
      <c r="C23" s="9" t="s">
        <v>33</v>
      </c>
      <c r="D23" s="9" t="s">
        <v>44</v>
      </c>
    </row>
    <row r="24" spans="1:4" x14ac:dyDescent="0.3">
      <c r="A24" s="8" t="s">
        <v>0</v>
      </c>
      <c r="B24" s="8" t="s">
        <v>4</v>
      </c>
      <c r="C24" s="8" t="s">
        <v>30</v>
      </c>
      <c r="D24" s="8"/>
    </row>
    <row r="25" spans="1:4" x14ac:dyDescent="0.3">
      <c r="A25" s="3" t="s">
        <v>11</v>
      </c>
      <c r="B25" s="3" t="s">
        <v>45</v>
      </c>
      <c r="C25" s="3">
        <f>3.1*0.5</f>
        <v>1.55</v>
      </c>
      <c r="D25" s="3" t="s">
        <v>12</v>
      </c>
    </row>
    <row r="26" spans="1:4" x14ac:dyDescent="0.3">
      <c r="A26" s="9" t="s">
        <v>40</v>
      </c>
      <c r="B26" s="9" t="s">
        <v>4</v>
      </c>
      <c r="C26" s="9" t="s">
        <v>34</v>
      </c>
      <c r="D26" s="9" t="s">
        <v>44</v>
      </c>
    </row>
    <row r="27" spans="1:4" x14ac:dyDescent="0.3">
      <c r="A27" s="8" t="s">
        <v>0</v>
      </c>
      <c r="B27" s="8" t="s">
        <v>4</v>
      </c>
      <c r="C27" s="8" t="s">
        <v>30</v>
      </c>
      <c r="D27" s="8"/>
    </row>
    <row r="28" spans="1:4" x14ac:dyDescent="0.3">
      <c r="A28" s="3" t="s">
        <v>11</v>
      </c>
      <c r="B28" s="3" t="s">
        <v>45</v>
      </c>
      <c r="C28" s="3">
        <f>3.1*0.5</f>
        <v>1.55</v>
      </c>
      <c r="D28" s="3" t="s">
        <v>12</v>
      </c>
    </row>
    <row r="29" spans="1:4" x14ac:dyDescent="0.3">
      <c r="A29" s="9" t="s">
        <v>41</v>
      </c>
      <c r="B29" s="9" t="s">
        <v>4</v>
      </c>
      <c r="C29" s="9" t="s">
        <v>35</v>
      </c>
      <c r="D29" s="9" t="s">
        <v>44</v>
      </c>
    </row>
    <row r="30" spans="1:4" x14ac:dyDescent="0.3">
      <c r="A30" s="8" t="s">
        <v>0</v>
      </c>
      <c r="B30" s="8" t="s">
        <v>4</v>
      </c>
      <c r="C30" s="8" t="s">
        <v>30</v>
      </c>
      <c r="D30" s="8"/>
    </row>
    <row r="31" spans="1:4" x14ac:dyDescent="0.3">
      <c r="A31" s="3" t="s">
        <v>11</v>
      </c>
      <c r="B31" s="3" t="s">
        <v>45</v>
      </c>
      <c r="C31" s="3">
        <f>0.75*3.1</f>
        <v>2.3250000000000002</v>
      </c>
      <c r="D31" s="3" t="s">
        <v>12</v>
      </c>
    </row>
    <row r="32" spans="1:4" x14ac:dyDescent="0.3">
      <c r="A32" s="9" t="s">
        <v>42</v>
      </c>
      <c r="B32" s="9" t="s">
        <v>4</v>
      </c>
      <c r="C32" s="9" t="s">
        <v>37</v>
      </c>
      <c r="D32" s="9" t="s">
        <v>44</v>
      </c>
    </row>
    <row r="33" spans="1:4" x14ac:dyDescent="0.3">
      <c r="A33" s="8" t="s">
        <v>0</v>
      </c>
      <c r="B33" s="8" t="s">
        <v>4</v>
      </c>
      <c r="C33" s="8" t="s">
        <v>30</v>
      </c>
      <c r="D33" s="8"/>
    </row>
    <row r="34" spans="1:4" x14ac:dyDescent="0.3">
      <c r="A34" s="3" t="s">
        <v>11</v>
      </c>
      <c r="B34" s="3" t="s">
        <v>45</v>
      </c>
      <c r="C34" s="3">
        <f>3.1*1.25</f>
        <v>3.875</v>
      </c>
      <c r="D34" s="3" t="s">
        <v>12</v>
      </c>
    </row>
    <row r="36" spans="1:4" x14ac:dyDescent="0.3">
      <c r="A36" t="s">
        <v>71</v>
      </c>
    </row>
    <row r="38" spans="1:4" x14ac:dyDescent="0.3">
      <c r="A38" s="2" t="s">
        <v>1</v>
      </c>
      <c r="B38" s="2" t="s">
        <v>3</v>
      </c>
      <c r="C38" s="2" t="s">
        <v>2</v>
      </c>
      <c r="D38" s="2" t="s">
        <v>7</v>
      </c>
    </row>
    <row r="39" spans="1:4" x14ac:dyDescent="0.3">
      <c r="A39" s="8" t="s">
        <v>0</v>
      </c>
      <c r="B39" s="8" t="s">
        <v>4</v>
      </c>
      <c r="C39" s="8" t="s">
        <v>30</v>
      </c>
      <c r="D39" s="8" t="s">
        <v>44</v>
      </c>
    </row>
    <row r="40" spans="1:4" x14ac:dyDescent="0.3">
      <c r="A40" s="10" t="s">
        <v>14</v>
      </c>
      <c r="B40" s="10" t="s">
        <v>5</v>
      </c>
      <c r="C40" s="11">
        <v>42951</v>
      </c>
      <c r="D40" s="10"/>
    </row>
    <row r="41" spans="1:4" x14ac:dyDescent="0.3">
      <c r="A41" s="3" t="s">
        <v>11</v>
      </c>
      <c r="B41" s="3" t="s">
        <v>6</v>
      </c>
      <c r="C41" s="3">
        <v>1350</v>
      </c>
      <c r="D41" s="3" t="s">
        <v>8</v>
      </c>
    </row>
    <row r="42" spans="1:4" x14ac:dyDescent="0.3">
      <c r="A42" s="8" t="s">
        <v>0</v>
      </c>
      <c r="B42" s="8" t="s">
        <v>4</v>
      </c>
      <c r="C42" s="8" t="s">
        <v>30</v>
      </c>
      <c r="D42" s="8" t="s">
        <v>44</v>
      </c>
    </row>
    <row r="43" spans="1:4" x14ac:dyDescent="0.3">
      <c r="A43" s="10" t="s">
        <v>14</v>
      </c>
      <c r="B43" s="10" t="s">
        <v>5</v>
      </c>
      <c r="C43" s="11">
        <f>C40+7</f>
        <v>42958</v>
      </c>
      <c r="D43" s="10"/>
    </row>
    <row r="44" spans="1:4" x14ac:dyDescent="0.3">
      <c r="A44" s="3" t="s">
        <v>11</v>
      </c>
      <c r="B44" s="3" t="s">
        <v>6</v>
      </c>
      <c r="C44" s="3">
        <v>2400</v>
      </c>
      <c r="D44" s="3" t="s">
        <v>8</v>
      </c>
    </row>
    <row r="45" spans="1:4" x14ac:dyDescent="0.3">
      <c r="A45" s="8" t="s">
        <v>0</v>
      </c>
      <c r="B45" s="8" t="s">
        <v>4</v>
      </c>
      <c r="C45" s="8" t="s">
        <v>30</v>
      </c>
      <c r="D45" s="8" t="s">
        <v>44</v>
      </c>
    </row>
    <row r="46" spans="1:4" x14ac:dyDescent="0.3">
      <c r="A46" s="10" t="s">
        <v>14</v>
      </c>
      <c r="B46" s="10" t="s">
        <v>5</v>
      </c>
      <c r="C46" s="11">
        <f>C43+7</f>
        <v>42965</v>
      </c>
      <c r="D46" s="10"/>
    </row>
    <row r="47" spans="1:4" x14ac:dyDescent="0.3">
      <c r="A47" s="3" t="s">
        <v>11</v>
      </c>
      <c r="B47" s="3" t="s">
        <v>6</v>
      </c>
      <c r="C47" s="3">
        <v>1000</v>
      </c>
      <c r="D47" s="3" t="s">
        <v>8</v>
      </c>
    </row>
    <row r="48" spans="1:4" x14ac:dyDescent="0.3">
      <c r="A48" s="8" t="s">
        <v>0</v>
      </c>
      <c r="B48" s="8" t="s">
        <v>4</v>
      </c>
      <c r="C48" s="8" t="s">
        <v>30</v>
      </c>
      <c r="D48" s="8" t="s">
        <v>44</v>
      </c>
    </row>
    <row r="49" spans="1:4" x14ac:dyDescent="0.3">
      <c r="A49" s="10" t="s">
        <v>14</v>
      </c>
      <c r="B49" s="10" t="s">
        <v>5</v>
      </c>
      <c r="C49" s="11">
        <f>C46+7</f>
        <v>42972</v>
      </c>
      <c r="D49" s="10"/>
    </row>
    <row r="50" spans="1:4" x14ac:dyDescent="0.3">
      <c r="A50" s="3" t="s">
        <v>11</v>
      </c>
      <c r="B50" s="3" t="s">
        <v>6</v>
      </c>
      <c r="C50" s="3">
        <v>1100</v>
      </c>
      <c r="D50" s="3" t="s">
        <v>8</v>
      </c>
    </row>
    <row r="51" spans="1:4" x14ac:dyDescent="0.3">
      <c r="A51" s="8" t="s">
        <v>0</v>
      </c>
      <c r="B51" s="8" t="s">
        <v>4</v>
      </c>
      <c r="C51" s="8" t="s">
        <v>30</v>
      </c>
      <c r="D51" s="8" t="s">
        <v>44</v>
      </c>
    </row>
    <row r="52" spans="1:4" x14ac:dyDescent="0.3">
      <c r="A52" s="10" t="s">
        <v>14</v>
      </c>
      <c r="B52" s="10" t="s">
        <v>5</v>
      </c>
      <c r="C52" s="11">
        <f>C49+7</f>
        <v>42979</v>
      </c>
      <c r="D52" s="10"/>
    </row>
    <row r="53" spans="1:4" x14ac:dyDescent="0.3">
      <c r="A53" s="3" t="s">
        <v>11</v>
      </c>
      <c r="B53" s="3" t="s">
        <v>6</v>
      </c>
      <c r="C53" s="3">
        <v>1100</v>
      </c>
      <c r="D53" s="3" t="s">
        <v>8</v>
      </c>
    </row>
    <row r="54" spans="1:4" x14ac:dyDescent="0.3">
      <c r="A54" s="8" t="s">
        <v>0</v>
      </c>
      <c r="B54" s="8" t="s">
        <v>4</v>
      </c>
      <c r="C54" s="8" t="s">
        <v>30</v>
      </c>
      <c r="D54" s="8" t="s">
        <v>44</v>
      </c>
    </row>
    <row r="55" spans="1:4" x14ac:dyDescent="0.3">
      <c r="A55" s="10" t="s">
        <v>14</v>
      </c>
      <c r="B55" s="10" t="s">
        <v>5</v>
      </c>
      <c r="C55" s="11">
        <f>C52+7</f>
        <v>42986</v>
      </c>
      <c r="D55" s="10"/>
    </row>
    <row r="56" spans="1:4" x14ac:dyDescent="0.3">
      <c r="A56" s="3" t="s">
        <v>11</v>
      </c>
      <c r="B56" s="3" t="s">
        <v>6</v>
      </c>
      <c r="C56" s="3">
        <v>1235</v>
      </c>
      <c r="D56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Model - UserInput</vt:lpstr>
      <vt:lpstr>Model - Calculated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Lowe's Companies, Inc.</dc:creator>
  <cp:lastModifiedBy>Kirsten</cp:lastModifiedBy>
  <dcterms:created xsi:type="dcterms:W3CDTF">2017-07-26T16:17:41Z</dcterms:created>
  <dcterms:modified xsi:type="dcterms:W3CDTF">2017-07-27T23:54:57Z</dcterms:modified>
</cp:coreProperties>
</file>