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480" tabRatio="500"/>
  </bookViews>
  <sheets>
    <sheet name="Blatt1" sheetId="1" r:id="rId1"/>
  </sheets>
  <definedNames>
    <definedName name="solver_adj" localSheetId="0" hidden="1">Blatt1!$C$14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Blatt1!$C$22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5" i="1"/>
  <c r="C16" i="1"/>
  <c r="E18" i="1"/>
  <c r="E15" i="1"/>
  <c r="E16" i="1"/>
  <c r="E17" i="1"/>
  <c r="B18" i="1"/>
  <c r="B17" i="1"/>
  <c r="B15" i="1"/>
  <c r="B16" i="1"/>
  <c r="B20" i="1"/>
  <c r="B22" i="1"/>
  <c r="C12" i="1"/>
  <c r="B12" i="1"/>
  <c r="C10" i="1"/>
  <c r="C11" i="1"/>
  <c r="B11" i="1"/>
  <c r="B10" i="1"/>
  <c r="C9" i="1"/>
  <c r="B9" i="1"/>
  <c r="C4" i="1"/>
  <c r="B5" i="1"/>
  <c r="C5" i="1"/>
  <c r="C6" i="1"/>
  <c r="B6" i="1"/>
  <c r="B7" i="1"/>
  <c r="C7" i="1"/>
  <c r="C17" i="1"/>
  <c r="F18" i="1"/>
  <c r="F17" i="1"/>
  <c r="F16" i="1"/>
  <c r="F15" i="1"/>
  <c r="C20" i="1"/>
  <c r="C22" i="1"/>
</calcChain>
</file>

<file path=xl/sharedStrings.xml><?xml version="1.0" encoding="utf-8"?>
<sst xmlns="http://schemas.openxmlformats.org/spreadsheetml/2006/main" count="18" uniqueCount="16">
  <si>
    <t>Stasi</t>
  </si>
  <si>
    <t>NSA</t>
  </si>
  <si>
    <t>Mitarbeiter</t>
  </si>
  <si>
    <t>Aktenkilometer</t>
  </si>
  <si>
    <t>Aktenordner</t>
  </si>
  <si>
    <t>Seiten</t>
  </si>
  <si>
    <t>KB</t>
  </si>
  <si>
    <t>Aktenschränke</t>
  </si>
  <si>
    <t>Grundfläche m²</t>
  </si>
  <si>
    <t>Grundfläche km²</t>
  </si>
  <si>
    <t>Seitenlänge</t>
  </si>
  <si>
    <t>Latitude</t>
  </si>
  <si>
    <t>Longitude</t>
  </si>
  <si>
    <t>Fläche</t>
  </si>
  <si>
    <t>Wert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</si>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</sst>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7" formatCode="#,##0.000000"/>
  </numFmts>
  <fonts count="4" x14ac:knownFonts="1">
    <font>
      <sz val="12"/>
      <color theme="1"/>
      <name val="Calibri"/>
      <family val="2"/>
    </font>
    <font>
      <sz val="12"/>
      <color theme="0" tint="-0.499984740745262"/>
      <name val="Calibri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4" fontId="0" fillId="0" borderId="0" xfId="0" applyNumberFormat="1"/>
    <xf numFmtId="167" fontId="0" fillId="0" borderId="0" xfId="0" applyNumberFormat="1"/>
  </cellXfs>
  <cellStyles count="5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7" sqref="A7"/>
    </sheetView>
  </sheetViews>
  <sheetFormatPr baseColWidth="10" defaultRowHeight="15" x14ac:dyDescent="0"/>
  <cols>
    <col min="1" max="1" width="15" style="1" bestFit="1" customWidth="1"/>
    <col min="2" max="2" width="12.6640625" style="1" bestFit="1" customWidth="1"/>
    <col min="3" max="3" width="26.6640625" style="1" bestFit="1" customWidth="1"/>
    <col min="4" max="4" width="10.83203125" style="1"/>
    <col min="5" max="5" width="11.1640625" style="1" bestFit="1" customWidth="1"/>
    <col min="6" max="16384" width="10.83203125" style="1"/>
  </cols>
  <sheetData>
    <row r="1" spans="1:6">
      <c r="B1" s="1" t="s">
        <v>0</v>
      </c>
      <c r="C1" s="1" t="s">
        <v>1</v>
      </c>
    </row>
    <row r="3" spans="1:6">
      <c r="A3" s="1" t="s">
        <v>2</v>
      </c>
      <c r="B3" s="1">
        <v>874000</v>
      </c>
      <c r="C3" s="1">
        <v>38000</v>
      </c>
    </row>
    <row r="4" spans="1:6">
      <c r="A4" s="1" t="s">
        <v>3</v>
      </c>
      <c r="B4" s="1">
        <v>202</v>
      </c>
      <c r="C4" s="2">
        <f>C5*7/100000</f>
        <v>175000000000</v>
      </c>
    </row>
    <row r="5" spans="1:6">
      <c r="A5" s="1" t="s">
        <v>4</v>
      </c>
      <c r="B5" s="2">
        <f>B4*100000/7</f>
        <v>2885714.2857142859</v>
      </c>
      <c r="C5" s="2">
        <f>C6/500</f>
        <v>2500000000000000</v>
      </c>
    </row>
    <row r="6" spans="1:6">
      <c r="A6" s="1" t="s">
        <v>5</v>
      </c>
      <c r="B6" s="2">
        <f>B5*500</f>
        <v>1442857142.8571429</v>
      </c>
      <c r="C6" s="2">
        <f>C7/4</f>
        <v>1.25E+18</v>
      </c>
    </row>
    <row r="7" spans="1:6">
      <c r="A7" s="1" t="s">
        <v>6</v>
      </c>
      <c r="B7" s="2">
        <f>B6*4</f>
        <v>5771428571.4285717</v>
      </c>
      <c r="C7" s="1">
        <f>5*10^18</f>
        <v>5E+18</v>
      </c>
    </row>
    <row r="9" spans="1:6">
      <c r="A9" s="1" t="s">
        <v>7</v>
      </c>
      <c r="B9" s="2">
        <f>B5/60</f>
        <v>48095.238095238099</v>
      </c>
      <c r="C9" s="2">
        <f>C5/60</f>
        <v>41666666666666.664</v>
      </c>
    </row>
    <row r="10" spans="1:6">
      <c r="A10" s="1" t="s">
        <v>8</v>
      </c>
      <c r="B10" s="2">
        <f>B9*0.4</f>
        <v>19238.09523809524</v>
      </c>
      <c r="C10" s="2">
        <f>C9*0.4</f>
        <v>16666666666666.666</v>
      </c>
    </row>
    <row r="11" spans="1:6">
      <c r="A11" s="1" t="s">
        <v>9</v>
      </c>
      <c r="B11" s="3">
        <f>B10/1000000</f>
        <v>1.9238095238095242E-2</v>
      </c>
      <c r="C11" s="3">
        <f>C10/1000000</f>
        <v>16666666.666666666</v>
      </c>
    </row>
    <row r="12" spans="1:6">
      <c r="A12" s="1" t="s">
        <v>10</v>
      </c>
      <c r="B12" s="4">
        <f>SQRT(B11)</f>
        <v>0.13870146083619755</v>
      </c>
      <c r="C12" s="4">
        <f>SQRT(C11)</f>
        <v>4082.4829046386299</v>
      </c>
    </row>
    <row r="14" spans="1:6">
      <c r="A14" s="1" t="s">
        <v>14</v>
      </c>
      <c r="B14" s="5">
        <v>3.9062500000000002E-4</v>
      </c>
      <c r="C14" s="5">
        <v>18.218592007288052</v>
      </c>
    </row>
    <row r="15" spans="1:6">
      <c r="A15" s="1" t="s">
        <v>11</v>
      </c>
      <c r="B15" s="6">
        <f>52.52+B14</f>
        <v>52.520390625000005</v>
      </c>
      <c r="C15" s="6">
        <f>B15</f>
        <v>52.520390625000005</v>
      </c>
      <c r="E15" s="1" t="str">
        <f>"["&amp;B$15&amp;", "&amp;B$17&amp;"],"</f>
        <v>[52.520390625, 13.4006510416667],</v>
      </c>
      <c r="F15" s="1" t="str">
        <f>"["&amp;C$15&amp;", "&amp;C$17&amp;"],"</f>
        <v>[52.520390625, 58.9474800182201],</v>
      </c>
    </row>
    <row r="16" spans="1:6">
      <c r="A16" s="1" t="s">
        <v>11</v>
      </c>
      <c r="B16" s="6">
        <f>52.52-B14</f>
        <v>52.519609375000002</v>
      </c>
      <c r="C16" s="6">
        <f>C15-2*C14</f>
        <v>16.0832066104239</v>
      </c>
      <c r="E16" s="1" t="str">
        <f>"["&amp;B$15&amp;", "&amp;B$18&amp;"],"</f>
        <v>[52.520390625, 13.3993489583333],</v>
      </c>
      <c r="F16" s="1" t="str">
        <f>"["&amp;C$15&amp;", "&amp;C$18&amp;"],"</f>
        <v>[52.520390625, 13.401],</v>
      </c>
    </row>
    <row r="17" spans="1:6">
      <c r="A17" s="1" t="s">
        <v>12</v>
      </c>
      <c r="B17" s="6">
        <f>13.4+B14/0.6</f>
        <v>13.400651041666666</v>
      </c>
      <c r="C17" s="6">
        <f>C18+2.5*C14</f>
        <v>58.947480018220134</v>
      </c>
      <c r="E17" s="1" t="str">
        <f>"["&amp;B$16&amp;", "&amp;B$18&amp;"],"</f>
        <v>[52.519609375, 13.3993489583333],</v>
      </c>
      <c r="F17" s="1" t="str">
        <f>"["&amp;C$16&amp;", "&amp;C$18&amp;"],"</f>
        <v>[16.0832066104239, 13.401],</v>
      </c>
    </row>
    <row r="18" spans="1:6">
      <c r="A18" s="1" t="s">
        <v>12</v>
      </c>
      <c r="B18" s="6">
        <f>13.4-B14/0.6</f>
        <v>13.399348958333334</v>
      </c>
      <c r="C18" s="6">
        <f>13.401</f>
        <v>13.401</v>
      </c>
      <c r="E18" s="1" t="str">
        <f>"["&amp;B$16&amp;", "&amp;B$17&amp;"]"</f>
        <v>[52.519609375, 13.4006510416667]</v>
      </c>
      <c r="F18" s="1" t="str">
        <f>"["&amp;C$16&amp;", "&amp;C$17&amp;"]"</f>
        <v>[16.0832066104239, 58.9474800182201]</v>
      </c>
    </row>
    <row r="19" spans="1:6">
      <c r="B19" s="5"/>
      <c r="C19" s="5"/>
    </row>
    <row r="20" spans="1:6">
      <c r="A20" s="1" t="s">
        <v>13</v>
      </c>
      <c r="B20" s="5">
        <f>(6371^2)*((B17-B18)*PI()/180)*(SIN(B15*PI()/180)-SIN(B16*PI()/180))</f>
        <v>7.6532913485321853E-3</v>
      </c>
      <c r="C20" s="5">
        <f>(6371^2)*((C17-C18)*PI()/180)*(SIN(C15*PI()/180)-SIN(C16*PI()/180))</f>
        <v>16666666.658368273</v>
      </c>
    </row>
    <row r="21" spans="1:6">
      <c r="B21" s="5"/>
      <c r="C21" s="5"/>
    </row>
    <row r="22" spans="1:6">
      <c r="A22" s="1" t="s">
        <v>15</v>
      </c>
      <c r="B22" s="5">
        <f>(B20-B11)^2</f>
        <v>1.3420768115963533E-4</v>
      </c>
      <c r="C22" s="5">
        <f>(C20-C11)^2</f>
        <v>6.8863332007410016E-5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OpenDataCity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Kreil</dc:creator>
  <cp:lastModifiedBy>Michael Kreil</cp:lastModifiedBy>
  <dcterms:created xsi:type="dcterms:W3CDTF">2013-07-04T12:04:40Z</dcterms:created>
  <dcterms:modified xsi:type="dcterms:W3CDTF">2013-07-04T16:16:42Z</dcterms:modified>
</cp:coreProperties>
</file>