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ichaelkuan/Research (PhD) (2025)/Unified microfluidic principle/GitHub_Upload/Untitled/Unified-Microfluidic-Spectrum-for-Turbulence/"/>
    </mc:Choice>
  </mc:AlternateContent>
  <xr:revisionPtr revIDLastSave="0" documentId="13_ncr:1_{641CE577-5FBD-1C4C-BCCE-765A5EB23BFE}" xr6:coauthVersionLast="47" xr6:coauthVersionMax="47" xr10:uidLastSave="{00000000-0000-0000-0000-000000000000}"/>
  <bookViews>
    <workbookView xWindow="0" yWindow="0" windowWidth="33600" windowHeight="21000" xr2:uid="{00000000-000D-0000-FFFF-FFFF00000000}"/>
  </bookViews>
  <sheets>
    <sheet name="TestPage" sheetId="13" r:id="rId1"/>
    <sheet name="TestPage2" sheetId="18" r:id="rId2"/>
    <sheet name="TestPage3" sheetId="19" r:id="rId3"/>
    <sheet name="TestPage4" sheetId="20" r:id="rId4"/>
    <sheet name="TestPage5" sheetId="23" r:id="rId5"/>
    <sheet name="Calculation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23" l="1"/>
  <c r="B5" i="4"/>
  <c r="F8" i="4" l="1"/>
  <c r="E5" i="4" l="1"/>
  <c r="E6" i="4" l="1"/>
  <c r="F6" i="4"/>
  <c r="E8" i="4"/>
</calcChain>
</file>

<file path=xl/sharedStrings.xml><?xml version="1.0" encoding="utf-8"?>
<sst xmlns="http://schemas.openxmlformats.org/spreadsheetml/2006/main" count="88" uniqueCount="35">
  <si>
    <t>name</t>
  </si>
  <si>
    <t>epsilon</t>
  </si>
  <si>
    <t>m</t>
  </si>
  <si>
    <t>gamma_v</t>
  </si>
  <si>
    <t>alpha_v</t>
  </si>
  <si>
    <t>k_eta</t>
  </si>
  <si>
    <t>gamma_p</t>
  </si>
  <si>
    <t>alpha_p</t>
  </si>
  <si>
    <t>k_star</t>
  </si>
  <si>
    <t>L</t>
  </si>
  <si>
    <t>k_min</t>
  </si>
  <si>
    <t>k_max</t>
  </si>
  <si>
    <t>num_k</t>
  </si>
  <si>
    <t>Reynold number</t>
  </si>
  <si>
    <t>Mach number</t>
  </si>
  <si>
    <t>X</t>
  </si>
  <si>
    <t>slope (m)</t>
  </si>
  <si>
    <t>viscosity (m2/s)</t>
  </si>
  <si>
    <t>Dissipation rate (ε, m2/s3)</t>
  </si>
  <si>
    <t>eddy length (m)</t>
  </si>
  <si>
    <t>eddy length (um)</t>
  </si>
  <si>
    <t>kn</t>
  </si>
  <si>
    <t>Case 1</t>
  </si>
  <si>
    <t>L1</t>
  </si>
  <si>
    <t>L2 (10 Vp-p)</t>
  </si>
  <si>
    <t>L3 (14 Vp-p)</t>
  </si>
  <si>
    <t>L5 (20 Vp-p)</t>
  </si>
  <si>
    <t>Case 1 (Rae=2.89e6)</t>
  </si>
  <si>
    <t>Case 2 (Rae=4.52e6)</t>
  </si>
  <si>
    <t>using the length scale of cell size</t>
  </si>
  <si>
    <t>change alpha_v to 4/3</t>
  </si>
  <si>
    <t>Supersonic plasma turbulence</t>
  </si>
  <si>
    <t>Active micromachine</t>
  </si>
  <si>
    <t>Fluidic oscillator</t>
  </si>
  <si>
    <t>Soft-wall turbulence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</si>
</sst>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  <xf numFmtId="0" fontId="1" fillId="0" borderId="0" xfId="0" applyFont="1" applyAlignment="1">
      <alignment horizontal="center" vertical="top"/>
    </xf>
    <xf numFmtId="11" fontId="1" fillId="0" borderId="0" xfId="0" applyNumberFormat="1" applyFont="1" applyAlignment="1">
      <alignment horizontal="center" vertical="top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11" fontId="1" fillId="0" borderId="0" xfId="0" applyNumberFormat="1" applyFont="1" applyAlignment="1">
      <alignment horizontal="center"/>
    </xf>
    <xf numFmtId="2" fontId="1" fillId="0" borderId="0" xfId="0" quotePrefix="1" applyNumberFormat="1" applyFont="1" applyAlignment="1">
      <alignment horizontal="center"/>
    </xf>
    <xf numFmtId="0" fontId="2" fillId="0" borderId="0" xfId="0" applyFont="1" applyAlignment="1">
      <alignment horizontal="center" vertical="top"/>
    </xf>
    <xf numFmtId="11" fontId="2" fillId="0" borderId="0" xfId="0" applyNumberFormat="1" applyFont="1" applyAlignment="1">
      <alignment horizontal="center" vertical="top"/>
    </xf>
    <xf numFmtId="3" fontId="0" fillId="0" borderId="0" xfId="0" applyNumberFormat="1"/>
    <xf numFmtId="2" fontId="1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center"/>
    </xf>
    <xf numFmtId="11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3" Type="http://schemas.openxmlformats.org/officeDocument/2006/relationships/image" Target="../media/image6.png"/><Relationship Id="rId7" Type="http://schemas.openxmlformats.org/officeDocument/2006/relationships/image" Target="../media/image10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png"/><Relationship Id="rId9" Type="http://schemas.openxmlformats.org/officeDocument/2006/relationships/image" Target="../media/image12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8.png"/><Relationship Id="rId3" Type="http://schemas.openxmlformats.org/officeDocument/2006/relationships/image" Target="../media/image13.png"/><Relationship Id="rId7" Type="http://schemas.openxmlformats.org/officeDocument/2006/relationships/image" Target="../media/image1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16.png"/><Relationship Id="rId5" Type="http://schemas.openxmlformats.org/officeDocument/2006/relationships/image" Target="../media/image15.png"/><Relationship Id="rId10" Type="http://schemas.openxmlformats.org/officeDocument/2006/relationships/image" Target="../media/image20.png"/><Relationship Id="rId4" Type="http://schemas.openxmlformats.org/officeDocument/2006/relationships/image" Target="../media/image14.png"/><Relationship Id="rId9" Type="http://schemas.openxmlformats.org/officeDocument/2006/relationships/image" Target="../media/image1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23.png"/><Relationship Id="rId4" Type="http://schemas.openxmlformats.org/officeDocument/2006/relationships/image" Target="../media/image22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482600</xdr:colOff>
      <xdr:row>16</xdr:row>
      <xdr:rowOff>76200</xdr:rowOff>
    </xdr:from>
    <xdr:to>
      <xdr:col>11</xdr:col>
      <xdr:colOff>330200</xdr:colOff>
      <xdr:row>21</xdr:row>
      <xdr:rowOff>388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6BE484-6621-FC44-BAA8-27750E8D67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89100" y="2933700"/>
          <a:ext cx="7772400" cy="867616"/>
        </a:xfrm>
        <a:prstGeom prst="rect">
          <a:avLst/>
        </a:prstGeom>
      </xdr:spPr>
    </xdr:pic>
    <xdr:clientData/>
  </xdr:twoCellAnchor>
  <xdr:twoCellAnchor editAs="oneCell">
    <xdr:from>
      <xdr:col>1</xdr:col>
      <xdr:colOff>469900</xdr:colOff>
      <xdr:row>21</xdr:row>
      <xdr:rowOff>88900</xdr:rowOff>
    </xdr:from>
    <xdr:to>
      <xdr:col>11</xdr:col>
      <xdr:colOff>317500</xdr:colOff>
      <xdr:row>57</xdr:row>
      <xdr:rowOff>10095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671002-91D2-B44F-93CC-9BE2756B95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76400" y="3898900"/>
          <a:ext cx="7772400" cy="6779195"/>
        </a:xfrm>
        <a:prstGeom prst="rect">
          <a:avLst/>
        </a:prstGeom>
      </xdr:spPr>
    </xdr:pic>
    <xdr:clientData/>
  </xdr:twoCellAnchor>
  <xdr:twoCellAnchor editAs="oneCell">
    <xdr:from>
      <xdr:col>19</xdr:col>
      <xdr:colOff>225778</xdr:colOff>
      <xdr:row>17</xdr:row>
      <xdr:rowOff>98778</xdr:rowOff>
    </xdr:from>
    <xdr:to>
      <xdr:col>27</xdr:col>
      <xdr:colOff>547728</xdr:colOff>
      <xdr:row>34</xdr:row>
      <xdr:rowOff>137142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1FEA5D9-CD2F-A048-8D3B-D0925855F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91556" y="3457222"/>
          <a:ext cx="5740616" cy="3396809"/>
        </a:xfrm>
        <a:prstGeom prst="rect">
          <a:avLst/>
        </a:prstGeom>
      </xdr:spPr>
    </xdr:pic>
    <xdr:clientData/>
  </xdr:twoCellAnchor>
  <xdr:twoCellAnchor editAs="oneCell">
    <xdr:from>
      <xdr:col>13</xdr:col>
      <xdr:colOff>649111</xdr:colOff>
      <xdr:row>4</xdr:row>
      <xdr:rowOff>183445</xdr:rowOff>
    </xdr:from>
    <xdr:to>
      <xdr:col>24</xdr:col>
      <xdr:colOff>335845</xdr:colOff>
      <xdr:row>15</xdr:row>
      <xdr:rowOff>473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138F6E5-B723-2D35-27A2-E81ACF01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415889" y="973667"/>
          <a:ext cx="7772400" cy="1990139"/>
        </a:xfrm>
        <a:prstGeom prst="rect">
          <a:avLst/>
        </a:prstGeom>
      </xdr:spPr>
    </xdr:pic>
    <xdr:clientData/>
  </xdr:twoCellAnchor>
  <xdr:twoCellAnchor editAs="oneCell">
    <xdr:from>
      <xdr:col>13</xdr:col>
      <xdr:colOff>127000</xdr:colOff>
      <xdr:row>17</xdr:row>
      <xdr:rowOff>158516</xdr:rowOff>
    </xdr:from>
    <xdr:to>
      <xdr:col>18</xdr:col>
      <xdr:colOff>508000</xdr:colOff>
      <xdr:row>34</xdr:row>
      <xdr:rowOff>77611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CB75E84-5FC5-3202-7567-FB7DBB87B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93778" y="3516960"/>
          <a:ext cx="4402666" cy="32775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482600</xdr:colOff>
      <xdr:row>16</xdr:row>
      <xdr:rowOff>76200</xdr:rowOff>
    </xdr:from>
    <xdr:to>
      <xdr:col>11</xdr:col>
      <xdr:colOff>330200</xdr:colOff>
      <xdr:row>21</xdr:row>
      <xdr:rowOff>388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B93E06-C56D-0143-8E44-5ACC1FA8B8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89100" y="3124200"/>
          <a:ext cx="7772400" cy="876688"/>
        </a:xfrm>
        <a:prstGeom prst="rect">
          <a:avLst/>
        </a:prstGeom>
      </xdr:spPr>
    </xdr:pic>
    <xdr:clientData/>
  </xdr:twoCellAnchor>
  <xdr:twoCellAnchor editAs="oneCell">
    <xdr:from>
      <xdr:col>1</xdr:col>
      <xdr:colOff>469900</xdr:colOff>
      <xdr:row>21</xdr:row>
      <xdr:rowOff>88900</xdr:rowOff>
    </xdr:from>
    <xdr:to>
      <xdr:col>11</xdr:col>
      <xdr:colOff>317500</xdr:colOff>
      <xdr:row>57</xdr:row>
      <xdr:rowOff>10095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490B358-A654-FD44-A862-1DB207E943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70120" y="4191977"/>
          <a:ext cx="7746721" cy="6955041"/>
        </a:xfrm>
        <a:prstGeom prst="rect">
          <a:avLst/>
        </a:prstGeom>
      </xdr:spPr>
    </xdr:pic>
    <xdr:clientData/>
  </xdr:twoCellAnchor>
  <xdr:twoCellAnchor editAs="oneCell">
    <xdr:from>
      <xdr:col>13</xdr:col>
      <xdr:colOff>297646</xdr:colOff>
      <xdr:row>1</xdr:row>
      <xdr:rowOff>195167</xdr:rowOff>
    </xdr:from>
    <xdr:to>
      <xdr:col>21</xdr:col>
      <xdr:colOff>443753</xdr:colOff>
      <xdr:row>10</xdr:row>
      <xdr:rowOff>162885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CDEE2EB-09B1-438F-379E-A2166D2077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87976" y="390552"/>
          <a:ext cx="6161162" cy="1726179"/>
        </a:xfrm>
        <a:prstGeom prst="rect">
          <a:avLst/>
        </a:prstGeom>
      </xdr:spPr>
    </xdr:pic>
    <xdr:clientData/>
  </xdr:twoCellAnchor>
  <xdr:twoCellAnchor editAs="oneCell">
    <xdr:from>
      <xdr:col>13</xdr:col>
      <xdr:colOff>272451</xdr:colOff>
      <xdr:row>11</xdr:row>
      <xdr:rowOff>145735</xdr:rowOff>
    </xdr:from>
    <xdr:to>
      <xdr:col>20</xdr:col>
      <xdr:colOff>623227</xdr:colOff>
      <xdr:row>26</xdr:row>
      <xdr:rowOff>121431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BA1D11A-0E77-7778-809A-B587019B6C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62781" y="2294966"/>
          <a:ext cx="5695941" cy="2906465"/>
        </a:xfrm>
        <a:prstGeom prst="rect">
          <a:avLst/>
        </a:prstGeom>
      </xdr:spPr>
    </xdr:pic>
    <xdr:clientData/>
  </xdr:twoCellAnchor>
  <xdr:twoCellAnchor editAs="oneCell">
    <xdr:from>
      <xdr:col>13</xdr:col>
      <xdr:colOff>189456</xdr:colOff>
      <xdr:row>28</xdr:row>
      <xdr:rowOff>9262</xdr:rowOff>
    </xdr:from>
    <xdr:to>
      <xdr:col>16</xdr:col>
      <xdr:colOff>137507</xdr:colOff>
      <xdr:row>38</xdr:row>
      <xdr:rowOff>71942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B59CC7F-4CD7-E10E-A563-03DAF9B1A7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79786" y="5480031"/>
          <a:ext cx="2613655" cy="2016526"/>
        </a:xfrm>
        <a:prstGeom prst="rect">
          <a:avLst/>
        </a:prstGeom>
      </xdr:spPr>
    </xdr:pic>
    <xdr:clientData/>
  </xdr:twoCellAnchor>
  <xdr:twoCellAnchor editAs="oneCell">
    <xdr:from>
      <xdr:col>16</xdr:col>
      <xdr:colOff>518598</xdr:colOff>
      <xdr:row>28</xdr:row>
      <xdr:rowOff>92257</xdr:rowOff>
    </xdr:from>
    <xdr:to>
      <xdr:col>20</xdr:col>
      <xdr:colOff>479998</xdr:colOff>
      <xdr:row>38</xdr:row>
      <xdr:rowOff>153312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ECFC3CD7-2AA3-AAEF-A94A-E09B80F9BF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74532" y="5563026"/>
          <a:ext cx="2640961" cy="2014901"/>
        </a:xfrm>
        <a:prstGeom prst="rect">
          <a:avLst/>
        </a:prstGeom>
      </xdr:spPr>
    </xdr:pic>
    <xdr:clientData/>
  </xdr:twoCellAnchor>
  <xdr:twoCellAnchor editAs="oneCell">
    <xdr:from>
      <xdr:col>32</xdr:col>
      <xdr:colOff>266700</xdr:colOff>
      <xdr:row>10</xdr:row>
      <xdr:rowOff>152400</xdr:rowOff>
    </xdr:from>
    <xdr:to>
      <xdr:col>43</xdr:col>
      <xdr:colOff>571500</xdr:colOff>
      <xdr:row>33</xdr:row>
      <xdr:rowOff>152400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E211EC3-2009-15EC-18B7-2205C6C267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4434800" y="2057400"/>
          <a:ext cx="7708900" cy="4381500"/>
        </a:xfrm>
        <a:prstGeom prst="rect">
          <a:avLst/>
        </a:prstGeom>
      </xdr:spPr>
    </xdr:pic>
    <xdr:clientData/>
  </xdr:twoCellAnchor>
  <xdr:twoCellAnchor editAs="oneCell">
    <xdr:from>
      <xdr:col>32</xdr:col>
      <xdr:colOff>368300</xdr:colOff>
      <xdr:row>34</xdr:row>
      <xdr:rowOff>152400</xdr:rowOff>
    </xdr:from>
    <xdr:to>
      <xdr:col>44</xdr:col>
      <xdr:colOff>63500</xdr:colOff>
      <xdr:row>53</xdr:row>
      <xdr:rowOff>180340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989E50F5-F487-CD8A-3B63-46ADEBF038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4536400" y="6629400"/>
          <a:ext cx="7772400" cy="3647440"/>
        </a:xfrm>
        <a:prstGeom prst="rect">
          <a:avLst/>
        </a:prstGeom>
      </xdr:spPr>
    </xdr:pic>
    <xdr:clientData/>
  </xdr:twoCellAnchor>
  <xdr:twoCellAnchor editAs="oneCell">
    <xdr:from>
      <xdr:col>32</xdr:col>
      <xdr:colOff>266700</xdr:colOff>
      <xdr:row>54</xdr:row>
      <xdr:rowOff>165100</xdr:rowOff>
    </xdr:from>
    <xdr:to>
      <xdr:col>43</xdr:col>
      <xdr:colOff>635000</xdr:colOff>
      <xdr:row>72</xdr:row>
      <xdr:rowOff>52727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5800872B-2D24-4418-1003-D6D42456B7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4434800" y="10452100"/>
          <a:ext cx="7772400" cy="331662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12700</xdr:colOff>
      <xdr:row>14</xdr:row>
      <xdr:rowOff>0</xdr:rowOff>
    </xdr:from>
    <xdr:to>
      <xdr:col>10</xdr:col>
      <xdr:colOff>534637</xdr:colOff>
      <xdr:row>18</xdr:row>
      <xdr:rowOff>115250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9D9EC1B-3872-AC4B-9383-FC397D9006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5266" y="2674867"/>
          <a:ext cx="7771052" cy="87949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</xdr:row>
      <xdr:rowOff>12700</xdr:rowOff>
    </xdr:from>
    <xdr:to>
      <xdr:col>10</xdr:col>
      <xdr:colOff>491935</xdr:colOff>
      <xdr:row>54</xdr:row>
      <xdr:rowOff>45444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10E84B4-0F72-4E4D-8559-9DAA4091AA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02566" y="3642877"/>
          <a:ext cx="7771052" cy="6799425"/>
        </a:xfrm>
        <a:prstGeom prst="rect">
          <a:avLst/>
        </a:prstGeom>
      </xdr:spPr>
    </xdr:pic>
    <xdr:clientData/>
  </xdr:twoCellAnchor>
  <xdr:twoCellAnchor editAs="oneCell">
    <xdr:from>
      <xdr:col>1</xdr:col>
      <xdr:colOff>33718</xdr:colOff>
      <xdr:row>55</xdr:row>
      <xdr:rowOff>157345</xdr:rowOff>
    </xdr:from>
    <xdr:to>
      <xdr:col>10</xdr:col>
      <xdr:colOff>557003</xdr:colOff>
      <xdr:row>79</xdr:row>
      <xdr:rowOff>43386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676EC947-18A8-F487-EA11-3753F2AC44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36284" y="10665752"/>
          <a:ext cx="7772400" cy="4471528"/>
        </a:xfrm>
        <a:prstGeom prst="rect">
          <a:avLst/>
        </a:prstGeom>
      </xdr:spPr>
    </xdr:pic>
    <xdr:clientData/>
  </xdr:twoCellAnchor>
  <xdr:twoCellAnchor editAs="oneCell">
    <xdr:from>
      <xdr:col>1</xdr:col>
      <xdr:colOff>22478</xdr:colOff>
      <xdr:row>79</xdr:row>
      <xdr:rowOff>157344</xdr:rowOff>
    </xdr:from>
    <xdr:to>
      <xdr:col>10</xdr:col>
      <xdr:colOff>545763</xdr:colOff>
      <xdr:row>89</xdr:row>
      <xdr:rowOff>807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FAA4E729-28AF-6A2F-E561-6E8E336A3A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25044" y="15251238"/>
          <a:ext cx="7772400" cy="1754082"/>
        </a:xfrm>
        <a:prstGeom prst="rect">
          <a:avLst/>
        </a:prstGeom>
      </xdr:spPr>
    </xdr:pic>
    <xdr:clientData/>
  </xdr:twoCellAnchor>
  <xdr:twoCellAnchor editAs="oneCell">
    <xdr:from>
      <xdr:col>12</xdr:col>
      <xdr:colOff>567322</xdr:colOff>
      <xdr:row>4</xdr:row>
      <xdr:rowOff>15759</xdr:rowOff>
    </xdr:from>
    <xdr:to>
      <xdr:col>23</xdr:col>
      <xdr:colOff>268088</xdr:colOff>
      <xdr:row>20</xdr:row>
      <xdr:rowOff>151855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D2F3E89-BBA0-8217-A52C-BC33026F2B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630692" y="788802"/>
          <a:ext cx="7776309" cy="3228270"/>
        </a:xfrm>
        <a:prstGeom prst="rect">
          <a:avLst/>
        </a:prstGeom>
      </xdr:spPr>
    </xdr:pic>
    <xdr:clientData/>
  </xdr:twoCellAnchor>
  <xdr:twoCellAnchor editAs="oneCell">
    <xdr:from>
      <xdr:col>12</xdr:col>
      <xdr:colOff>394340</xdr:colOff>
      <xdr:row>22</xdr:row>
      <xdr:rowOff>26021</xdr:rowOff>
    </xdr:from>
    <xdr:to>
      <xdr:col>18</xdr:col>
      <xdr:colOff>235052</xdr:colOff>
      <xdr:row>39</xdr:row>
      <xdr:rowOff>65134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9DFE3557-F2A2-7A4D-92ED-0C66C52BD1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57710" y="4277760"/>
          <a:ext cx="4534190" cy="3324548"/>
        </a:xfrm>
        <a:prstGeom prst="rect">
          <a:avLst/>
        </a:prstGeom>
      </xdr:spPr>
    </xdr:pic>
    <xdr:clientData/>
  </xdr:twoCellAnchor>
  <xdr:twoCellAnchor editAs="oneCell">
    <xdr:from>
      <xdr:col>19</xdr:col>
      <xdr:colOff>230398</xdr:colOff>
      <xdr:row>22</xdr:row>
      <xdr:rowOff>55217</xdr:rowOff>
    </xdr:from>
    <xdr:to>
      <xdr:col>25</xdr:col>
      <xdr:colOff>566120</xdr:colOff>
      <xdr:row>39</xdr:row>
      <xdr:rowOff>20982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AD1441F-E231-574A-E3AF-F82518E6C6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63659" y="4306956"/>
          <a:ext cx="4394200" cy="3251200"/>
        </a:xfrm>
        <a:prstGeom prst="rect">
          <a:avLst/>
        </a:prstGeom>
      </xdr:spPr>
    </xdr:pic>
    <xdr:clientData/>
  </xdr:twoCellAnchor>
  <xdr:twoCellAnchor editAs="oneCell">
    <xdr:from>
      <xdr:col>39</xdr:col>
      <xdr:colOff>124239</xdr:colOff>
      <xdr:row>6</xdr:row>
      <xdr:rowOff>41413</xdr:rowOff>
    </xdr:from>
    <xdr:to>
      <xdr:col>50</xdr:col>
      <xdr:colOff>456096</xdr:colOff>
      <xdr:row>27</xdr:row>
      <xdr:rowOff>185634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CAAD868A-8ACB-EB59-D409-237775EA6D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9085761" y="1200978"/>
          <a:ext cx="7772400" cy="4202699"/>
        </a:xfrm>
        <a:prstGeom prst="rect">
          <a:avLst/>
        </a:prstGeom>
      </xdr:spPr>
    </xdr:pic>
    <xdr:clientData/>
  </xdr:twoCellAnchor>
  <xdr:twoCellAnchor editAs="oneCell">
    <xdr:from>
      <xdr:col>39</xdr:col>
      <xdr:colOff>110435</xdr:colOff>
      <xdr:row>30</xdr:row>
      <xdr:rowOff>13805</xdr:rowOff>
    </xdr:from>
    <xdr:to>
      <xdr:col>50</xdr:col>
      <xdr:colOff>442292</xdr:colOff>
      <xdr:row>50</xdr:row>
      <xdr:rowOff>44220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927ADB9F-296D-A8F1-9D96-EF1EB09C87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9071957" y="5811631"/>
          <a:ext cx="7772400" cy="3895632"/>
        </a:xfrm>
        <a:prstGeom prst="rect">
          <a:avLst/>
        </a:prstGeom>
      </xdr:spPr>
    </xdr:pic>
    <xdr:clientData/>
  </xdr:twoCellAnchor>
  <xdr:twoCellAnchor editAs="oneCell">
    <xdr:from>
      <xdr:col>39</xdr:col>
      <xdr:colOff>234674</xdr:colOff>
      <xdr:row>50</xdr:row>
      <xdr:rowOff>124239</xdr:rowOff>
    </xdr:from>
    <xdr:to>
      <xdr:col>50</xdr:col>
      <xdr:colOff>566531</xdr:colOff>
      <xdr:row>70</xdr:row>
      <xdr:rowOff>18497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91082FE5-12CC-3215-3824-E12BDE387E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9196196" y="9787282"/>
          <a:ext cx="7772400" cy="375947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12700</xdr:colOff>
      <xdr:row>14</xdr:row>
      <xdr:rowOff>0</xdr:rowOff>
    </xdr:from>
    <xdr:to>
      <xdr:col>10</xdr:col>
      <xdr:colOff>534637</xdr:colOff>
      <xdr:row>18</xdr:row>
      <xdr:rowOff>115250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E3AEAB0-8693-BA43-9EC0-98ACED1DFE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2667000"/>
          <a:ext cx="7773637" cy="8772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</xdr:row>
      <xdr:rowOff>12700</xdr:rowOff>
    </xdr:from>
    <xdr:to>
      <xdr:col>10</xdr:col>
      <xdr:colOff>521937</xdr:colOff>
      <xdr:row>54</xdr:row>
      <xdr:rowOff>124957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C4D2130-7ECB-6749-BC8C-4E32370F5D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06500" y="3632200"/>
          <a:ext cx="7773637" cy="6779757"/>
        </a:xfrm>
        <a:prstGeom prst="rect">
          <a:avLst/>
        </a:prstGeom>
      </xdr:spPr>
    </xdr:pic>
    <xdr:clientData/>
  </xdr:twoCellAnchor>
  <xdr:twoCellAnchor editAs="oneCell">
    <xdr:from>
      <xdr:col>11</xdr:col>
      <xdr:colOff>863599</xdr:colOff>
      <xdr:row>4</xdr:row>
      <xdr:rowOff>177800</xdr:rowOff>
    </xdr:from>
    <xdr:to>
      <xdr:col>20</xdr:col>
      <xdr:colOff>6554</xdr:colOff>
      <xdr:row>13</xdr:row>
      <xdr:rowOff>152400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C968A7-5592-8452-2498-D35A4D6922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045699" y="939800"/>
          <a:ext cx="6102555" cy="1689100"/>
        </a:xfrm>
        <a:prstGeom prst="rect">
          <a:avLst/>
        </a:prstGeom>
      </xdr:spPr>
    </xdr:pic>
    <xdr:clientData/>
  </xdr:twoCellAnchor>
  <xdr:twoCellAnchor editAs="oneCell">
    <xdr:from>
      <xdr:col>10</xdr:col>
      <xdr:colOff>606777</xdr:colOff>
      <xdr:row>16</xdr:row>
      <xdr:rowOff>181093</xdr:rowOff>
    </xdr:from>
    <xdr:to>
      <xdr:col>18</xdr:col>
      <xdr:colOff>437629</xdr:colOff>
      <xdr:row>40</xdr:row>
      <xdr:rowOff>142993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80DB704-C923-A0D2-0391-A5BE0DEEBE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08721" y="3191463"/>
          <a:ext cx="6110297" cy="4477456"/>
        </a:xfrm>
        <a:prstGeom prst="rect">
          <a:avLst/>
        </a:prstGeom>
      </xdr:spPr>
    </xdr:pic>
    <xdr:clientData/>
  </xdr:twoCellAnchor>
  <xdr:twoCellAnchor editAs="oneCell">
    <xdr:from>
      <xdr:col>19</xdr:col>
      <xdr:colOff>99246</xdr:colOff>
      <xdr:row>17</xdr:row>
      <xdr:rowOff>69143</xdr:rowOff>
    </xdr:from>
    <xdr:to>
      <xdr:col>25</xdr:col>
      <xdr:colOff>225142</xdr:colOff>
      <xdr:row>39</xdr:row>
      <xdr:rowOff>130292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BEF7A69C-3678-7E1D-E113-D151F788DC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550913" y="3267662"/>
          <a:ext cx="4147562" cy="420040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12700</xdr:colOff>
      <xdr:row>14</xdr:row>
      <xdr:rowOff>0</xdr:rowOff>
    </xdr:from>
    <xdr:to>
      <xdr:col>10</xdr:col>
      <xdr:colOff>534636</xdr:colOff>
      <xdr:row>18</xdr:row>
      <xdr:rowOff>115250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A62B5B-5F89-2C4A-A186-29FA3922A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0000" y="2667000"/>
          <a:ext cx="7773637" cy="8772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</xdr:row>
      <xdr:rowOff>12700</xdr:rowOff>
    </xdr:from>
    <xdr:to>
      <xdr:col>10</xdr:col>
      <xdr:colOff>521936</xdr:colOff>
      <xdr:row>54</xdr:row>
      <xdr:rowOff>124957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A9D68C9-21D0-FC48-8BA8-656E475BF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57300" y="3632200"/>
          <a:ext cx="7773637" cy="6779757"/>
        </a:xfrm>
        <a:prstGeom prst="rect">
          <a:avLst/>
        </a:prstGeom>
      </xdr:spPr>
    </xdr:pic>
    <xdr:clientData/>
  </xdr:twoCellAnchor>
  <xdr:twoCellAnchor editAs="oneCell">
    <xdr:from>
      <xdr:col>29</xdr:col>
      <xdr:colOff>546099</xdr:colOff>
      <xdr:row>3</xdr:row>
      <xdr:rowOff>139700</xdr:rowOff>
    </xdr:from>
    <xdr:to>
      <xdr:col>36</xdr:col>
      <xdr:colOff>1716</xdr:colOff>
      <xdr:row>26</xdr:row>
      <xdr:rowOff>12700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F018CBC-4B05-AB47-81B0-6E994278DA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745699" y="711200"/>
          <a:ext cx="4167317" cy="42545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508000</xdr:colOff>
      <xdr:row>10</xdr:row>
      <xdr:rowOff>76200</xdr:rowOff>
    </xdr:from>
    <xdr:to>
      <xdr:col>8</xdr:col>
      <xdr:colOff>495300</xdr:colOff>
      <xdr:row>18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2B67583-CC11-DD55-1946-698BE3792E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00" y="1981200"/>
          <a:ext cx="7683500" cy="1447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8C7AA-FC8C-E441-BF15-BF604E5F2122}">
  <dimension ref="A1:P23"/>
  <sheetViews>
    <sheetView tabSelected="1" zoomScale="90" workbookViewId="0">
      <selection activeCell="O41" sqref="O41"/>
    </sheetView>
  </sheetViews>
  <sheetFormatPr baseColWidth="10" defaultColWidth="8.83203125" defaultRowHeight="15" x14ac:dyDescent="0.2"/>
  <cols>
    <col min="1" max="1" width="15.83203125" customWidth="1"/>
    <col min="2" max="2" width="16" customWidth="1"/>
    <col min="6" max="6" width="14.5" customWidth="1"/>
    <col min="9" max="9" width="11.6640625" customWidth="1"/>
    <col min="12" max="12" width="12.1640625" bestFit="1" customWidth="1"/>
    <col min="15" max="15" width="16.33203125" bestFit="1" customWidth="1"/>
    <col min="16" max="16" width="9.83203125" bestFit="1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6" x14ac:dyDescent="0.2">
      <c r="A2" s="3" t="s">
        <v>23</v>
      </c>
      <c r="B2" s="4">
        <v>0</v>
      </c>
      <c r="C2" s="3">
        <v>1.68</v>
      </c>
      <c r="D2" s="5">
        <v>1</v>
      </c>
      <c r="E2" s="8">
        <v>1.3333333333333333</v>
      </c>
      <c r="F2" s="7">
        <v>200000</v>
      </c>
      <c r="G2" s="5">
        <v>0</v>
      </c>
      <c r="H2" s="5">
        <v>0</v>
      </c>
      <c r="I2" s="7">
        <v>0</v>
      </c>
      <c r="J2" s="5">
        <v>1E-4</v>
      </c>
      <c r="K2" s="5"/>
      <c r="L2" s="7"/>
      <c r="M2" s="5">
        <v>2000</v>
      </c>
    </row>
    <row r="3" spans="1:16" x14ac:dyDescent="0.2">
      <c r="A3" s="5" t="s">
        <v>24</v>
      </c>
      <c r="B3" s="2">
        <v>9.1999999999999998E-7</v>
      </c>
      <c r="C3" s="3">
        <v>1.86</v>
      </c>
      <c r="D3" s="3">
        <v>1</v>
      </c>
      <c r="E3" s="8">
        <v>1.3333333333333333</v>
      </c>
      <c r="F3" s="7">
        <v>100000</v>
      </c>
      <c r="G3" s="5">
        <v>0</v>
      </c>
      <c r="H3" s="5">
        <v>0</v>
      </c>
      <c r="I3" s="7">
        <v>0</v>
      </c>
      <c r="J3" s="5">
        <v>1E-4</v>
      </c>
      <c r="K3" s="5"/>
      <c r="L3" s="7"/>
      <c r="M3" s="5">
        <v>2000</v>
      </c>
    </row>
    <row r="4" spans="1:16" x14ac:dyDescent="0.2">
      <c r="A4" s="5" t="s">
        <v>25</v>
      </c>
      <c r="B4" s="2">
        <v>2.5000000000000002E-6</v>
      </c>
      <c r="C4" s="12">
        <v>1.86</v>
      </c>
      <c r="D4" s="3">
        <v>1</v>
      </c>
      <c r="E4" s="8">
        <v>1.3333333333333333</v>
      </c>
      <c r="F4" s="7">
        <v>130000</v>
      </c>
      <c r="G4" s="5">
        <v>0</v>
      </c>
      <c r="H4" s="5">
        <v>0</v>
      </c>
      <c r="I4" s="7">
        <v>0</v>
      </c>
      <c r="J4" s="5">
        <v>1E-4</v>
      </c>
      <c r="K4" s="5"/>
      <c r="L4" s="7"/>
      <c r="M4" s="5">
        <v>2000</v>
      </c>
    </row>
    <row r="5" spans="1:16" x14ac:dyDescent="0.2">
      <c r="A5" s="5" t="s">
        <v>26</v>
      </c>
      <c r="B5" s="2">
        <v>7.3000000000000004E-6</v>
      </c>
      <c r="C5" s="12">
        <v>1.86</v>
      </c>
      <c r="D5" s="3">
        <v>1</v>
      </c>
      <c r="E5" s="8">
        <v>1.3333333333333333</v>
      </c>
      <c r="F5" s="7">
        <v>200000</v>
      </c>
      <c r="G5" s="5">
        <v>0</v>
      </c>
      <c r="H5" s="5">
        <v>0</v>
      </c>
      <c r="I5" s="7">
        <v>0</v>
      </c>
      <c r="J5" s="5">
        <v>1E-4</v>
      </c>
      <c r="K5" s="5"/>
      <c r="L5" s="7"/>
      <c r="M5" s="5">
        <v>2000</v>
      </c>
    </row>
    <row r="6" spans="1:16" x14ac:dyDescent="0.2">
      <c r="A6" s="5"/>
      <c r="B6" s="4"/>
      <c r="C6" s="3"/>
      <c r="D6" s="5"/>
      <c r="E6" s="8"/>
      <c r="F6" s="7"/>
      <c r="G6" s="5"/>
      <c r="H6" s="5"/>
      <c r="I6" s="7"/>
      <c r="J6" s="5"/>
      <c r="K6" s="5"/>
      <c r="L6" s="7"/>
      <c r="M6" s="5"/>
      <c r="O6" s="11"/>
    </row>
    <row r="7" spans="1:16" x14ac:dyDescent="0.2">
      <c r="A7" s="5"/>
      <c r="B7" s="4"/>
      <c r="C7" s="3"/>
      <c r="D7" s="5"/>
      <c r="E7" s="8"/>
      <c r="F7" s="7"/>
      <c r="G7" s="5"/>
      <c r="H7" s="5"/>
      <c r="I7" s="7"/>
      <c r="J7" s="5"/>
      <c r="K7" s="5"/>
      <c r="L7" s="7"/>
      <c r="M7" s="5"/>
    </row>
    <row r="8" spans="1:16" x14ac:dyDescent="0.2">
      <c r="A8" s="5"/>
      <c r="B8" s="5"/>
      <c r="C8" s="3"/>
      <c r="D8" s="5"/>
      <c r="E8" s="8"/>
      <c r="F8" s="7"/>
      <c r="G8" s="5"/>
      <c r="H8" s="8"/>
      <c r="I8" s="7"/>
      <c r="J8" s="5"/>
      <c r="K8" s="5"/>
      <c r="L8" s="7"/>
      <c r="M8" s="5"/>
    </row>
    <row r="9" spans="1:16" x14ac:dyDescent="0.2">
      <c r="A9" s="5"/>
      <c r="C9" s="3"/>
      <c r="D9" s="3"/>
      <c r="E9" s="8"/>
      <c r="F9" s="4"/>
      <c r="G9" s="5"/>
      <c r="H9" s="8"/>
      <c r="I9" s="7"/>
      <c r="J9" s="5"/>
      <c r="K9" s="5"/>
      <c r="L9" s="5"/>
      <c r="M9" s="5"/>
    </row>
    <row r="10" spans="1:16" x14ac:dyDescent="0.2">
      <c r="A10" s="5"/>
      <c r="C10" s="12"/>
      <c r="D10" s="3"/>
      <c r="E10" s="8"/>
      <c r="F10" s="4"/>
      <c r="G10" s="5"/>
      <c r="H10" s="8"/>
      <c r="I10" s="7"/>
      <c r="J10" s="5"/>
      <c r="K10" s="5"/>
      <c r="L10" s="5"/>
      <c r="M10" s="5"/>
    </row>
    <row r="11" spans="1:16" x14ac:dyDescent="0.2">
      <c r="A11" s="5"/>
      <c r="C11" s="12"/>
      <c r="D11" s="3"/>
      <c r="E11" s="8"/>
      <c r="F11" s="4"/>
      <c r="G11" s="5"/>
      <c r="H11" s="8"/>
      <c r="I11" s="7"/>
      <c r="J11" s="5"/>
      <c r="K11" s="5"/>
      <c r="L11" s="5"/>
      <c r="M11" s="5"/>
      <c r="P11" s="7"/>
    </row>
    <row r="12" spans="1:16" x14ac:dyDescent="0.2">
      <c r="A12" s="5"/>
      <c r="B12" s="5"/>
      <c r="C12" s="3"/>
      <c r="D12" s="3"/>
      <c r="E12" s="3"/>
      <c r="F12" s="4"/>
      <c r="G12" s="3"/>
      <c r="H12" s="3"/>
      <c r="I12" s="7"/>
      <c r="J12" s="5"/>
      <c r="K12" s="5"/>
      <c r="L12" s="5"/>
      <c r="M12" s="5"/>
      <c r="P12" s="7"/>
    </row>
    <row r="13" spans="1:16" x14ac:dyDescent="0.2">
      <c r="A13" s="5"/>
      <c r="B13" s="5"/>
      <c r="C13" s="3"/>
      <c r="D13" s="5"/>
      <c r="E13" s="8"/>
      <c r="F13" s="7"/>
      <c r="G13" s="5"/>
      <c r="H13" s="5"/>
      <c r="I13" s="7"/>
      <c r="J13" s="5"/>
      <c r="K13" s="5"/>
      <c r="L13" s="5"/>
      <c r="M13" s="5"/>
      <c r="P13" s="7"/>
    </row>
    <row r="14" spans="1:16" x14ac:dyDescent="0.2">
      <c r="A14" s="13"/>
      <c r="B14" s="4"/>
      <c r="C14" s="3"/>
      <c r="D14" s="3"/>
      <c r="E14" s="8"/>
      <c r="F14" s="7"/>
      <c r="G14" s="5"/>
      <c r="H14" s="5"/>
      <c r="I14" s="14"/>
      <c r="J14" s="13"/>
      <c r="K14" s="13"/>
      <c r="L14" s="13"/>
      <c r="M14" s="13"/>
      <c r="P14" s="7"/>
    </row>
    <row r="15" spans="1:16" x14ac:dyDescent="0.2">
      <c r="A15" s="13"/>
      <c r="B15" s="4"/>
      <c r="C15" s="12"/>
      <c r="D15" s="3"/>
      <c r="E15" s="8"/>
      <c r="F15" s="7"/>
      <c r="G15" s="5"/>
      <c r="H15" s="5"/>
      <c r="I15" s="14"/>
      <c r="J15" s="13"/>
      <c r="K15" s="13"/>
      <c r="L15" s="13"/>
      <c r="M15" s="13"/>
    </row>
    <row r="16" spans="1:16" x14ac:dyDescent="0.2">
      <c r="B16" s="4"/>
      <c r="C16" s="12"/>
      <c r="D16" s="3"/>
      <c r="E16" s="8"/>
      <c r="F16" s="7"/>
      <c r="G16" s="5"/>
      <c r="H16" s="5"/>
    </row>
    <row r="23" spans="16:16" x14ac:dyDescent="0.2">
      <c r="P23" s="4"/>
    </row>
  </sheetData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5C461-7A68-234E-81E4-80DBEC46B941}">
  <dimension ref="A1:AT23"/>
  <sheetViews>
    <sheetView zoomScale="91" workbookViewId="0">
      <selection activeCell="B5" sqref="B5"/>
    </sheetView>
  </sheetViews>
  <sheetFormatPr baseColWidth="10" defaultColWidth="8.83203125" defaultRowHeight="15" x14ac:dyDescent="0.2"/>
  <cols>
    <col min="1" max="1" width="15.83203125" customWidth="1"/>
    <col min="2" max="2" width="16" customWidth="1"/>
    <col min="6" max="6" width="14.5" customWidth="1"/>
    <col min="9" max="9" width="11.6640625" customWidth="1"/>
    <col min="12" max="12" width="12.1640625" bestFit="1" customWidth="1"/>
    <col min="15" max="15" width="16.33203125" bestFit="1" customWidth="1"/>
    <col min="16" max="16" width="9.83203125" bestFit="1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6" x14ac:dyDescent="0.2">
      <c r="A2" s="3" t="s">
        <v>22</v>
      </c>
      <c r="B2" s="4">
        <v>1.9999999999999999E-7</v>
      </c>
      <c r="C2" s="3">
        <v>2.67</v>
      </c>
      <c r="D2" s="5">
        <v>1</v>
      </c>
      <c r="E2" s="8">
        <v>1.3333333333333333</v>
      </c>
      <c r="F2" s="7">
        <v>200000</v>
      </c>
      <c r="G2" s="5">
        <v>1</v>
      </c>
      <c r="H2" s="5">
        <v>1</v>
      </c>
      <c r="I2" s="7">
        <v>130000</v>
      </c>
      <c r="J2" s="5">
        <v>1E-4</v>
      </c>
      <c r="K2" s="7"/>
      <c r="L2" s="7"/>
      <c r="M2" s="5">
        <v>2000</v>
      </c>
    </row>
    <row r="3" spans="1:16" x14ac:dyDescent="0.2">
      <c r="A3" s="5"/>
      <c r="B3" s="4"/>
      <c r="C3" s="3"/>
      <c r="D3" s="5"/>
      <c r="E3" s="8"/>
      <c r="F3" s="7" t="s">
        <v>29</v>
      </c>
      <c r="G3" s="5"/>
      <c r="H3" s="5"/>
      <c r="I3" s="7"/>
      <c r="J3" s="5"/>
      <c r="K3" s="5"/>
      <c r="L3" s="7"/>
      <c r="M3" s="5"/>
    </row>
    <row r="4" spans="1:16" x14ac:dyDescent="0.2">
      <c r="A4" s="5"/>
      <c r="B4" s="4"/>
      <c r="C4" s="12"/>
      <c r="D4" s="5"/>
      <c r="E4" s="8"/>
      <c r="F4" s="7"/>
      <c r="G4" s="5"/>
      <c r="H4" s="5"/>
      <c r="I4" s="7"/>
      <c r="J4" s="5"/>
      <c r="K4" s="5"/>
      <c r="L4" s="7"/>
      <c r="M4" s="5"/>
    </row>
    <row r="5" spans="1:16" x14ac:dyDescent="0.2">
      <c r="A5" s="5"/>
      <c r="B5" s="4"/>
      <c r="C5" s="12"/>
      <c r="D5" s="5"/>
      <c r="E5" s="8"/>
      <c r="F5" s="7"/>
      <c r="G5" s="5"/>
      <c r="H5" s="5"/>
      <c r="I5" s="7"/>
      <c r="J5" s="5"/>
      <c r="K5" s="5"/>
      <c r="L5" s="7"/>
      <c r="M5" s="5"/>
    </row>
    <row r="6" spans="1:16" x14ac:dyDescent="0.2">
      <c r="A6" s="5"/>
      <c r="B6" s="4"/>
      <c r="C6" s="3"/>
      <c r="D6" s="5"/>
      <c r="E6" s="8"/>
      <c r="F6" s="7"/>
      <c r="G6" s="5"/>
      <c r="H6" s="5"/>
      <c r="I6" s="7"/>
      <c r="J6" s="5"/>
      <c r="K6" s="5"/>
      <c r="L6" s="7"/>
      <c r="M6" s="5"/>
      <c r="O6" s="11"/>
    </row>
    <row r="7" spans="1:16" x14ac:dyDescent="0.2">
      <c r="A7" s="5"/>
      <c r="B7" s="4"/>
      <c r="C7" s="3"/>
      <c r="D7" s="5"/>
      <c r="E7" s="8"/>
      <c r="F7" s="7"/>
      <c r="G7" s="5"/>
      <c r="H7" s="5"/>
      <c r="I7" s="7"/>
      <c r="J7" s="5"/>
      <c r="K7" s="5"/>
      <c r="L7" s="7"/>
      <c r="M7" s="5"/>
    </row>
    <row r="8" spans="1:16" x14ac:dyDescent="0.2">
      <c r="A8" s="5"/>
      <c r="B8" s="5"/>
      <c r="C8" s="3"/>
      <c r="D8" s="5"/>
      <c r="E8" s="8"/>
      <c r="F8" s="7"/>
      <c r="G8" s="5"/>
      <c r="H8" s="5"/>
      <c r="I8" s="7"/>
      <c r="J8" s="5"/>
      <c r="K8" s="5"/>
      <c r="L8" s="7"/>
      <c r="M8" s="5"/>
    </row>
    <row r="9" spans="1:16" x14ac:dyDescent="0.2">
      <c r="A9" s="5"/>
      <c r="B9" s="5"/>
      <c r="C9" s="3"/>
      <c r="D9" s="3"/>
      <c r="E9" s="3"/>
      <c r="F9" s="4"/>
      <c r="G9" s="3"/>
      <c r="H9" s="3"/>
      <c r="I9" s="7"/>
      <c r="J9" s="5"/>
      <c r="K9" s="5"/>
      <c r="L9" s="5"/>
      <c r="M9" s="5"/>
    </row>
    <row r="10" spans="1:16" x14ac:dyDescent="0.2">
      <c r="A10" s="5"/>
      <c r="B10" s="5"/>
      <c r="C10" s="3"/>
      <c r="D10" s="3"/>
      <c r="E10" s="3"/>
      <c r="F10" s="4"/>
      <c r="G10" s="3"/>
      <c r="H10" s="3"/>
      <c r="I10" s="7"/>
      <c r="J10" s="5"/>
      <c r="K10" s="5"/>
      <c r="L10" s="5"/>
      <c r="M10" s="5"/>
    </row>
    <row r="11" spans="1:16" x14ac:dyDescent="0.2">
      <c r="A11" s="5"/>
      <c r="B11" s="5"/>
      <c r="C11" s="3"/>
      <c r="D11" s="3"/>
      <c r="E11" s="3"/>
      <c r="F11" s="4"/>
      <c r="G11" s="3"/>
      <c r="H11" s="3"/>
      <c r="I11" s="7"/>
      <c r="J11" s="5"/>
      <c r="K11" s="5"/>
      <c r="L11" s="5"/>
      <c r="M11" s="5"/>
      <c r="P11" s="7"/>
    </row>
    <row r="12" spans="1:16" x14ac:dyDescent="0.2">
      <c r="A12" s="5"/>
      <c r="B12" s="5"/>
      <c r="C12" s="3"/>
      <c r="D12" s="3"/>
      <c r="E12" s="3"/>
      <c r="F12" s="4"/>
      <c r="G12" s="3"/>
      <c r="H12" s="3"/>
      <c r="I12" s="7"/>
      <c r="J12" s="5"/>
      <c r="K12" s="5"/>
      <c r="L12" s="5"/>
      <c r="M12" s="5"/>
      <c r="P12" s="7"/>
    </row>
    <row r="13" spans="1:16" x14ac:dyDescent="0.2">
      <c r="A13" s="5"/>
      <c r="B13" s="5"/>
      <c r="C13" s="3"/>
      <c r="D13" s="3"/>
      <c r="E13" s="3"/>
      <c r="F13" s="4"/>
      <c r="G13" s="3"/>
      <c r="H13" s="3"/>
      <c r="I13" s="7"/>
      <c r="J13" s="5"/>
      <c r="K13" s="5"/>
      <c r="L13" s="5"/>
      <c r="M13" s="5"/>
      <c r="P13" s="7"/>
    </row>
    <row r="14" spans="1:16" x14ac:dyDescent="0.2">
      <c r="A14" s="13"/>
      <c r="B14" s="13"/>
      <c r="C14" s="9"/>
      <c r="D14" s="9"/>
      <c r="E14" s="9"/>
      <c r="F14" s="10"/>
      <c r="G14" s="9"/>
      <c r="H14" s="9"/>
      <c r="I14" s="14"/>
      <c r="J14" s="13"/>
      <c r="K14" s="13"/>
      <c r="L14" s="13"/>
      <c r="M14" s="13"/>
      <c r="P14" s="7"/>
    </row>
    <row r="15" spans="1:16" x14ac:dyDescent="0.2">
      <c r="A15" s="13"/>
      <c r="B15" s="13"/>
      <c r="C15" s="9"/>
      <c r="D15" s="9"/>
      <c r="E15" s="9"/>
      <c r="F15" s="10"/>
      <c r="G15" s="9"/>
      <c r="H15" s="9"/>
      <c r="I15" s="14"/>
      <c r="J15" s="13"/>
      <c r="K15" s="13"/>
      <c r="L15" s="13"/>
      <c r="M15" s="13"/>
    </row>
    <row r="23" spans="16:46" x14ac:dyDescent="0.2">
      <c r="P23" s="4"/>
      <c r="AT23" t="s">
        <v>30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33D54-F2D7-5844-B4D8-AD7F2287C5F7}">
  <dimension ref="A1:P23"/>
  <sheetViews>
    <sheetView zoomScale="92" workbookViewId="0">
      <selection activeCell="C4" sqref="C4"/>
    </sheetView>
  </sheetViews>
  <sheetFormatPr baseColWidth="10" defaultColWidth="8.83203125" defaultRowHeight="15" x14ac:dyDescent="0.2"/>
  <cols>
    <col min="1" max="1" width="15.83203125" customWidth="1"/>
    <col min="2" max="2" width="16" customWidth="1"/>
    <col min="6" max="6" width="14.5" customWidth="1"/>
    <col min="9" max="9" width="11.6640625" customWidth="1"/>
    <col min="12" max="12" width="12.1640625" bestFit="1" customWidth="1"/>
    <col min="15" max="15" width="16.33203125" bestFit="1" customWidth="1"/>
    <col min="16" max="16" width="9.83203125" bestFit="1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6" x14ac:dyDescent="0.2">
      <c r="A2" s="3" t="s">
        <v>22</v>
      </c>
      <c r="B2" s="4">
        <v>2000</v>
      </c>
      <c r="C2" s="3">
        <v>4.6500000000000004</v>
      </c>
      <c r="D2" s="5">
        <v>1</v>
      </c>
      <c r="E2" s="8">
        <v>1.3333333333333333</v>
      </c>
      <c r="F2" s="7">
        <v>210000</v>
      </c>
      <c r="G2" s="5">
        <v>0</v>
      </c>
      <c r="H2" s="5">
        <v>0</v>
      </c>
      <c r="I2" s="7">
        <v>0</v>
      </c>
      <c r="J2" s="5">
        <v>1E-4</v>
      </c>
      <c r="K2" s="7"/>
      <c r="L2" s="7"/>
      <c r="M2" s="5">
        <v>2000</v>
      </c>
    </row>
    <row r="3" spans="1:16" x14ac:dyDescent="0.2">
      <c r="A3" s="5"/>
      <c r="B3" s="4"/>
      <c r="C3" s="3"/>
      <c r="D3" s="5"/>
      <c r="E3" s="8"/>
      <c r="F3" s="7"/>
      <c r="G3" s="5"/>
      <c r="H3" s="5"/>
      <c r="I3" s="7"/>
      <c r="J3" s="5"/>
      <c r="K3" s="5"/>
      <c r="L3" s="7"/>
      <c r="M3" s="5"/>
    </row>
    <row r="4" spans="1:16" x14ac:dyDescent="0.2">
      <c r="A4" s="5"/>
      <c r="B4" s="4"/>
      <c r="C4" s="12"/>
      <c r="D4" s="5"/>
      <c r="E4" s="8"/>
      <c r="F4" s="7"/>
      <c r="G4" s="5"/>
      <c r="H4" s="5"/>
      <c r="I4" s="7"/>
      <c r="J4" s="5"/>
      <c r="K4" s="5"/>
      <c r="L4" s="7"/>
      <c r="M4" s="5"/>
    </row>
    <row r="5" spans="1:16" x14ac:dyDescent="0.2">
      <c r="A5" s="5"/>
      <c r="B5" s="4"/>
      <c r="C5" s="12"/>
      <c r="D5" s="5"/>
      <c r="E5" s="8"/>
      <c r="F5" s="7"/>
      <c r="G5" s="5"/>
      <c r="H5" s="5"/>
      <c r="I5" s="7"/>
      <c r="J5" s="5"/>
      <c r="K5" s="5"/>
      <c r="L5" s="7"/>
      <c r="M5" s="5"/>
    </row>
    <row r="6" spans="1:16" x14ac:dyDescent="0.2">
      <c r="A6" s="5"/>
      <c r="B6" s="4"/>
      <c r="C6" s="3"/>
      <c r="D6" s="5"/>
      <c r="E6" s="8"/>
      <c r="F6" s="7"/>
      <c r="G6" s="5"/>
      <c r="H6" s="5"/>
      <c r="I6" s="7"/>
      <c r="J6" s="5"/>
      <c r="K6" s="5"/>
      <c r="L6" s="7"/>
      <c r="M6" s="5"/>
      <c r="O6" s="11"/>
    </row>
    <row r="7" spans="1:16" x14ac:dyDescent="0.2">
      <c r="A7" s="5"/>
      <c r="B7" s="4"/>
      <c r="C7" s="3"/>
      <c r="D7" s="5"/>
      <c r="E7" s="8"/>
      <c r="F7" s="7"/>
      <c r="G7" s="5"/>
      <c r="H7" s="5"/>
      <c r="I7" s="7"/>
      <c r="J7" s="5"/>
      <c r="K7" s="5"/>
      <c r="L7" s="7"/>
      <c r="M7" s="5"/>
    </row>
    <row r="8" spans="1:16" x14ac:dyDescent="0.2">
      <c r="A8" s="5"/>
      <c r="B8" s="5"/>
      <c r="C8" s="3"/>
      <c r="D8" s="5"/>
      <c r="E8" s="8"/>
      <c r="F8" s="7"/>
      <c r="G8" s="5"/>
      <c r="H8" s="5"/>
      <c r="I8" s="7"/>
      <c r="J8" s="5"/>
      <c r="K8" s="5"/>
      <c r="L8" s="7"/>
      <c r="M8" s="5"/>
    </row>
    <row r="9" spans="1:16" x14ac:dyDescent="0.2">
      <c r="A9" s="5"/>
      <c r="B9" s="5"/>
      <c r="C9" s="3"/>
      <c r="D9" s="3"/>
      <c r="E9" s="3"/>
      <c r="F9" s="4"/>
      <c r="G9" s="3"/>
      <c r="H9" s="3"/>
      <c r="I9" s="7"/>
      <c r="J9" s="5"/>
      <c r="K9" s="5"/>
      <c r="L9" s="5"/>
      <c r="M9" s="5"/>
    </row>
    <row r="10" spans="1:16" x14ac:dyDescent="0.2">
      <c r="A10" s="5"/>
      <c r="B10" s="5"/>
      <c r="C10" s="3"/>
      <c r="D10" s="3"/>
      <c r="E10" s="3"/>
      <c r="F10" s="4"/>
      <c r="G10" s="3"/>
      <c r="H10" s="3"/>
      <c r="I10" s="7"/>
      <c r="J10" s="5"/>
      <c r="K10" s="5"/>
      <c r="L10" s="5"/>
      <c r="M10" s="5"/>
    </row>
    <row r="11" spans="1:16" x14ac:dyDescent="0.2">
      <c r="A11" s="5"/>
      <c r="B11" s="5"/>
      <c r="C11" s="3"/>
      <c r="D11" s="3"/>
      <c r="E11" s="3"/>
      <c r="F11" s="4"/>
      <c r="G11" s="3"/>
      <c r="H11" s="3"/>
      <c r="I11" s="7"/>
      <c r="J11" s="5"/>
      <c r="K11" s="5"/>
      <c r="L11" s="5"/>
      <c r="M11" s="5"/>
      <c r="P11" s="7"/>
    </row>
    <row r="12" spans="1:16" x14ac:dyDescent="0.2">
      <c r="A12" s="5"/>
      <c r="B12" s="5"/>
      <c r="C12" s="3"/>
      <c r="D12" s="3"/>
      <c r="E12" s="3"/>
      <c r="F12" s="4"/>
      <c r="G12" s="3"/>
      <c r="H12" s="3"/>
      <c r="I12" s="7"/>
      <c r="J12" s="5"/>
      <c r="K12" s="5"/>
      <c r="L12" s="5"/>
      <c r="M12" s="5"/>
      <c r="P12" s="7"/>
    </row>
    <row r="13" spans="1:16" x14ac:dyDescent="0.2">
      <c r="A13" s="5"/>
      <c r="B13" s="5"/>
      <c r="C13" s="3"/>
      <c r="D13" s="3"/>
      <c r="E13" s="3"/>
      <c r="F13" s="4"/>
      <c r="G13" s="3"/>
      <c r="H13" s="3"/>
      <c r="I13" s="7"/>
      <c r="J13" s="5"/>
      <c r="K13" s="5"/>
      <c r="L13" s="5"/>
      <c r="M13" s="5"/>
      <c r="P13" s="7"/>
    </row>
    <row r="14" spans="1:16" x14ac:dyDescent="0.2">
      <c r="A14" s="13"/>
      <c r="B14" s="13"/>
      <c r="C14" s="9"/>
      <c r="D14" s="9"/>
      <c r="E14" s="9"/>
      <c r="F14" s="10"/>
      <c r="G14" s="9"/>
      <c r="H14" s="9"/>
      <c r="I14" s="14"/>
      <c r="J14" s="13"/>
      <c r="K14" s="13"/>
      <c r="L14" s="13"/>
      <c r="M14" s="13"/>
      <c r="P14" s="7"/>
    </row>
    <row r="15" spans="1:16" x14ac:dyDescent="0.2">
      <c r="A15" s="13"/>
      <c r="B15" s="13"/>
      <c r="C15" s="9"/>
      <c r="D15" s="9"/>
      <c r="E15" s="9"/>
      <c r="F15" s="10"/>
      <c r="G15" s="9"/>
      <c r="H15" s="9"/>
      <c r="I15" s="14"/>
      <c r="J15" s="13"/>
      <c r="K15" s="13"/>
      <c r="L15" s="13"/>
      <c r="M15" s="13"/>
    </row>
    <row r="23" spans="16:16" x14ac:dyDescent="0.2">
      <c r="P23" s="4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C3726-5159-A44A-B332-6A9170D46B18}">
  <dimension ref="A1:P23"/>
  <sheetViews>
    <sheetView zoomScale="108" workbookViewId="0">
      <selection activeCell="C2" sqref="C2"/>
    </sheetView>
  </sheetViews>
  <sheetFormatPr baseColWidth="10" defaultColWidth="8.83203125" defaultRowHeight="15" x14ac:dyDescent="0.2"/>
  <cols>
    <col min="1" max="1" width="16.5" customWidth="1"/>
    <col min="2" max="2" width="16" customWidth="1"/>
    <col min="6" max="6" width="14.5" customWidth="1"/>
    <col min="9" max="9" width="11.6640625" customWidth="1"/>
    <col min="12" max="12" width="12.1640625" bestFit="1" customWidth="1"/>
    <col min="15" max="15" width="16.33203125" bestFit="1" customWidth="1"/>
    <col min="16" max="16" width="9.83203125" bestFit="1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6" x14ac:dyDescent="0.2">
      <c r="A2" s="3" t="s">
        <v>27</v>
      </c>
      <c r="B2" s="4">
        <v>2.98E-2</v>
      </c>
      <c r="C2" s="12">
        <v>1.82</v>
      </c>
      <c r="D2" s="5">
        <v>1</v>
      </c>
      <c r="E2" s="8">
        <v>1.3333333333333333</v>
      </c>
      <c r="F2" s="7">
        <v>13100</v>
      </c>
      <c r="G2" s="5">
        <v>0</v>
      </c>
      <c r="H2" s="5">
        <v>0</v>
      </c>
      <c r="I2" s="7">
        <v>0</v>
      </c>
      <c r="J2" s="5">
        <v>1E-4</v>
      </c>
      <c r="K2" s="7"/>
      <c r="L2" s="7"/>
      <c r="M2" s="5">
        <v>2000</v>
      </c>
    </row>
    <row r="3" spans="1:16" x14ac:dyDescent="0.2">
      <c r="A3" s="3" t="s">
        <v>28</v>
      </c>
      <c r="B3" s="4">
        <v>3.2800000000000003E-2</v>
      </c>
      <c r="C3" s="12">
        <v>1.55</v>
      </c>
      <c r="D3" s="5">
        <v>1</v>
      </c>
      <c r="E3" s="8">
        <v>1.3333333333333333</v>
      </c>
      <c r="F3" s="7">
        <v>13500</v>
      </c>
      <c r="G3" s="5">
        <v>0</v>
      </c>
      <c r="H3" s="5">
        <v>0</v>
      </c>
      <c r="I3" s="7">
        <v>0</v>
      </c>
      <c r="J3" s="5">
        <v>1E-4</v>
      </c>
      <c r="K3" s="7"/>
      <c r="L3" s="7"/>
      <c r="M3" s="5">
        <v>2000</v>
      </c>
    </row>
    <row r="4" spans="1:16" x14ac:dyDescent="0.2">
      <c r="A4" s="5"/>
      <c r="B4" s="4"/>
      <c r="C4" s="12"/>
      <c r="D4" s="5"/>
      <c r="E4" s="8"/>
      <c r="F4" s="7"/>
      <c r="G4" s="5"/>
      <c r="H4" s="5"/>
      <c r="I4" s="7"/>
      <c r="J4" s="5"/>
      <c r="K4" s="5"/>
      <c r="L4" s="7"/>
      <c r="M4" s="5"/>
    </row>
    <row r="5" spans="1:16" x14ac:dyDescent="0.2">
      <c r="A5" s="5"/>
      <c r="B5" s="4"/>
      <c r="C5" s="12"/>
      <c r="D5" s="5"/>
      <c r="E5" s="8"/>
      <c r="F5" s="7"/>
      <c r="G5" s="5"/>
      <c r="H5" s="5"/>
      <c r="I5" s="7"/>
      <c r="J5" s="5"/>
      <c r="K5" s="5"/>
      <c r="L5" s="7"/>
      <c r="M5" s="5"/>
    </row>
    <row r="6" spans="1:16" x14ac:dyDescent="0.2">
      <c r="A6" s="5"/>
      <c r="B6" s="4"/>
      <c r="C6" s="3"/>
      <c r="D6" s="5"/>
      <c r="E6" s="8"/>
      <c r="F6" s="7"/>
      <c r="G6" s="5"/>
      <c r="H6" s="5"/>
      <c r="I6" s="7"/>
      <c r="J6" s="5"/>
      <c r="K6" s="5"/>
      <c r="L6" s="7"/>
      <c r="M6" s="5"/>
      <c r="O6" s="11"/>
    </row>
    <row r="7" spans="1:16" x14ac:dyDescent="0.2">
      <c r="A7" s="5"/>
      <c r="B7" s="4"/>
      <c r="C7" s="3"/>
      <c r="D7" s="5"/>
      <c r="E7" s="8"/>
      <c r="F7" s="7"/>
      <c r="G7" s="5"/>
      <c r="H7" s="5"/>
      <c r="I7" s="7"/>
      <c r="J7" s="5"/>
      <c r="K7" s="5"/>
      <c r="L7" s="7"/>
      <c r="M7" s="5"/>
    </row>
    <row r="8" spans="1:16" x14ac:dyDescent="0.2">
      <c r="A8" s="5"/>
      <c r="B8" s="5"/>
      <c r="C8" s="3"/>
      <c r="D8" s="5"/>
      <c r="E8" s="8"/>
      <c r="F8" s="7"/>
      <c r="G8" s="5"/>
      <c r="H8" s="5"/>
      <c r="I8" s="7"/>
      <c r="J8" s="5"/>
      <c r="K8" s="5"/>
      <c r="L8" s="7"/>
      <c r="M8" s="5"/>
    </row>
    <row r="9" spans="1:16" x14ac:dyDescent="0.2">
      <c r="A9" s="5"/>
      <c r="B9" s="5"/>
      <c r="C9" s="3"/>
      <c r="D9" s="3"/>
      <c r="E9" s="3"/>
      <c r="F9" s="4"/>
      <c r="G9" s="3"/>
      <c r="H9" s="3"/>
      <c r="I9" s="7"/>
      <c r="J9" s="5"/>
      <c r="K9" s="5"/>
      <c r="L9" s="5"/>
      <c r="M9" s="5"/>
    </row>
    <row r="10" spans="1:16" x14ac:dyDescent="0.2">
      <c r="A10" s="5"/>
      <c r="B10" s="5"/>
      <c r="C10" s="3"/>
      <c r="D10" s="3"/>
      <c r="E10" s="3"/>
      <c r="F10" s="4"/>
      <c r="G10" s="3"/>
      <c r="H10" s="3"/>
      <c r="I10" s="7"/>
      <c r="J10" s="5"/>
      <c r="K10" s="5"/>
      <c r="L10" s="5"/>
      <c r="M10" s="5"/>
    </row>
    <row r="11" spans="1:16" x14ac:dyDescent="0.2">
      <c r="A11" s="5"/>
      <c r="B11" s="5"/>
      <c r="C11" s="3"/>
      <c r="D11" s="3"/>
      <c r="E11" s="3"/>
      <c r="F11" s="4"/>
      <c r="G11" s="3"/>
      <c r="H11" s="3"/>
      <c r="I11" s="7"/>
      <c r="J11" s="5"/>
      <c r="K11" s="5"/>
      <c r="L11" s="5"/>
      <c r="M11" s="5"/>
      <c r="P11" s="7"/>
    </row>
    <row r="12" spans="1:16" x14ac:dyDescent="0.2">
      <c r="A12" s="5"/>
      <c r="B12" s="5"/>
      <c r="C12" s="3"/>
      <c r="D12" s="3"/>
      <c r="E12" s="3"/>
      <c r="F12" s="4"/>
      <c r="G12" s="3"/>
      <c r="H12" s="3"/>
      <c r="I12" s="7"/>
      <c r="J12" s="5"/>
      <c r="K12" s="5"/>
      <c r="L12" s="5"/>
      <c r="M12" s="5"/>
      <c r="P12" s="7"/>
    </row>
    <row r="13" spans="1:16" x14ac:dyDescent="0.2">
      <c r="A13" s="5"/>
      <c r="B13" s="5"/>
      <c r="C13" s="3"/>
      <c r="D13" s="3"/>
      <c r="E13" s="3"/>
      <c r="F13" s="4"/>
      <c r="G13" s="3"/>
      <c r="H13" s="3"/>
      <c r="I13" s="7"/>
      <c r="J13" s="5"/>
      <c r="K13" s="5"/>
      <c r="L13" s="5"/>
      <c r="M13" s="5"/>
      <c r="P13" s="7"/>
    </row>
    <row r="14" spans="1:16" x14ac:dyDescent="0.2">
      <c r="A14" s="13"/>
      <c r="B14" s="13"/>
      <c r="C14" s="9"/>
      <c r="D14" s="9"/>
      <c r="E14" s="9"/>
      <c r="F14" s="10"/>
      <c r="G14" s="9"/>
      <c r="H14" s="9"/>
      <c r="I14" s="14"/>
      <c r="J14" s="13"/>
      <c r="K14" s="13"/>
      <c r="L14" s="13"/>
      <c r="M14" s="13"/>
      <c r="P14" s="7"/>
    </row>
    <row r="15" spans="1:16" x14ac:dyDescent="0.2">
      <c r="A15" s="13"/>
      <c r="B15" s="13"/>
      <c r="C15" s="9"/>
      <c r="D15" s="9"/>
      <c r="E15" s="9"/>
      <c r="F15" s="10"/>
      <c r="G15" s="9"/>
      <c r="H15" s="9"/>
      <c r="I15" s="14"/>
      <c r="J15" s="13"/>
      <c r="K15" s="13"/>
      <c r="L15" s="13"/>
      <c r="M15" s="13"/>
    </row>
    <row r="23" spans="16:16" x14ac:dyDescent="0.2">
      <c r="P23" s="4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1E301-4A7E-5D4F-AA49-1EA5D6021DF9}">
  <dimension ref="A1:P23"/>
  <sheetViews>
    <sheetView zoomScale="150" workbookViewId="0">
      <selection activeCell="M16" sqref="M16"/>
    </sheetView>
  </sheetViews>
  <sheetFormatPr baseColWidth="10" defaultColWidth="8.83203125" defaultRowHeight="15" x14ac:dyDescent="0.2"/>
  <cols>
    <col min="1" max="1" width="24.6640625" customWidth="1"/>
    <col min="2" max="2" width="16" customWidth="1"/>
    <col min="6" max="6" width="14.5" customWidth="1"/>
    <col min="9" max="9" width="11.6640625" customWidth="1"/>
    <col min="12" max="12" width="12.1640625" bestFit="1" customWidth="1"/>
    <col min="15" max="15" width="16.33203125" bestFit="1" customWidth="1"/>
    <col min="16" max="16" width="9.83203125" bestFit="1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6" x14ac:dyDescent="0.2">
      <c r="A2" s="3" t="s">
        <v>34</v>
      </c>
      <c r="B2" s="4">
        <v>22900</v>
      </c>
      <c r="C2" s="3">
        <v>1.71</v>
      </c>
      <c r="D2" s="3">
        <v>1</v>
      </c>
      <c r="E2" s="12">
        <v>1.3333333333333333</v>
      </c>
      <c r="F2" s="4">
        <v>389000</v>
      </c>
      <c r="G2" s="3">
        <v>1</v>
      </c>
      <c r="H2" s="3">
        <v>1</v>
      </c>
      <c r="I2" s="2">
        <v>3140</v>
      </c>
      <c r="J2" s="6">
        <v>1E-4</v>
      </c>
      <c r="K2" s="6">
        <v>200</v>
      </c>
      <c r="L2" s="7"/>
      <c r="M2" s="5">
        <v>2000</v>
      </c>
    </row>
    <row r="3" spans="1:16" x14ac:dyDescent="0.2">
      <c r="A3" s="3" t="s">
        <v>33</v>
      </c>
      <c r="B3" s="4">
        <v>51200</v>
      </c>
      <c r="C3" s="3">
        <v>1.68</v>
      </c>
      <c r="D3" s="3">
        <v>1</v>
      </c>
      <c r="E3" s="3">
        <v>1.3333299999999999</v>
      </c>
      <c r="F3" s="4">
        <v>2990000</v>
      </c>
      <c r="G3" s="3">
        <v>0</v>
      </c>
      <c r="H3" s="3">
        <v>2</v>
      </c>
      <c r="I3" s="7">
        <v>11900</v>
      </c>
      <c r="J3" s="6">
        <v>1E-4</v>
      </c>
      <c r="K3" s="6">
        <v>200</v>
      </c>
      <c r="L3" s="7"/>
      <c r="M3" s="5">
        <v>2000</v>
      </c>
    </row>
    <row r="4" spans="1:16" x14ac:dyDescent="0.2">
      <c r="A4" s="3" t="s">
        <v>31</v>
      </c>
      <c r="B4" s="4">
        <v>1.1E+17</v>
      </c>
      <c r="C4" s="3">
        <v>2</v>
      </c>
      <c r="D4" s="3">
        <v>1</v>
      </c>
      <c r="E4" s="12">
        <v>1.3333333333333333</v>
      </c>
      <c r="F4" s="4">
        <v>2800000</v>
      </c>
      <c r="G4" s="3">
        <v>1</v>
      </c>
      <c r="H4" s="3">
        <v>1</v>
      </c>
      <c r="I4" s="7">
        <v>500000</v>
      </c>
      <c r="J4" s="6">
        <v>1E-4</v>
      </c>
      <c r="K4" s="6">
        <v>200</v>
      </c>
      <c r="L4" s="7"/>
      <c r="M4" s="5">
        <v>2000</v>
      </c>
    </row>
    <row r="5" spans="1:16" x14ac:dyDescent="0.2">
      <c r="A5" s="3" t="s">
        <v>32</v>
      </c>
      <c r="B5" s="4">
        <v>9.9999999999999995E-7</v>
      </c>
      <c r="C5" s="3">
        <v>1.5</v>
      </c>
      <c r="D5" s="3">
        <v>1</v>
      </c>
      <c r="E5" s="3">
        <f>4/3</f>
        <v>1.3333333333333333</v>
      </c>
      <c r="F5" s="4">
        <v>157000</v>
      </c>
      <c r="G5" s="3">
        <v>1</v>
      </c>
      <c r="H5" s="3">
        <v>1</v>
      </c>
      <c r="I5" s="4">
        <v>157000</v>
      </c>
      <c r="J5" s="6">
        <v>1E-4</v>
      </c>
      <c r="K5" s="6">
        <v>200</v>
      </c>
      <c r="L5" s="7"/>
      <c r="M5" s="5">
        <v>2000</v>
      </c>
    </row>
    <row r="6" spans="1:16" x14ac:dyDescent="0.2">
      <c r="A6" s="5"/>
      <c r="B6" s="4"/>
      <c r="C6" s="3"/>
      <c r="D6" s="5"/>
      <c r="E6" s="8"/>
      <c r="F6" s="7"/>
      <c r="G6" s="5"/>
      <c r="H6" s="5"/>
      <c r="I6" s="7"/>
      <c r="J6" s="5"/>
      <c r="K6" s="5"/>
      <c r="L6" s="7"/>
      <c r="M6" s="5"/>
      <c r="O6" s="11"/>
    </row>
    <row r="7" spans="1:16" x14ac:dyDescent="0.2">
      <c r="A7" s="5"/>
      <c r="B7" s="4"/>
      <c r="C7" s="3"/>
      <c r="D7" s="5"/>
      <c r="E7" s="8"/>
      <c r="F7" s="7"/>
      <c r="G7" s="5"/>
      <c r="H7" s="5"/>
      <c r="I7" s="7"/>
      <c r="J7" s="5"/>
      <c r="K7" s="5"/>
      <c r="L7" s="7"/>
      <c r="M7" s="5"/>
    </row>
    <row r="8" spans="1:16" x14ac:dyDescent="0.2">
      <c r="A8" s="5"/>
      <c r="B8" s="5"/>
      <c r="C8" s="3"/>
      <c r="D8" s="5"/>
      <c r="E8" s="8"/>
      <c r="F8" s="7"/>
      <c r="G8" s="5"/>
      <c r="H8" s="5"/>
      <c r="I8" s="7"/>
      <c r="J8" s="5"/>
      <c r="K8" s="5"/>
      <c r="L8" s="7"/>
      <c r="M8" s="5"/>
    </row>
    <row r="9" spans="1:16" x14ac:dyDescent="0.2">
      <c r="A9" s="5"/>
      <c r="B9" s="5"/>
      <c r="C9" s="3"/>
      <c r="D9" s="3"/>
      <c r="E9" s="3"/>
      <c r="F9" s="4"/>
      <c r="G9" s="3"/>
      <c r="H9" s="3"/>
      <c r="I9" s="7"/>
      <c r="J9" s="5"/>
      <c r="K9" s="5"/>
      <c r="L9" s="5"/>
      <c r="M9" s="5"/>
    </row>
    <row r="10" spans="1:16" x14ac:dyDescent="0.2">
      <c r="A10" s="5"/>
      <c r="B10" s="5"/>
      <c r="C10" s="3"/>
      <c r="D10" s="3"/>
      <c r="E10" s="3"/>
      <c r="F10" s="4"/>
      <c r="G10" s="3"/>
      <c r="H10" s="3"/>
      <c r="I10" s="7"/>
      <c r="J10" s="5"/>
      <c r="K10" s="5"/>
      <c r="L10" s="5"/>
      <c r="M10" s="5"/>
    </row>
    <row r="11" spans="1:16" x14ac:dyDescent="0.2">
      <c r="A11" s="5"/>
      <c r="B11" s="5"/>
      <c r="C11" s="3"/>
      <c r="D11" s="3"/>
      <c r="E11" s="3"/>
      <c r="F11" s="4"/>
      <c r="G11" s="3"/>
      <c r="H11" s="3"/>
      <c r="I11" s="7"/>
      <c r="J11" s="5"/>
      <c r="K11" s="5"/>
      <c r="L11" s="5"/>
      <c r="M11" s="5"/>
      <c r="P11" s="7"/>
    </row>
    <row r="12" spans="1:16" x14ac:dyDescent="0.2">
      <c r="A12" s="5"/>
      <c r="B12" s="5"/>
      <c r="C12" s="3"/>
      <c r="D12" s="3"/>
      <c r="E12" s="3"/>
      <c r="F12" s="4"/>
      <c r="G12" s="3"/>
      <c r="H12" s="3"/>
      <c r="I12" s="7"/>
      <c r="J12" s="5"/>
      <c r="K12" s="5"/>
      <c r="L12" s="5"/>
      <c r="M12" s="5"/>
      <c r="P12" s="7"/>
    </row>
    <row r="13" spans="1:16" x14ac:dyDescent="0.2">
      <c r="A13" s="5"/>
      <c r="B13" s="5"/>
      <c r="C13" s="3"/>
      <c r="D13" s="3"/>
      <c r="E13" s="3"/>
      <c r="F13" s="4"/>
      <c r="G13" s="3"/>
      <c r="H13" s="3"/>
      <c r="I13" s="7"/>
      <c r="J13" s="5"/>
      <c r="K13" s="5"/>
      <c r="L13" s="5"/>
      <c r="M13" s="5"/>
      <c r="P13" s="7"/>
    </row>
    <row r="14" spans="1:16" x14ac:dyDescent="0.2">
      <c r="A14" s="13"/>
      <c r="B14" s="13"/>
      <c r="C14" s="9"/>
      <c r="D14" s="9"/>
      <c r="E14" s="9"/>
      <c r="F14" s="10"/>
      <c r="G14" s="9"/>
      <c r="H14" s="9"/>
      <c r="I14" s="14"/>
      <c r="J14" s="13"/>
      <c r="K14" s="13"/>
      <c r="L14" s="13"/>
      <c r="M14" s="13"/>
      <c r="P14" s="7"/>
    </row>
    <row r="15" spans="1:16" x14ac:dyDescent="0.2">
      <c r="A15" s="13"/>
      <c r="B15" s="13"/>
      <c r="C15" s="9"/>
      <c r="D15" s="9"/>
      <c r="E15" s="9"/>
      <c r="F15" s="10"/>
      <c r="G15" s="9"/>
      <c r="H15" s="9"/>
      <c r="I15" s="14"/>
      <c r="J15" s="13"/>
      <c r="K15" s="13"/>
      <c r="L15" s="13"/>
      <c r="M15" s="13"/>
    </row>
    <row r="23" spans="16:16" x14ac:dyDescent="0.2">
      <c r="P23" s="4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C2ABA-8828-F649-862B-296C5B7B2528}">
  <dimension ref="A1:G8"/>
  <sheetViews>
    <sheetView workbookViewId="0">
      <selection activeCell="B10" sqref="B10"/>
    </sheetView>
  </sheetViews>
  <sheetFormatPr baseColWidth="10" defaultRowHeight="15" x14ac:dyDescent="0.2"/>
  <cols>
    <col min="1" max="1" width="13.1640625" customWidth="1"/>
    <col min="4" max="4" width="22.83203125" customWidth="1"/>
  </cols>
  <sheetData>
    <row r="1" spans="1:7" x14ac:dyDescent="0.2">
      <c r="A1" t="s">
        <v>13</v>
      </c>
      <c r="B1" s="2">
        <v>1E-3</v>
      </c>
      <c r="D1" t="s">
        <v>17</v>
      </c>
      <c r="E1" s="2">
        <v>9.9999999999999995E-7</v>
      </c>
    </row>
    <row r="2" spans="1:7" x14ac:dyDescent="0.2">
      <c r="A2" t="s">
        <v>14</v>
      </c>
      <c r="B2" s="2">
        <v>0</v>
      </c>
      <c r="D2" t="s">
        <v>18</v>
      </c>
      <c r="E2" s="4">
        <v>51200</v>
      </c>
    </row>
    <row r="3" spans="1:7" x14ac:dyDescent="0.2">
      <c r="A3" t="s">
        <v>15</v>
      </c>
      <c r="B3">
        <v>0</v>
      </c>
      <c r="F3" s="2"/>
    </row>
    <row r="5" spans="1:7" x14ac:dyDescent="0.2">
      <c r="A5" t="s">
        <v>16</v>
      </c>
      <c r="B5" s="2">
        <f>(5/3)+(1/3)*((B2^2)/(1+B2^2))-(1/6)*((B3^2)/(1+B3^2))+0.15*B1^(-1/4)</f>
        <v>2.51017865445219</v>
      </c>
      <c r="D5" t="s">
        <v>19</v>
      </c>
      <c r="E5" s="2">
        <f>((E1^3)/E2)^(1/4)</f>
        <v>2.1022410381342848E-6</v>
      </c>
      <c r="F5" s="2">
        <v>4.0000000000000003E-5</v>
      </c>
    </row>
    <row r="6" spans="1:7" x14ac:dyDescent="0.2">
      <c r="D6" t="s">
        <v>20</v>
      </c>
      <c r="E6" s="2">
        <f>E5*1000000</f>
        <v>2.1022410381342849</v>
      </c>
      <c r="F6" s="2">
        <f>1/E5</f>
        <v>475682.84600108879</v>
      </c>
    </row>
    <row r="8" spans="1:7" x14ac:dyDescent="0.2">
      <c r="D8" t="s">
        <v>21</v>
      </c>
      <c r="E8" s="2">
        <f>2*PI()/E5</f>
        <v>2988803.4688714109</v>
      </c>
      <c r="F8" s="2">
        <f>2*PI()/F5</f>
        <v>157079.63267948964</v>
      </c>
      <c r="G8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TestPage</vt:lpstr>
      <vt:lpstr>TestPage2</vt:lpstr>
      <vt:lpstr>TestPage3</vt:lpstr>
      <vt:lpstr>TestPage4</vt:lpstr>
      <vt:lpstr>TestPage5</vt:lpstr>
      <vt:lpstr>Calculation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Chit Yau KUAN</cp:lastModifiedBy>
  <dcterms:created xsi:type="dcterms:W3CDTF">2025-08-19T04:30:56Z</dcterms:created>
  <dcterms:modified xsi:type="dcterms:W3CDTF">2025-12-09T10:26:18Z</dcterms:modified>
</cp:coreProperties>
</file>