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<sst xmlns="http://schemas.openxmlformats.org/spreadsheetml/2006/main" count="40">
  <si>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1.4Billion 2017</t>
  </si>
  <si>
    <t>User_count_SUM</t>
  </si>
  <si>
    <t>N_1_to_last2_ALL_SUM</t>
  </si>
  <si>
    <t>U_1_to_last2_ALL_SUM</t>
  </si>
  <si>
    <t>S_1_to_last2_ALL_SUM</t>
  </si>
  <si>
    <t>length_password_ALL_SUM</t>
  </si>
  <si>
    <t>N_1_to_last2_ALL_SUM/length_password_ALL_SUM</t>
  </si>
  <si>
    <t>U_1_to_last2_ALL_SUM/length_password_ALL_SUM</t>
  </si>
  <si>
    <t>N_Percentage</t>
  </si>
  <si>
    <t>S_1_to_last2_ALL_SUM/length_password_ALL_SUM</t>
  </si>
  <si>
    <t>U_Percentage</t>
  </si>
  <si>
    <t>S_Percentage</t>
  </si>
  <si>
    <t>Rockyou 2009</t>
  </si>
  <si>
    <t>1.4Billion Pass 2017</t>
  </si>
  <si>
    <t>N_Average_User</t>
  </si>
  <si>
    <t>U_Average_User</t>
  </si>
  <si>
    <t>S_Average_User</t>
  </si>
  <si>
    <t>len_Pass_ave_User</t>
  </si>
  <si>
    <t>PASS[0]&amp;PASS[LEN-1]</t>
  </si>
  <si>
    <t>N_password[0]</t>
  </si>
  <si>
    <t>N_pass[0]</t>
  </si>
  <si>
    <t>N_password[length-1]</t>
  </si>
  <si>
    <t>N_pass[len-1]</t>
  </si>
  <si>
    <t>U_password[0]</t>
  </si>
  <si>
    <t>U_pass[0]</t>
  </si>
  <si>
    <t>U_password[length-1]</t>
  </si>
  <si>
    <t>U_pass[len-1]</t>
  </si>
  <si>
    <t>S_password[0]</t>
  </si>
  <si>
    <t>S_pass[0]</t>
  </si>
  <si>
    <t>S_password[length-1]</t>
  </si>
  <si>
    <t>S_pass[len-1]</t>
  </si>
  <si>
    <t>Pass[1] to Pass[len-2]</t>
  </si>
  <si>
    <t>N_pass[0]&amp;[len-1]</t>
  </si>
  <si>
    <t>U_pass[0]&amp;[len-1]</t>
  </si>
  <si>
    <t>S_pass[0]&amp;[len-1]</t>
  </si>
  <si>
    <t>1.4Billion  2017</t>
  </si>
  <si>
    <t>N_Per_Pass</t>
  </si>
  <si>
    <t>U_Per_Pass</t>
  </si>
  <si>
    <t>S_Per_Pass</t>
  </si>
  <si>
    <t>Len_Per_Pass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</si>
</sst>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Password[1] to Password[length-2]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"Rockyou 2009"</c:f>
              <c:strCache>
                <c:ptCount val="1"/>
                <c:pt idx="0">
                  <c:v>Rockyou 2009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Sheet1!$B$24:$B$27</c:f>
              <c:strCache>
                <c:ptCount val="4"/>
                <c:pt idx="0">
                  <c:v>N_Average_User</c:v>
                </c:pt>
                <c:pt idx="1">
                  <c:v>U_Average_User</c:v>
                </c:pt>
                <c:pt idx="2">
                  <c:v>S_Average_User</c:v>
                </c:pt>
                <c:pt idx="3">
                  <c:v>len_Pass_ave_User</c:v>
                </c:pt>
              </c:strCache>
            </c:strRef>
          </c:cat>
          <c:val>
            <c:numRef>
              <c:f>Sheet1!$C$24:$C$27</c:f>
              <c:numCache>
                <c:formatCode>General</c:formatCode>
                <c:ptCount val="4"/>
                <c:pt idx="0">
                  <c:v>2.11135698799153</c:v>
                </c:pt>
                <c:pt idx="1">
                  <c:v>0.273685438401404</c:v>
                </c:pt>
                <c:pt idx="2">
                  <c:v>0.0804441849159295</c:v>
                </c:pt>
                <c:pt idx="3">
                  <c:v>8.75051709349173</c:v>
                </c:pt>
              </c:numCache>
            </c:numRef>
          </c:val>
        </c:ser>
        <c:ser>
          <c:idx val="2"/>
          <c:order val="1"/>
          <c:tx>
            <c:strRef>
              <c:f>"1.4Billion 2017"</c:f>
              <c:strCache>
                <c:ptCount val="1"/>
                <c:pt idx="0">
                  <c:v>1.4Billion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Sheet1!$B$24:$B$27</c:f>
              <c:strCache>
                <c:ptCount val="4"/>
                <c:pt idx="0">
                  <c:v>N_Average_User</c:v>
                </c:pt>
                <c:pt idx="1">
                  <c:v>U_Average_User</c:v>
                </c:pt>
                <c:pt idx="2">
                  <c:v>S_Average_User</c:v>
                </c:pt>
                <c:pt idx="3">
                  <c:v>len_Pass_ave_User</c:v>
                </c:pt>
              </c:strCache>
            </c:strRef>
          </c:cat>
          <c:val>
            <c:numRef>
              <c:f>Sheet1!$G$24:$G$27</c:f>
              <c:numCache>
                <c:formatCode>General</c:formatCode>
                <c:ptCount val="4"/>
                <c:pt idx="0">
                  <c:v>1.91893354865811</c:v>
                </c:pt>
                <c:pt idx="1">
                  <c:v>0.112386637339232</c:v>
                </c:pt>
                <c:pt idx="2">
                  <c:v>0.16856973779101</c:v>
                </c:pt>
                <c:pt idx="3">
                  <c:v>8.50036281042483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325376500"/>
        <c:axId val="103322752"/>
      </c:barChart>
      <c:catAx>
        <c:axId val="3253765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322752"/>
        <c:crosses val="autoZero"/>
        <c:auto val="1"/>
        <c:lblAlgn val="ctr"/>
        <c:lblOffset val="100"/>
        <c:noMultiLvlLbl val="0"/>
      </c:catAx>
      <c:valAx>
        <c:axId val="1033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each character</a:t>
                </a:r>
              </a:p>
            </c:rich>
          </c:tx>
          <c:layout>
            <c:manualLayout>
              <c:xMode val="edge"/>
              <c:yMode val="edge"/>
              <c:x val="0.133289051256504"/>
              <c:y val="0.23435231180741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3765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pass[0]&amp;pass[len-1]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"Rockyou 2009"</c:f>
              <c:strCache>
                <c:ptCount val="1"/>
                <c:pt idx="0">
                  <c:v>Rockyou 2009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Sheet1!$D$70:$D$75</c:f>
              <c:strCache>
                <c:ptCount val="6"/>
                <c:pt idx="0">
                  <c:v>N_pass[0]</c:v>
                </c:pt>
                <c:pt idx="1">
                  <c:v>N_pass[len-1]</c:v>
                </c:pt>
                <c:pt idx="2">
                  <c:v>U_pass[0]</c:v>
                </c:pt>
                <c:pt idx="3">
                  <c:v>U_pass[len-1]</c:v>
                </c:pt>
                <c:pt idx="4">
                  <c:v>S_pass[0]</c:v>
                </c:pt>
                <c:pt idx="5">
                  <c:v>S_pass[len-1]</c:v>
                </c:pt>
              </c:strCache>
            </c:strRef>
          </c:cat>
          <c:val>
            <c:numRef>
              <c:f>Sheet1!$E$70:$E$75</c:f>
              <c:numCache>
                <c:formatCode>General</c:formatCode>
                <c:ptCount val="6"/>
                <c:pt idx="0">
                  <c:v>0.229248297076951</c:v>
                </c:pt>
                <c:pt idx="1">
                  <c:v>0.580365464888213</c:v>
                </c:pt>
                <c:pt idx="2">
                  <c:v>0.0812647731019183</c:v>
                </c:pt>
                <c:pt idx="3">
                  <c:v>0.0254862201534447</c:v>
                </c:pt>
                <c:pt idx="4">
                  <c:v>0.00672312343188587</c:v>
                </c:pt>
                <c:pt idx="5">
                  <c:v>0.0232488111669284</c:v>
                </c:pt>
              </c:numCache>
            </c:numRef>
          </c:val>
        </c:ser>
        <c:ser>
          <c:idx val="2"/>
          <c:order val="1"/>
          <c:tx>
            <c:strRef>
              <c:f>"1.4Billion 2017"</c:f>
              <c:strCache>
                <c:ptCount val="1"/>
                <c:pt idx="0">
                  <c:v>1.4Billion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Sheet1!$D$70:$D$75</c:f>
              <c:strCache>
                <c:ptCount val="6"/>
                <c:pt idx="0">
                  <c:v>N_pass[0]</c:v>
                </c:pt>
                <c:pt idx="1">
                  <c:v>N_pass[len-1]</c:v>
                </c:pt>
                <c:pt idx="2">
                  <c:v>U_pass[0]</c:v>
                </c:pt>
                <c:pt idx="3">
                  <c:v>U_pass[len-1]</c:v>
                </c:pt>
                <c:pt idx="4">
                  <c:v>S_pass[0]</c:v>
                </c:pt>
                <c:pt idx="5">
                  <c:v>S_pass[len-1]</c:v>
                </c:pt>
              </c:strCache>
            </c:strRef>
          </c:cat>
          <c:val>
            <c:numRef>
              <c:f>Sheet1!$H$70:$H$75</c:f>
              <c:numCache>
                <c:formatCode>General</c:formatCode>
                <c:ptCount val="6"/>
                <c:pt idx="0">
                  <c:v>0.212143611811119</c:v>
                </c:pt>
                <c:pt idx="1">
                  <c:v>0.566876482179799</c:v>
                </c:pt>
                <c:pt idx="2">
                  <c:v>0.0510554598857291</c:v>
                </c:pt>
                <c:pt idx="3">
                  <c:v>0.0253548601492708</c:v>
                </c:pt>
                <c:pt idx="4">
                  <c:v>0.00923976071923977</c:v>
                </c:pt>
                <c:pt idx="5">
                  <c:v>0.0125978476114124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74611939"/>
        <c:axId val="210325571"/>
      </c:barChart>
      <c:catAx>
        <c:axId val="2746119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325571"/>
        <c:crosses val="autoZero"/>
        <c:auto val="1"/>
        <c:lblAlgn val="ctr"/>
        <c:lblOffset val="100"/>
        <c:noMultiLvlLbl val="0"/>
      </c:catAx>
      <c:valAx>
        <c:axId val="2103255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CHaracters</a:t>
                </a:r>
              </a:p>
            </c:rich>
          </c:tx>
          <c:layout>
            <c:manualLayout>
              <c:xMode val="edge"/>
              <c:yMode val="edge"/>
              <c:x val="0.112825458052073"/>
              <c:y val="0.2422249044457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6119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Password</a:t>
            </a:r>
          </a:p>
        </c:rich>
      </c:tx>
      <c:layout>
        <c:manualLayout>
          <c:xMode val="edge"/>
          <c:yMode val="edge"/>
          <c:x val="0.445627419722159"/>
          <c:y val="0.024901431832330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"Rockyou 2009"</c:f>
              <c:strCache>
                <c:ptCount val="1"/>
                <c:pt idx="0">
                  <c:v>Rockyou 2009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Sheet1!$B$111:$B$114</c:f>
              <c:strCache>
                <c:ptCount val="4"/>
                <c:pt idx="0">
                  <c:v>N_Per_Pass</c:v>
                </c:pt>
                <c:pt idx="1">
                  <c:v>U_Per_Pass</c:v>
                </c:pt>
                <c:pt idx="2">
                  <c:v>S_Per_Pass</c:v>
                </c:pt>
                <c:pt idx="3">
                  <c:v>Len_Per_Pass</c:v>
                </c:pt>
              </c:strCache>
            </c:strRef>
          </c:cat>
          <c:val>
            <c:numRef>
              <c:f>Sheet1!$C$111:$C$114</c:f>
              <c:numCache>
                <c:formatCode>General</c:formatCode>
                <c:ptCount val="4"/>
                <c:pt idx="0">
                  <c:v>2.92097074995669</c:v>
                </c:pt>
                <c:pt idx="1">
                  <c:v>0.380436431656767</c:v>
                </c:pt>
                <c:pt idx="2">
                  <c:v>0.110416119514744</c:v>
                </c:pt>
                <c:pt idx="3">
                  <c:v>8.75051709349173</c:v>
                </c:pt>
              </c:numCache>
            </c:numRef>
          </c:val>
        </c:ser>
        <c:ser>
          <c:idx val="2"/>
          <c:order val="1"/>
          <c:tx>
            <c:strRef>
              <c:f>"1.4Billion 2017"</c:f>
              <c:strCache>
                <c:ptCount val="1"/>
                <c:pt idx="0">
                  <c:v>1.4Billion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Sheet1!$B$111:$B$114</c:f>
              <c:strCache>
                <c:ptCount val="4"/>
                <c:pt idx="0">
                  <c:v>N_Per_Pass</c:v>
                </c:pt>
                <c:pt idx="1">
                  <c:v>U_Per_Pass</c:v>
                </c:pt>
                <c:pt idx="2">
                  <c:v>S_Per_Pass</c:v>
                </c:pt>
                <c:pt idx="3">
                  <c:v>Len_Per_Pass</c:v>
                </c:pt>
              </c:strCache>
            </c:strRef>
          </c:cat>
          <c:val>
            <c:numRef>
              <c:f>Sheet1!$F$111:$F$114</c:f>
              <c:numCache>
                <c:formatCode>General</c:formatCode>
                <c:ptCount val="4"/>
                <c:pt idx="0">
                  <c:v>2.69795364264902</c:v>
                </c:pt>
                <c:pt idx="1">
                  <c:v>0.188796957374232</c:v>
                </c:pt>
                <c:pt idx="2">
                  <c:v>0.190407346121662</c:v>
                </c:pt>
                <c:pt idx="3">
                  <c:v>8.50036281042483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96547150"/>
        <c:axId val="464321947"/>
      </c:barChart>
      <c:catAx>
        <c:axId val="7965471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321947"/>
        <c:crosses val="autoZero"/>
        <c:auto val="1"/>
        <c:lblAlgn val="ctr"/>
        <c:lblOffset val="100"/>
        <c:noMultiLvlLbl val="0"/>
      </c:catAx>
      <c:valAx>
        <c:axId val="464321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Length</a:t>
                </a:r>
              </a:p>
            </c:rich>
          </c:tx>
          <c:layout>
            <c:manualLayout>
              <c:xMode val="edge"/>
              <c:yMode val="edge"/>
              <c:x val="0.164699347312873"/>
              <c:y val="0.3668932038834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54715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2195830</xdr:colOff>
      <xdr:row>30</xdr:row>
      <xdr:rowOff>151765</xdr:rowOff>
    </xdr:from>
    <xdr:to>
      <xdr:col>5</xdr:col>
      <xdr:colOff>309880</xdr:colOff>
      <xdr:row>50</xdr:row>
      <xdr:rowOff>141605</xdr:rowOff>
    </xdr:to>
    <xdr:graphicFrame>
      <xdr:nvGraphicFramePr>
        <xdr:cNvPr id="5" name="Chart 4"/>
        <xdr:cNvGraphicFramePr/>
      </xdr:nvGraphicFramePr>
      <xdr:xfrm>
        <a:off x="3497580" y="5485765"/>
        <a:ext cx="6336665" cy="354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2990850</xdr:colOff>
      <xdr:row>75</xdr:row>
      <xdr:rowOff>95885</xdr:rowOff>
    </xdr:from>
    <xdr:to>
      <xdr:col>5</xdr:col>
      <xdr:colOff>694055</xdr:colOff>
      <xdr:row>94</xdr:row>
      <xdr:rowOff>26670</xdr:rowOff>
    </xdr:to>
    <xdr:graphicFrame>
      <xdr:nvGraphicFramePr>
        <xdr:cNvPr id="2" name="Chart 1"/>
        <xdr:cNvGraphicFramePr/>
      </xdr:nvGraphicFramePr>
      <xdr:xfrm>
        <a:off x="4292600" y="13430885"/>
        <a:ext cx="5925820" cy="3308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2999105</xdr:colOff>
      <xdr:row>115</xdr:row>
      <xdr:rowOff>20320</xdr:rowOff>
    </xdr:from>
    <xdr:to>
      <xdr:col>5</xdr:col>
      <xdr:colOff>352425</xdr:colOff>
      <xdr:row>133</xdr:row>
      <xdr:rowOff>32385</xdr:rowOff>
    </xdr:to>
    <xdr:graphicFrame>
      <xdr:nvGraphicFramePr>
        <xdr:cNvPr id="3" name="Chart 2"/>
        <xdr:cNvGraphicFramePr/>
      </xdr:nvGraphicFramePr>
      <xdr:xfrm>
        <a:off x="4300855" y="20467320"/>
        <a:ext cx="5575935" cy="3212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4"/>
  <sheetViews>
    <sheetView tabSelected="1" topLeftCell="B55" workbookViewId="0">
      <selection activeCell="H77" sqref="H77"/>
    </sheetView>
  </sheetViews>
  <sheetFormatPr defaultColWidth="9" defaultRowHeight="14"/>
  <cols>
    <col min="1" max="1" width="16.015625" customWidth="1"/>
    <col min="2" max="2" width="43.2265625" customWidth="1"/>
    <col min="3" max="3" width="18.6171875" customWidth="1"/>
    <col min="4" max="4" width="20.703125" customWidth="1"/>
    <col min="5" max="5" width="18.6171875" customWidth="1"/>
    <col min="6" max="6" width="15.1015625" customWidth="1"/>
    <col min="7" max="7" width="13.8125"/>
    <col min="8" max="8" width="15.234375" customWidth="1"/>
    <col min="9" max="9" width="13.8125"/>
  </cols>
  <sheetData>
    <row r="1" spans="1:5">
      <c r="A1" s="1" t="s">
        <v>0</v>
      </c>
      <c r="B1" s="1">
        <v>0</v>
      </c>
      <c r="C1" s="1">
        <v>1</v>
      </c>
      <c r="D1" s="2"/>
      <c r="E1" s="2"/>
    </row>
    <row r="2" spans="1:3">
      <c r="A2" s="1">
        <v>0</v>
      </c>
      <c r="B2" s="1" t="s">
        <v>1</v>
      </c>
      <c r="C2" s="1">
        <v>1342406300</v>
      </c>
    </row>
    <row r="3" spans="1:3">
      <c r="A3" s="1">
        <v>1</v>
      </c>
      <c r="B3" s="1" t="s">
        <v>2</v>
      </c>
      <c r="C3" s="1">
        <v>2575988485</v>
      </c>
    </row>
    <row r="4" spans="1:3">
      <c r="A4" s="1">
        <v>2</v>
      </c>
      <c r="B4" s="1" t="s">
        <v>3</v>
      </c>
      <c r="C4" s="1">
        <v>150868530</v>
      </c>
    </row>
    <row r="5" spans="1:3">
      <c r="A5" s="1">
        <v>3</v>
      </c>
      <c r="B5" s="1" t="s">
        <v>4</v>
      </c>
      <c r="C5" s="1">
        <v>226289078</v>
      </c>
    </row>
    <row r="6" spans="1:3">
      <c r="A6" s="1">
        <v>4</v>
      </c>
      <c r="B6" s="1" t="s">
        <v>5</v>
      </c>
      <c r="C6" s="1">
        <v>11410940589</v>
      </c>
    </row>
    <row r="7" spans="1:5">
      <c r="A7" s="1">
        <v>5</v>
      </c>
      <c r="B7" s="1" t="s">
        <v>6</v>
      </c>
      <c r="C7" s="1">
        <v>0.225747252376655</v>
      </c>
      <c r="D7" s="2"/>
      <c r="E7" s="2"/>
    </row>
    <row r="8" spans="1:5">
      <c r="A8" s="1">
        <v>6</v>
      </c>
      <c r="B8" s="1" t="s">
        <v>7</v>
      </c>
      <c r="C8" s="1">
        <v>0.0132213929976495</v>
      </c>
      <c r="D8" s="2" t="s">
        <v>8</v>
      </c>
      <c r="E8" s="3">
        <f>0.230923291171696*100</f>
        <v>23.0923291171696</v>
      </c>
    </row>
    <row r="9" spans="1:5">
      <c r="A9" s="1">
        <v>7</v>
      </c>
      <c r="B9" s="1" t="s">
        <v>9</v>
      </c>
      <c r="C9" s="1">
        <v>0.0198308874045089</v>
      </c>
      <c r="D9" s="2" t="s">
        <v>10</v>
      </c>
      <c r="E9" s="3">
        <f>0.013524539292277*100</f>
        <v>1.3524539292277</v>
      </c>
    </row>
    <row r="10" spans="1:5">
      <c r="A10" s="2"/>
      <c r="B10" s="2"/>
      <c r="C10" s="2"/>
      <c r="D10" s="2" t="s">
        <v>11</v>
      </c>
      <c r="E10" s="3">
        <f>0.0202855792843222*100</f>
        <v>2.02855792843222</v>
      </c>
    </row>
    <row r="11" spans="1:3">
      <c r="A11" t="s">
        <v>12</v>
      </c>
      <c r="B11">
        <v>0</v>
      </c>
      <c r="C11">
        <v>1</v>
      </c>
    </row>
    <row r="12" spans="1:3">
      <c r="A12">
        <v>0</v>
      </c>
      <c r="B12" t="s">
        <v>1</v>
      </c>
      <c r="C12">
        <v>14316560</v>
      </c>
    </row>
    <row r="13" spans="1:3">
      <c r="A13">
        <v>1</v>
      </c>
      <c r="B13" t="s">
        <v>2</v>
      </c>
      <c r="C13">
        <v>30227369</v>
      </c>
    </row>
    <row r="14" spans="1:3">
      <c r="A14">
        <v>2</v>
      </c>
      <c r="B14" t="s">
        <v>3</v>
      </c>
      <c r="C14">
        <v>3918234</v>
      </c>
    </row>
    <row r="15" spans="1:3">
      <c r="A15">
        <v>3</v>
      </c>
      <c r="B15" t="s">
        <v>4</v>
      </c>
      <c r="C15">
        <v>1151684</v>
      </c>
    </row>
    <row r="16" spans="1:3">
      <c r="A16">
        <v>4</v>
      </c>
      <c r="B16" t="s">
        <v>5</v>
      </c>
      <c r="C16">
        <v>125277303</v>
      </c>
    </row>
    <row r="23" spans="1:7">
      <c r="A23" t="s">
        <v>12</v>
      </c>
      <c r="B23">
        <v>0</v>
      </c>
      <c r="C23">
        <v>1</v>
      </c>
      <c r="E23" s="2" t="s">
        <v>13</v>
      </c>
      <c r="F23" s="2">
        <v>0</v>
      </c>
      <c r="G23">
        <v>1</v>
      </c>
    </row>
    <row r="24" spans="1:8">
      <c r="A24">
        <v>0</v>
      </c>
      <c r="B24" s="2" t="s">
        <v>14</v>
      </c>
      <c r="C24">
        <f>C13/C12</f>
        <v>2.11135698799153</v>
      </c>
      <c r="E24">
        <v>0</v>
      </c>
      <c r="F24" s="2" t="s">
        <v>14</v>
      </c>
      <c r="G24" s="2">
        <f>C3/C2</f>
        <v>1.91893354865811</v>
      </c>
      <c r="H24">
        <f>C24-G24</f>
        <v>0.192423439333421</v>
      </c>
    </row>
    <row r="25" spans="1:8">
      <c r="A25">
        <v>1</v>
      </c>
      <c r="B25" s="2" t="s">
        <v>15</v>
      </c>
      <c r="C25">
        <f>C14/C12</f>
        <v>0.273685438401404</v>
      </c>
      <c r="E25">
        <v>1</v>
      </c>
      <c r="F25" s="2" t="s">
        <v>15</v>
      </c>
      <c r="G25" s="2">
        <f>C4/C2</f>
        <v>0.112386637339232</v>
      </c>
      <c r="H25">
        <f>C25-G25</f>
        <v>0.161298801062172</v>
      </c>
    </row>
    <row r="26" spans="1:8">
      <c r="A26">
        <v>2</v>
      </c>
      <c r="B26" s="2" t="s">
        <v>16</v>
      </c>
      <c r="C26">
        <f>C15/C12</f>
        <v>0.0804441849159295</v>
      </c>
      <c r="E26">
        <v>2</v>
      </c>
      <c r="F26" s="2" t="s">
        <v>16</v>
      </c>
      <c r="G26" s="2">
        <f>C5/C2</f>
        <v>0.16856973779101</v>
      </c>
      <c r="H26">
        <f>C26-G26</f>
        <v>-0.0881255528750806</v>
      </c>
    </row>
    <row r="27" spans="1:8">
      <c r="A27">
        <v>3</v>
      </c>
      <c r="B27" s="2" t="s">
        <v>17</v>
      </c>
      <c r="C27">
        <f>C16/C12</f>
        <v>8.75051709349173</v>
      </c>
      <c r="E27">
        <v>3</v>
      </c>
      <c r="F27" s="2" t="s">
        <v>17</v>
      </c>
      <c r="G27" s="2">
        <f>C6/C2</f>
        <v>8.50036281042483</v>
      </c>
      <c r="H27">
        <f>C27-G27</f>
        <v>0.250154283066898</v>
      </c>
    </row>
    <row r="58" spans="1:1">
      <c r="A58" t="s">
        <v>18</v>
      </c>
    </row>
    <row r="59" spans="1:3">
      <c r="A59" s="1" t="s">
        <v>0</v>
      </c>
      <c r="B59" s="1">
        <v>0</v>
      </c>
      <c r="C59" s="1">
        <v>1</v>
      </c>
    </row>
    <row r="60" spans="1:3">
      <c r="A60" s="1">
        <v>0</v>
      </c>
      <c r="B60" s="1" t="s">
        <v>1</v>
      </c>
      <c r="C60" s="1">
        <v>1342406300</v>
      </c>
    </row>
    <row r="61" spans="1:5">
      <c r="A61" s="1">
        <v>1</v>
      </c>
      <c r="B61" s="1" t="s">
        <v>19</v>
      </c>
      <c r="C61" s="1">
        <v>284782921</v>
      </c>
      <c r="D61" t="s">
        <v>20</v>
      </c>
      <c r="E61">
        <f>C61/C60</f>
        <v>0.212143611811119</v>
      </c>
    </row>
    <row r="62" spans="1:5">
      <c r="A62" s="1">
        <v>2</v>
      </c>
      <c r="B62" s="1" t="s">
        <v>21</v>
      </c>
      <c r="C62" s="1">
        <v>760978561</v>
      </c>
      <c r="D62" t="s">
        <v>22</v>
      </c>
      <c r="E62">
        <f>C62/C60</f>
        <v>0.566876482179799</v>
      </c>
    </row>
    <row r="63" spans="1:5">
      <c r="A63" s="1">
        <v>3</v>
      </c>
      <c r="B63" s="1" t="s">
        <v>23</v>
      </c>
      <c r="C63" s="1">
        <v>68537171</v>
      </c>
      <c r="D63" t="s">
        <v>24</v>
      </c>
      <c r="E63">
        <f>C63/C60</f>
        <v>0.0510554598857291</v>
      </c>
    </row>
    <row r="64" spans="1:5">
      <c r="A64" s="1">
        <v>4</v>
      </c>
      <c r="B64" s="1" t="s">
        <v>25</v>
      </c>
      <c r="C64" s="1">
        <v>34036524</v>
      </c>
      <c r="D64" t="s">
        <v>26</v>
      </c>
      <c r="E64">
        <f>C64/C60</f>
        <v>0.0253548601492708</v>
      </c>
    </row>
    <row r="65" spans="1:5">
      <c r="A65" s="1">
        <v>5</v>
      </c>
      <c r="B65" s="1" t="s">
        <v>27</v>
      </c>
      <c r="C65" s="1">
        <v>12403513</v>
      </c>
      <c r="D65" t="s">
        <v>28</v>
      </c>
      <c r="E65">
        <f>C65/C60</f>
        <v>0.00923976071923977</v>
      </c>
    </row>
    <row r="66" spans="1:5">
      <c r="A66" s="1">
        <v>6</v>
      </c>
      <c r="B66" s="1" t="s">
        <v>29</v>
      </c>
      <c r="C66" s="1">
        <v>16911430</v>
      </c>
      <c r="D66" t="s">
        <v>30</v>
      </c>
      <c r="E66">
        <f>C66/C60</f>
        <v>0.0125978476114124</v>
      </c>
    </row>
    <row r="68" spans="1:3">
      <c r="A68" s="1" t="s">
        <v>12</v>
      </c>
      <c r="B68" s="1">
        <v>0</v>
      </c>
      <c r="C68" s="1">
        <v>1</v>
      </c>
    </row>
    <row r="69" spans="1:3">
      <c r="A69" s="1">
        <v>0</v>
      </c>
      <c r="B69" s="1" t="s">
        <v>1</v>
      </c>
      <c r="C69" s="1">
        <v>14316560</v>
      </c>
    </row>
    <row r="70" spans="1:9">
      <c r="A70" s="1">
        <v>1</v>
      </c>
      <c r="B70" s="1" t="s">
        <v>19</v>
      </c>
      <c r="C70" s="1">
        <v>3282047</v>
      </c>
      <c r="D70" t="s">
        <v>20</v>
      </c>
      <c r="E70">
        <f>C70/C69</f>
        <v>0.229248297076951</v>
      </c>
      <c r="G70" t="s">
        <v>20</v>
      </c>
      <c r="H70">
        <v>0.212143611811119</v>
      </c>
      <c r="I70">
        <f>E70-H70</f>
        <v>0.0171046852658328</v>
      </c>
    </row>
    <row r="71" spans="1:9">
      <c r="A71" s="1">
        <v>2</v>
      </c>
      <c r="B71" s="1" t="s">
        <v>21</v>
      </c>
      <c r="C71" s="1">
        <v>8308837</v>
      </c>
      <c r="D71" t="s">
        <v>22</v>
      </c>
      <c r="E71">
        <f>C71/C69</f>
        <v>0.580365464888213</v>
      </c>
      <c r="G71" t="s">
        <v>22</v>
      </c>
      <c r="H71">
        <v>0.566876482179799</v>
      </c>
      <c r="I71">
        <f>E71-H71</f>
        <v>0.0134889827084144</v>
      </c>
    </row>
    <row r="72" spans="1:9">
      <c r="A72" s="1">
        <v>3</v>
      </c>
      <c r="B72" s="1" t="s">
        <v>23</v>
      </c>
      <c r="C72" s="1">
        <v>1163432</v>
      </c>
      <c r="D72" t="s">
        <v>24</v>
      </c>
      <c r="E72">
        <f>C72/C69</f>
        <v>0.0812647731019183</v>
      </c>
      <c r="G72" t="s">
        <v>24</v>
      </c>
      <c r="H72">
        <v>0.0510554598857291</v>
      </c>
      <c r="I72">
        <f>E72-H72</f>
        <v>0.0302093132161892</v>
      </c>
    </row>
    <row r="73" spans="1:9">
      <c r="A73" s="1">
        <v>4</v>
      </c>
      <c r="B73" s="1" t="s">
        <v>25</v>
      </c>
      <c r="C73" s="1">
        <v>364875</v>
      </c>
      <c r="D73" t="s">
        <v>26</v>
      </c>
      <c r="E73">
        <f>C73/C69</f>
        <v>0.0254862201534447</v>
      </c>
      <c r="G73" t="s">
        <v>26</v>
      </c>
      <c r="H73">
        <v>0.0253548601492708</v>
      </c>
      <c r="I73">
        <f>E73-H73</f>
        <v>0.000131360004173929</v>
      </c>
    </row>
    <row r="74" spans="1:9">
      <c r="A74" s="1">
        <v>5</v>
      </c>
      <c r="B74" s="1" t="s">
        <v>27</v>
      </c>
      <c r="C74" s="1">
        <v>96252</v>
      </c>
      <c r="D74" t="s">
        <v>28</v>
      </c>
      <c r="E74">
        <f>C74/C69</f>
        <v>0.00672312343188587</v>
      </c>
      <c r="G74" t="s">
        <v>28</v>
      </c>
      <c r="H74">
        <v>0.00923976071923977</v>
      </c>
      <c r="I74">
        <f>E74-H74</f>
        <v>-0.0025166372873539</v>
      </c>
    </row>
    <row r="75" spans="1:9">
      <c r="A75" s="1">
        <v>6</v>
      </c>
      <c r="B75" s="1" t="s">
        <v>29</v>
      </c>
      <c r="C75" s="1">
        <v>332843</v>
      </c>
      <c r="D75" t="s">
        <v>30</v>
      </c>
      <c r="E75">
        <f>C75/C69</f>
        <v>0.0232488111669284</v>
      </c>
      <c r="G75" t="s">
        <v>30</v>
      </c>
      <c r="H75">
        <v>0.0125978476114124</v>
      </c>
      <c r="I75">
        <f>E75-H75</f>
        <v>0.0106509635555159</v>
      </c>
    </row>
    <row r="96" spans="1:1">
      <c r="A96" t="s">
        <v>31</v>
      </c>
    </row>
    <row r="97" spans="1:7">
      <c r="A97" t="s">
        <v>12</v>
      </c>
      <c r="B97">
        <v>0</v>
      </c>
      <c r="C97">
        <v>1</v>
      </c>
      <c r="D97" t="s">
        <v>20</v>
      </c>
      <c r="E97">
        <v>0.229248297076951</v>
      </c>
      <c r="F97" t="s">
        <v>32</v>
      </c>
      <c r="G97">
        <f>E97+E98</f>
        <v>0.809613761965165</v>
      </c>
    </row>
    <row r="98" spans="1:5">
      <c r="A98">
        <v>0</v>
      </c>
      <c r="B98" t="s">
        <v>14</v>
      </c>
      <c r="C98">
        <v>2.11135698799153</v>
      </c>
      <c r="D98" t="s">
        <v>22</v>
      </c>
      <c r="E98">
        <v>0.580365464888213</v>
      </c>
    </row>
    <row r="99" spans="1:7">
      <c r="A99">
        <v>1</v>
      </c>
      <c r="B99" t="s">
        <v>15</v>
      </c>
      <c r="C99">
        <v>0.273685438401404</v>
      </c>
      <c r="D99" t="s">
        <v>24</v>
      </c>
      <c r="E99">
        <v>0.0812647731019183</v>
      </c>
      <c r="F99" t="s">
        <v>33</v>
      </c>
      <c r="G99">
        <f>E99+E100</f>
        <v>0.106750993255363</v>
      </c>
    </row>
    <row r="100" spans="1:5">
      <c r="A100">
        <v>2</v>
      </c>
      <c r="B100" t="s">
        <v>16</v>
      </c>
      <c r="C100">
        <v>0.0804441849159295</v>
      </c>
      <c r="D100" t="s">
        <v>26</v>
      </c>
      <c r="E100">
        <v>0.0254862201534447</v>
      </c>
    </row>
    <row r="101" spans="1:7">
      <c r="A101">
        <v>3</v>
      </c>
      <c r="B101" t="s">
        <v>17</v>
      </c>
      <c r="C101">
        <v>8.75051709349173</v>
      </c>
      <c r="D101" t="s">
        <v>28</v>
      </c>
      <c r="E101">
        <v>0.00672312343188587</v>
      </c>
      <c r="F101" t="s">
        <v>34</v>
      </c>
      <c r="G101">
        <f>E101+E102</f>
        <v>0.0299719345988142</v>
      </c>
    </row>
    <row r="102" spans="4:5">
      <c r="D102" t="s">
        <v>30</v>
      </c>
      <c r="E102">
        <v>0.0232488111669284</v>
      </c>
    </row>
    <row r="104" spans="1:7">
      <c r="A104" t="s">
        <v>35</v>
      </c>
      <c r="B104">
        <v>0</v>
      </c>
      <c r="C104">
        <v>1</v>
      </c>
      <c r="D104" t="s">
        <v>20</v>
      </c>
      <c r="E104">
        <v>0.212143611811119</v>
      </c>
      <c r="F104" t="s">
        <v>32</v>
      </c>
      <c r="G104">
        <f>E104+E105</f>
        <v>0.779020093990918</v>
      </c>
    </row>
    <row r="105" spans="1:5">
      <c r="A105">
        <v>0</v>
      </c>
      <c r="B105" t="s">
        <v>14</v>
      </c>
      <c r="C105">
        <v>1.91893354865811</v>
      </c>
      <c r="D105" t="s">
        <v>22</v>
      </c>
      <c r="E105">
        <v>0.566876482179799</v>
      </c>
    </row>
    <row r="106" spans="1:7">
      <c r="A106">
        <v>1</v>
      </c>
      <c r="B106" t="s">
        <v>15</v>
      </c>
      <c r="C106">
        <v>0.112386637339232</v>
      </c>
      <c r="D106" t="s">
        <v>24</v>
      </c>
      <c r="E106">
        <v>0.0510554598857291</v>
      </c>
      <c r="F106" t="s">
        <v>33</v>
      </c>
      <c r="G106">
        <f>E106+E107</f>
        <v>0.0764103200349998</v>
      </c>
    </row>
    <row r="107" spans="1:5">
      <c r="A107">
        <v>2</v>
      </c>
      <c r="B107" t="s">
        <v>16</v>
      </c>
      <c r="C107">
        <v>0.16856973779101</v>
      </c>
      <c r="D107" t="s">
        <v>26</v>
      </c>
      <c r="E107">
        <v>0.0253548601492708</v>
      </c>
    </row>
    <row r="108" spans="1:7">
      <c r="A108">
        <v>3</v>
      </c>
      <c r="B108" t="s">
        <v>17</v>
      </c>
      <c r="C108">
        <v>8.50036281042483</v>
      </c>
      <c r="D108" t="s">
        <v>28</v>
      </c>
      <c r="E108">
        <v>0.00923976071923977</v>
      </c>
      <c r="F108" t="s">
        <v>34</v>
      </c>
      <c r="G108">
        <f>E108+E109</f>
        <v>0.0218376083306522</v>
      </c>
    </row>
    <row r="109" spans="4:5">
      <c r="D109" t="s">
        <v>30</v>
      </c>
      <c r="E109">
        <v>0.0125978476114124</v>
      </c>
    </row>
    <row r="110" spans="1:6">
      <c r="A110" t="s">
        <v>12</v>
      </c>
      <c r="B110">
        <v>0</v>
      </c>
      <c r="C110">
        <v>1</v>
      </c>
      <c r="D110" t="s">
        <v>35</v>
      </c>
      <c r="E110">
        <v>0</v>
      </c>
      <c r="F110">
        <v>1</v>
      </c>
    </row>
    <row r="111" spans="1:7">
      <c r="A111">
        <v>0</v>
      </c>
      <c r="B111" t="s">
        <v>36</v>
      </c>
      <c r="C111">
        <f>C98+G97</f>
        <v>2.92097074995669</v>
      </c>
      <c r="D111">
        <v>0</v>
      </c>
      <c r="E111" t="s">
        <v>36</v>
      </c>
      <c r="F111">
        <f>C105+G104</f>
        <v>2.69795364264902</v>
      </c>
      <c r="G111">
        <f>C111-F111</f>
        <v>0.223017107307669</v>
      </c>
    </row>
    <row r="112" spans="1:7">
      <c r="A112">
        <v>1</v>
      </c>
      <c r="B112" t="s">
        <v>37</v>
      </c>
      <c r="C112">
        <f>C99+G99</f>
        <v>0.380436431656767</v>
      </c>
      <c r="D112">
        <v>1</v>
      </c>
      <c r="E112" t="s">
        <v>37</v>
      </c>
      <c r="F112">
        <f>C106+G106</f>
        <v>0.188796957374232</v>
      </c>
      <c r="G112">
        <f>C112-F112</f>
        <v>0.191639474282535</v>
      </c>
    </row>
    <row r="113" spans="1:7">
      <c r="A113">
        <v>2</v>
      </c>
      <c r="B113" t="s">
        <v>38</v>
      </c>
      <c r="C113">
        <f>C100+G101</f>
        <v>0.110416119514744</v>
      </c>
      <c r="D113">
        <v>2</v>
      </c>
      <c r="E113" t="s">
        <v>38</v>
      </c>
      <c r="F113">
        <f>C107+G108</f>
        <v>0.190407346121662</v>
      </c>
      <c r="G113">
        <f>C113-F113</f>
        <v>-0.0799912266069185</v>
      </c>
    </row>
    <row r="114" spans="1:7">
      <c r="A114">
        <v>3</v>
      </c>
      <c r="B114" t="s">
        <v>39</v>
      </c>
      <c r="C114">
        <f>C101</f>
        <v>8.75051709349173</v>
      </c>
      <c r="D114">
        <v>3</v>
      </c>
      <c r="E114" t="s">
        <v>39</v>
      </c>
      <c r="F114">
        <f>C108</f>
        <v>8.50036281042483</v>
      </c>
      <c r="G114">
        <f>C114-F114</f>
        <v>0.2501542830669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yujiedong</dc:creator>
  <dcterms:created xsi:type="dcterms:W3CDTF">2020-10-03T13:42:00Z</dcterms:created>
  <dcterms:modified xsi:type="dcterms:W3CDTF">2020-10-05T21:42:18Z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