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460" windowHeight="952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54" i="1" l="1"/>
  <c r="B20" i="2" l="1"/>
  <c r="D20" i="2" l="1"/>
  <c r="C56" i="1"/>
  <c r="I35" i="2"/>
  <c r="H35" i="2"/>
  <c r="G35" i="2"/>
  <c r="C20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B22" i="2" l="1"/>
  <c r="B26" i="2"/>
  <c r="B30" i="2"/>
  <c r="B23" i="2"/>
  <c r="B27" i="2"/>
  <c r="B31" i="2"/>
  <c r="B24" i="2"/>
  <c r="B28" i="2"/>
  <c r="B32" i="2"/>
  <c r="B29" i="2"/>
  <c r="B21" i="2"/>
  <c r="B25" i="2"/>
  <c r="D32" i="2"/>
  <c r="C21" i="2"/>
  <c r="C36" i="2" s="1"/>
  <c r="H36" i="2" s="1"/>
  <c r="D31" i="2"/>
  <c r="C23" i="2"/>
  <c r="D24" i="2"/>
  <c r="C27" i="2"/>
  <c r="D26" i="2"/>
  <c r="C29" i="2"/>
  <c r="D30" i="2"/>
  <c r="D21" i="2"/>
  <c r="D36" i="2" s="1"/>
  <c r="I36" i="2" s="1"/>
  <c r="C24" i="2"/>
  <c r="C39" i="2" s="1"/>
  <c r="H39" i="2" s="1"/>
  <c r="D25" i="2"/>
  <c r="C28" i="2"/>
  <c r="D29" i="2"/>
  <c r="C32" i="2"/>
  <c r="D28" i="2"/>
  <c r="C31" i="2"/>
  <c r="B36" i="2"/>
  <c r="G36" i="2" s="1"/>
  <c r="C22" i="2"/>
  <c r="C37" i="2" s="1"/>
  <c r="H37" i="2" s="1"/>
  <c r="D23" i="2"/>
  <c r="C26" i="2"/>
  <c r="D27" i="2"/>
  <c r="B44" i="2"/>
  <c r="G44" i="2" s="1"/>
  <c r="C30" i="2"/>
  <c r="C45" i="2" s="1"/>
  <c r="H45" i="2" s="1"/>
  <c r="D22" i="2"/>
  <c r="C25" i="2"/>
  <c r="C57" i="1"/>
  <c r="B51" i="1" a="1"/>
  <c r="C51" i="1" s="1"/>
  <c r="I35" i="1"/>
  <c r="I36" i="1"/>
  <c r="I37" i="1"/>
  <c r="I38" i="1"/>
  <c r="I39" i="1"/>
  <c r="I40" i="1"/>
  <c r="I41" i="1"/>
  <c r="I42" i="1"/>
  <c r="I43" i="1"/>
  <c r="I44" i="1"/>
  <c r="I45" i="1"/>
  <c r="I46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I47" i="1"/>
  <c r="D36" i="1"/>
  <c r="D37" i="1"/>
  <c r="D38" i="1"/>
  <c r="D39" i="1"/>
  <c r="D40" i="1"/>
  <c r="D41" i="1"/>
  <c r="D42" i="1"/>
  <c r="D43" i="1"/>
  <c r="D44" i="1"/>
  <c r="D45" i="1"/>
  <c r="D46" i="1"/>
  <c r="C36" i="1"/>
  <c r="C37" i="1"/>
  <c r="C38" i="1"/>
  <c r="C39" i="1"/>
  <c r="C40" i="1"/>
  <c r="C41" i="1"/>
  <c r="C42" i="1"/>
  <c r="C43" i="1"/>
  <c r="C44" i="1"/>
  <c r="C45" i="1"/>
  <c r="C46" i="1"/>
  <c r="C47" i="1"/>
  <c r="D47" i="1"/>
  <c r="B36" i="1"/>
  <c r="B37" i="1"/>
  <c r="B38" i="1"/>
  <c r="B39" i="1"/>
  <c r="B40" i="1"/>
  <c r="B41" i="1"/>
  <c r="B42" i="1"/>
  <c r="B43" i="1"/>
  <c r="B44" i="1"/>
  <c r="B45" i="1"/>
  <c r="B46" i="1"/>
  <c r="B47" i="1"/>
  <c r="G47" i="1" s="1"/>
  <c r="G35" i="1"/>
  <c r="G36" i="1"/>
  <c r="G37" i="1"/>
  <c r="G38" i="1"/>
  <c r="G39" i="1"/>
  <c r="G40" i="1"/>
  <c r="G41" i="1"/>
  <c r="G42" i="1"/>
  <c r="G43" i="1"/>
  <c r="G44" i="1"/>
  <c r="G45" i="1"/>
  <c r="G46" i="1"/>
  <c r="C43" i="2" l="1"/>
  <c r="H43" i="2" s="1"/>
  <c r="B38" i="2"/>
  <c r="G38" i="2" s="1"/>
  <c r="D47" i="2"/>
  <c r="I47" i="2" s="1"/>
  <c r="B42" i="2"/>
  <c r="G42" i="2" s="1"/>
  <c r="B40" i="2"/>
  <c r="G40" i="2" s="1"/>
  <c r="C40" i="2"/>
  <c r="H40" i="2" s="1"/>
  <c r="C47" i="2"/>
  <c r="H47" i="2" s="1"/>
  <c r="B41" i="2"/>
  <c r="G41" i="2" s="1"/>
  <c r="B46" i="2"/>
  <c r="G46" i="2" s="1"/>
  <c r="D46" i="2"/>
  <c r="I46" i="2" s="1"/>
  <c r="D42" i="2"/>
  <c r="I42" i="2" s="1"/>
  <c r="D41" i="2"/>
  <c r="I41" i="2" s="1"/>
  <c r="D37" i="2"/>
  <c r="I37" i="2" s="1"/>
  <c r="D38" i="2"/>
  <c r="I38" i="2" s="1"/>
  <c r="D43" i="2"/>
  <c r="I43" i="2" s="1"/>
  <c r="B43" i="2"/>
  <c r="G43" i="2" s="1"/>
  <c r="C42" i="2"/>
  <c r="H42" i="2" s="1"/>
  <c r="D39" i="2"/>
  <c r="I39" i="2" s="1"/>
  <c r="C41" i="2"/>
  <c r="H41" i="2" s="1"/>
  <c r="D40" i="2"/>
  <c r="I40" i="2" s="1"/>
  <c r="D45" i="2"/>
  <c r="I45" i="2" s="1"/>
  <c r="B39" i="2"/>
  <c r="G39" i="2" s="1"/>
  <c r="B37" i="2"/>
  <c r="G37" i="2" s="1"/>
  <c r="C46" i="2"/>
  <c r="H46" i="2" s="1"/>
  <c r="D44" i="2"/>
  <c r="I44" i="2" s="1"/>
  <c r="C44" i="2"/>
  <c r="H44" i="2" s="1"/>
  <c r="B45" i="2"/>
  <c r="G45" i="2" s="1"/>
  <c r="B47" i="2"/>
  <c r="G47" i="2" s="1"/>
  <c r="C38" i="2"/>
  <c r="H38" i="2" s="1"/>
  <c r="D51" i="1"/>
  <c r="B51" i="1"/>
  <c r="B51" i="2" l="1" a="1"/>
  <c r="C51" i="2" s="1"/>
  <c r="B32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20" i="1"/>
  <c r="B21" i="1"/>
  <c r="B22" i="1"/>
  <c r="B23" i="1"/>
  <c r="B24" i="1"/>
  <c r="B25" i="1"/>
  <c r="B26" i="1"/>
  <c r="B27" i="1"/>
  <c r="B28" i="1"/>
  <c r="B29" i="1"/>
  <c r="B30" i="1"/>
  <c r="B31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D51" i="2" l="1"/>
  <c r="D54" i="2" s="1"/>
  <c r="C56" i="2" s="1"/>
  <c r="C57" i="2" s="1"/>
  <c r="B51" i="2"/>
</calcChain>
</file>

<file path=xl/sharedStrings.xml><?xml version="1.0" encoding="utf-8"?>
<sst xmlns="http://schemas.openxmlformats.org/spreadsheetml/2006/main" count="44" uniqueCount="13">
  <si>
    <t>Y</t>
  </si>
  <si>
    <t>K</t>
  </si>
  <si>
    <t>L</t>
  </si>
  <si>
    <t>Індекси-дефлятори %</t>
  </si>
  <si>
    <t xml:space="preserve">Індекси-дефлятори </t>
  </si>
  <si>
    <t>β</t>
  </si>
  <si>
    <t>α</t>
  </si>
  <si>
    <t>ln(A)</t>
  </si>
  <si>
    <t>A</t>
  </si>
  <si>
    <t xml:space="preserve">Y         = </t>
  </si>
  <si>
    <t>Δ         =</t>
  </si>
  <si>
    <t>(wL)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</si>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</sst>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204"/>
    </font>
    <font>
      <sz val="11"/>
      <color theme="1"/>
      <name val="Calibri"/>
      <family val="2"/>
      <charset val="204"/>
    </font>
    <font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Fill="1" applyBorder="1"/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"/>
  <sheetViews>
    <sheetView topLeftCell="A19" zoomScale="80" zoomScaleNormal="80" workbookViewId="0">
      <selection activeCell="H57" sqref="H57"/>
    </sheetView>
  </sheetViews>
  <sheetFormatPr defaultRowHeight="15" x14ac:dyDescent="0.25"/>
  <cols>
    <col min="1" max="1" width="10.7109375" customWidth="1"/>
    <col min="2" max="2" width="11.7109375" customWidth="1"/>
    <col min="3" max="3" width="12.5703125" customWidth="1"/>
    <col min="4" max="4" width="14.28515625" customWidth="1"/>
    <col min="5" max="5" width="21" bestFit="1" customWidth="1"/>
    <col min="6" max="6" width="16.7109375" customWidth="1"/>
    <col min="7" max="7" width="13.140625" customWidth="1"/>
    <col min="8" max="8" width="10.85546875" customWidth="1"/>
    <col min="9" max="9" width="14.28515625" customWidth="1"/>
  </cols>
  <sheetData>
    <row r="3" spans="1:11" x14ac:dyDescent="0.25">
      <c r="A3" s="3"/>
      <c r="B3" s="3" t="s">
        <v>0</v>
      </c>
      <c r="C3" s="3" t="s">
        <v>1</v>
      </c>
      <c r="D3" s="5" t="s">
        <v>2</v>
      </c>
      <c r="E3" s="6" t="s">
        <v>3</v>
      </c>
      <c r="F3" s="6" t="s">
        <v>4</v>
      </c>
    </row>
    <row r="4" spans="1:11" x14ac:dyDescent="0.25">
      <c r="A4" s="4">
        <v>2000</v>
      </c>
      <c r="B4" s="4">
        <v>176128</v>
      </c>
      <c r="C4" s="1">
        <v>828822</v>
      </c>
      <c r="D4" s="7">
        <v>20175</v>
      </c>
      <c r="E4" s="1">
        <v>110.2</v>
      </c>
      <c r="F4" s="1">
        <f>E4*0.01</f>
        <v>1.1020000000000001</v>
      </c>
      <c r="G4" s="2"/>
      <c r="H4" s="2"/>
      <c r="I4" s="2"/>
      <c r="J4" s="2"/>
      <c r="K4" s="2"/>
    </row>
    <row r="5" spans="1:11" x14ac:dyDescent="0.25">
      <c r="A5" s="4">
        <v>2001</v>
      </c>
      <c r="B5" s="4">
        <v>211175</v>
      </c>
      <c r="C5" s="1">
        <v>915477</v>
      </c>
      <c r="D5" s="7">
        <v>19971.5</v>
      </c>
      <c r="E5" s="1">
        <v>105.3</v>
      </c>
      <c r="F5" s="1">
        <f t="shared" ref="F5:F16" si="0">E5*0.01</f>
        <v>1.0529999999999999</v>
      </c>
    </row>
    <row r="6" spans="1:11" x14ac:dyDescent="0.25">
      <c r="A6" s="4">
        <v>2002</v>
      </c>
      <c r="B6" s="4">
        <v>234138</v>
      </c>
      <c r="C6" s="1">
        <v>964814</v>
      </c>
      <c r="D6" s="7">
        <v>20091.2</v>
      </c>
      <c r="E6" s="1">
        <v>108.2</v>
      </c>
      <c r="F6" s="1">
        <f t="shared" si="0"/>
        <v>1.0820000000000001</v>
      </c>
    </row>
    <row r="7" spans="1:11" x14ac:dyDescent="0.25">
      <c r="A7" s="4">
        <v>2003</v>
      </c>
      <c r="B7" s="4">
        <v>277355</v>
      </c>
      <c r="C7" s="1">
        <v>1026163</v>
      </c>
      <c r="D7" s="7">
        <v>20163.3</v>
      </c>
      <c r="E7" s="1">
        <v>115.3</v>
      </c>
      <c r="F7" s="1">
        <f t="shared" si="0"/>
        <v>1.153</v>
      </c>
    </row>
    <row r="8" spans="1:11" x14ac:dyDescent="0.25">
      <c r="A8" s="4">
        <v>2004</v>
      </c>
      <c r="B8" s="4">
        <v>357544</v>
      </c>
      <c r="C8" s="1">
        <v>1141069</v>
      </c>
      <c r="D8" s="7">
        <v>20295.7</v>
      </c>
      <c r="E8" s="1">
        <v>124.1</v>
      </c>
      <c r="F8" s="1">
        <f t="shared" si="0"/>
        <v>1.2409999999999999</v>
      </c>
    </row>
    <row r="9" spans="1:11" x14ac:dyDescent="0.25">
      <c r="A9" s="4">
        <v>2005</v>
      </c>
      <c r="B9" s="4">
        <v>457325</v>
      </c>
      <c r="C9" s="1">
        <v>1276201</v>
      </c>
      <c r="D9" s="7">
        <v>20680</v>
      </c>
      <c r="E9" s="1">
        <v>114.9</v>
      </c>
      <c r="F9" s="1">
        <f t="shared" si="0"/>
        <v>1.149</v>
      </c>
    </row>
    <row r="10" spans="1:11" x14ac:dyDescent="0.25">
      <c r="A10" s="4">
        <v>2006</v>
      </c>
      <c r="B10" s="4">
        <v>565018</v>
      </c>
      <c r="C10" s="1">
        <v>1568890</v>
      </c>
      <c r="D10" s="7">
        <v>20730.400000000001</v>
      </c>
      <c r="E10" s="1">
        <v>122.8</v>
      </c>
      <c r="F10" s="1">
        <f t="shared" si="0"/>
        <v>1.228</v>
      </c>
    </row>
    <row r="11" spans="1:11" x14ac:dyDescent="0.25">
      <c r="A11" s="4">
        <v>2007</v>
      </c>
      <c r="B11" s="4">
        <v>751106</v>
      </c>
      <c r="C11" s="1">
        <v>2047364</v>
      </c>
      <c r="D11" s="7">
        <v>20904.7</v>
      </c>
      <c r="E11" s="1">
        <v>129</v>
      </c>
      <c r="F11" s="1">
        <f t="shared" si="0"/>
        <v>1.29</v>
      </c>
    </row>
    <row r="12" spans="1:11" x14ac:dyDescent="0.25">
      <c r="A12" s="4">
        <v>2008</v>
      </c>
      <c r="B12" s="4">
        <v>990819</v>
      </c>
      <c r="C12" s="1">
        <v>3149627</v>
      </c>
      <c r="D12" s="7">
        <v>20972.3</v>
      </c>
      <c r="E12" s="1">
        <v>112.6</v>
      </c>
      <c r="F12" s="1">
        <f t="shared" si="0"/>
        <v>1.1259999999999999</v>
      </c>
    </row>
    <row r="13" spans="1:11" x14ac:dyDescent="0.25">
      <c r="A13" s="4">
        <v>2009</v>
      </c>
      <c r="B13" s="4">
        <v>947042</v>
      </c>
      <c r="C13" s="1">
        <v>3903714</v>
      </c>
      <c r="D13" s="7">
        <v>20191.5</v>
      </c>
      <c r="E13" s="1">
        <v>113.7</v>
      </c>
      <c r="F13" s="1">
        <f t="shared" si="0"/>
        <v>1.137</v>
      </c>
    </row>
    <row r="14" spans="1:11" x14ac:dyDescent="0.25">
      <c r="A14" s="4">
        <v>2010</v>
      </c>
      <c r="B14" s="4">
        <v>1120585</v>
      </c>
      <c r="C14" s="1">
        <v>6648861</v>
      </c>
      <c r="D14" s="7">
        <v>20266</v>
      </c>
      <c r="E14" s="1">
        <v>114.2</v>
      </c>
      <c r="F14" s="1">
        <f t="shared" si="0"/>
        <v>1.1420000000000001</v>
      </c>
    </row>
    <row r="15" spans="1:11" x14ac:dyDescent="0.25">
      <c r="A15" s="4">
        <v>2011</v>
      </c>
      <c r="B15" s="4">
        <v>1349178</v>
      </c>
      <c r="C15" s="1">
        <v>7396952</v>
      </c>
      <c r="D15" s="7">
        <v>20324.2</v>
      </c>
      <c r="E15" s="1">
        <v>108</v>
      </c>
      <c r="F15" s="1">
        <f t="shared" si="0"/>
        <v>1.08</v>
      </c>
    </row>
    <row r="16" spans="1:11" x14ac:dyDescent="0.25">
      <c r="A16" s="4">
        <v>2012</v>
      </c>
      <c r="B16" s="4">
        <v>1459096</v>
      </c>
      <c r="C16" s="1">
        <v>9148017</v>
      </c>
      <c r="D16" s="7">
        <v>20354.3</v>
      </c>
      <c r="E16" s="1">
        <v>104.3</v>
      </c>
      <c r="F16" s="1">
        <f t="shared" si="0"/>
        <v>1.0429999999999999</v>
      </c>
    </row>
    <row r="19" spans="1:4" x14ac:dyDescent="0.25">
      <c r="A19" s="3"/>
      <c r="B19" s="3" t="s">
        <v>0</v>
      </c>
      <c r="C19" s="3" t="s">
        <v>1</v>
      </c>
      <c r="D19" s="3" t="s">
        <v>2</v>
      </c>
    </row>
    <row r="20" spans="1:4" x14ac:dyDescent="0.25">
      <c r="A20" s="4">
        <v>2000</v>
      </c>
      <c r="B20" s="4">
        <f>B4/0.01</f>
        <v>17612800</v>
      </c>
      <c r="C20" s="4">
        <f>C4/0.01</f>
        <v>82882200</v>
      </c>
      <c r="D20" s="4">
        <f>D4/0.01</f>
        <v>2017500</v>
      </c>
    </row>
    <row r="21" spans="1:4" x14ac:dyDescent="0.25">
      <c r="A21" s="4">
        <v>2001</v>
      </c>
      <c r="B21" s="4">
        <f>B5/PRODUCT($F$4:F4)</f>
        <v>191628.85662431939</v>
      </c>
      <c r="C21" s="4">
        <f>C5/PRODUCT($F$4:F4)</f>
        <v>830741.37931034481</v>
      </c>
      <c r="D21" s="4">
        <f>D5/PRODUCT($F$4:F4)</f>
        <v>18122.958257713246</v>
      </c>
    </row>
    <row r="22" spans="1:4" x14ac:dyDescent="0.25">
      <c r="A22" s="4">
        <v>2002</v>
      </c>
      <c r="B22" s="4">
        <f>B6/PRODUCT($F$4:F5)</f>
        <v>201772.48307919814</v>
      </c>
      <c r="C22" s="4">
        <f>C6/PRODUCT($F$4:F5)</f>
        <v>831445.20107617509</v>
      </c>
      <c r="D22" s="4">
        <f>D6/PRODUCT($F$4:F5)</f>
        <v>17313.940120957664</v>
      </c>
    </row>
    <row r="23" spans="1:4" x14ac:dyDescent="0.25">
      <c r="A23" s="4">
        <v>2003</v>
      </c>
      <c r="B23" s="4">
        <f>B7/PRODUCT($F$4:F6)</f>
        <v>220901.55500199189</v>
      </c>
      <c r="C23" s="4">
        <f>C7/PRODUCT($F$4:F6)</f>
        <v>817295.53238812718</v>
      </c>
      <c r="D23" s="4">
        <f>D7/PRODUCT($F$4:F6)</f>
        <v>16059.217695630736</v>
      </c>
    </row>
    <row r="24" spans="1:4" x14ac:dyDescent="0.25">
      <c r="A24" s="4">
        <v>2004</v>
      </c>
      <c r="B24" s="4">
        <f>B8/PRODUCT($F$4:F7)</f>
        <v>246980.66788430471</v>
      </c>
      <c r="C24" s="4">
        <f>C8/PRODUCT($F$4:F7)</f>
        <v>788216.22995232942</v>
      </c>
      <c r="D24" s="4">
        <f>D8/PRODUCT($F$4:F7)</f>
        <v>14019.660632480151</v>
      </c>
    </row>
    <row r="25" spans="1:4" x14ac:dyDescent="0.25">
      <c r="A25" s="4">
        <v>2005</v>
      </c>
      <c r="B25" s="4">
        <f>B9/PRODUCT($F$4:F8)</f>
        <v>254557.92826465168</v>
      </c>
      <c r="C25" s="4">
        <f>C9/PRODUCT($F$4:F8)</f>
        <v>710363.70766801888</v>
      </c>
      <c r="D25" s="4">
        <f>D9/PRODUCT($F$4:F8)</f>
        <v>11510.97787462526</v>
      </c>
    </row>
    <row r="26" spans="1:4" x14ac:dyDescent="0.25">
      <c r="A26" s="4">
        <v>2006</v>
      </c>
      <c r="B26" s="4">
        <f>B10/PRODUCT($F$4:F9)</f>
        <v>273718.36652025289</v>
      </c>
      <c r="C26" s="4">
        <f>C10/PRODUCT($F$4:F9)</f>
        <v>760035.97770329367</v>
      </c>
      <c r="D26" s="4">
        <f>D10/PRODUCT($F$4:F9)</f>
        <v>10042.673375558745</v>
      </c>
    </row>
    <row r="27" spans="1:4" x14ac:dyDescent="0.25">
      <c r="A27" s="4">
        <v>2007</v>
      </c>
      <c r="B27" s="4">
        <f>B11/PRODUCT($F$4:F10)</f>
        <v>296308.78007881902</v>
      </c>
      <c r="C27" s="4">
        <f>C11/PRODUCT($F$4:F10)</f>
        <v>807678.18286272674</v>
      </c>
      <c r="D27" s="4">
        <f>D11/PRODUCT($F$4:F10)</f>
        <v>8246.8335426873</v>
      </c>
    </row>
    <row r="28" spans="1:4" x14ac:dyDescent="0.25">
      <c r="A28" s="4">
        <v>2008</v>
      </c>
      <c r="B28" s="4">
        <f>B12/PRODUCT($F$4:F11)</f>
        <v>303003.68134015513</v>
      </c>
      <c r="C28" s="4">
        <f>C12/PRODUCT($F$4:F11)</f>
        <v>963191.63827939192</v>
      </c>
      <c r="D28" s="4">
        <f>D12/PRODUCT($F$4:F11)</f>
        <v>6413.5670653975503</v>
      </c>
    </row>
    <row r="29" spans="1:4" x14ac:dyDescent="0.25">
      <c r="A29" s="4">
        <v>2009</v>
      </c>
      <c r="B29" s="4">
        <f>B13/PRODUCT($F$4:F12)</f>
        <v>257207.97381769418</v>
      </c>
      <c r="C29" s="4">
        <f>C13/PRODUCT($F$4:F12)</f>
        <v>1060213.1355354527</v>
      </c>
      <c r="D29" s="4">
        <f>D13/PRODUCT($F$4:F12)</f>
        <v>5483.8273311426228</v>
      </c>
    </row>
    <row r="30" spans="1:4" x14ac:dyDescent="0.25">
      <c r="A30" s="4">
        <v>2010</v>
      </c>
      <c r="B30" s="4">
        <f>B14/PRODUCT($F$4:F13)</f>
        <v>267669.8949627874</v>
      </c>
      <c r="C30" s="4">
        <f>C14/PRODUCT($F$4:F13)</f>
        <v>1588188.2458645918</v>
      </c>
      <c r="D30" s="4">
        <f>D14/PRODUCT($F$4:F13)</f>
        <v>4840.8626666570135</v>
      </c>
    </row>
    <row r="31" spans="1:4" x14ac:dyDescent="0.25">
      <c r="A31" s="4">
        <v>2011</v>
      </c>
      <c r="B31" s="4">
        <f>B15/PRODUCT($F$4:F14)</f>
        <v>282200.5596527211</v>
      </c>
      <c r="C31" s="4">
        <f>C15/PRODUCT($F$4:F14)</f>
        <v>1547182.0576116084</v>
      </c>
      <c r="D31" s="4">
        <f>D15/PRODUCT($F$4:F14)</f>
        <v>4251.1074257761647</v>
      </c>
    </row>
    <row r="32" spans="1:4" x14ac:dyDescent="0.25">
      <c r="A32" s="4">
        <v>2012</v>
      </c>
      <c r="B32" s="4">
        <f>B16/PRODUCT($F$4:F15)</f>
        <v>282584.75667395856</v>
      </c>
      <c r="C32" s="4">
        <f>C16/PRODUCT($F$4:F15)</f>
        <v>1771706.6992125509</v>
      </c>
      <c r="D32" s="4">
        <f>D16/PRODUCT($F$4:F15)</f>
        <v>3942.0400801378073</v>
      </c>
    </row>
    <row r="34" spans="1:9" x14ac:dyDescent="0.25">
      <c r="A34" s="3"/>
      <c r="B34" s="3" t="s">
        <v>0</v>
      </c>
      <c r="C34" s="3" t="s">
        <v>1</v>
      </c>
      <c r="D34" s="3" t="s">
        <v>2</v>
      </c>
      <c r="F34" s="3"/>
      <c r="G34" s="3" t="s">
        <v>0</v>
      </c>
      <c r="H34" s="3" t="s">
        <v>1</v>
      </c>
      <c r="I34" s="3" t="s">
        <v>2</v>
      </c>
    </row>
    <row r="35" spans="1:9" x14ac:dyDescent="0.25">
      <c r="A35" s="4">
        <v>2000</v>
      </c>
      <c r="B35" s="4">
        <v>100</v>
      </c>
      <c r="C35" s="4">
        <v>100</v>
      </c>
      <c r="D35" s="4">
        <v>100</v>
      </c>
      <c r="F35" s="4">
        <v>2000</v>
      </c>
      <c r="G35" s="4">
        <f>LN(B35)</f>
        <v>4.6051701859880918</v>
      </c>
      <c r="H35" s="4">
        <f t="shared" ref="H35:I46" si="1">LN(C35)</f>
        <v>4.6051701859880918</v>
      </c>
      <c r="I35" s="4">
        <f t="shared" si="1"/>
        <v>4.6051701859880918</v>
      </c>
    </row>
    <row r="36" spans="1:9" x14ac:dyDescent="0.25">
      <c r="A36" s="4">
        <v>2001</v>
      </c>
      <c r="B36" s="4">
        <f t="shared" ref="B36:D46" si="2">(B21/B20)*100</f>
        <v>1.0880090424255053</v>
      </c>
      <c r="C36" s="4">
        <f t="shared" si="2"/>
        <v>1.00231579194368</v>
      </c>
      <c r="D36" s="4">
        <f t="shared" si="2"/>
        <v>0.89828789381478302</v>
      </c>
      <c r="F36" s="4">
        <v>2001</v>
      </c>
      <c r="G36" s="4">
        <f t="shared" ref="G36:G46" si="3">LN(B36)</f>
        <v>8.434945945206844E-2</v>
      </c>
      <c r="H36" s="4">
        <f t="shared" si="1"/>
        <v>2.3131146301209175E-3</v>
      </c>
      <c r="I36" s="4">
        <f t="shared" si="1"/>
        <v>-0.10726466761082322</v>
      </c>
    </row>
    <row r="37" spans="1:9" x14ac:dyDescent="0.25">
      <c r="A37" s="4">
        <v>2002</v>
      </c>
      <c r="B37" s="4">
        <f t="shared" si="2"/>
        <v>105.29337106820238</v>
      </c>
      <c r="C37" s="4">
        <f t="shared" si="2"/>
        <v>100.08472212692891</v>
      </c>
      <c r="D37" s="4">
        <f t="shared" si="2"/>
        <v>95.535948793507501</v>
      </c>
      <c r="F37" s="4">
        <v>2002</v>
      </c>
      <c r="G37" s="4">
        <f t="shared" si="3"/>
        <v>4.6567504643397273</v>
      </c>
      <c r="H37" s="4">
        <f t="shared" si="1"/>
        <v>4.6060170485680194</v>
      </c>
      <c r="I37" s="4">
        <f t="shared" si="1"/>
        <v>4.5595026038129038</v>
      </c>
    </row>
    <row r="38" spans="1:9" x14ac:dyDescent="0.25">
      <c r="A38" s="4">
        <v>2003</v>
      </c>
      <c r="B38" s="4">
        <f t="shared" si="2"/>
        <v>109.48051569315591</v>
      </c>
      <c r="C38" s="4">
        <f t="shared" si="2"/>
        <v>98.298183852678036</v>
      </c>
      <c r="D38" s="4">
        <f t="shared" si="2"/>
        <v>92.753108671040451</v>
      </c>
      <c r="F38" s="4">
        <v>2003</v>
      </c>
      <c r="G38" s="4">
        <f t="shared" si="3"/>
        <v>4.6957465945482673</v>
      </c>
      <c r="H38" s="4">
        <f t="shared" si="1"/>
        <v>4.5880055514247449</v>
      </c>
      <c r="I38" s="4">
        <f t="shared" si="1"/>
        <v>4.5299412175947733</v>
      </c>
    </row>
    <row r="39" spans="1:9" x14ac:dyDescent="0.25">
      <c r="A39" s="4">
        <v>2004</v>
      </c>
      <c r="B39" s="4">
        <f t="shared" si="2"/>
        <v>111.80576247282536</v>
      </c>
      <c r="C39" s="4">
        <f t="shared" si="2"/>
        <v>96.442008883759783</v>
      </c>
      <c r="D39" s="4">
        <f t="shared" si="2"/>
        <v>87.299773240476767</v>
      </c>
      <c r="F39" s="4">
        <v>2004</v>
      </c>
      <c r="G39" s="4">
        <f t="shared" si="3"/>
        <v>4.7167631020834655</v>
      </c>
      <c r="H39" s="4">
        <f t="shared" si="1"/>
        <v>4.5689418834958522</v>
      </c>
      <c r="I39" s="4">
        <f t="shared" si="1"/>
        <v>4.4693478653676904</v>
      </c>
    </row>
    <row r="40" spans="1:9" x14ac:dyDescent="0.25">
      <c r="A40" s="4">
        <v>2005</v>
      </c>
      <c r="B40" s="4">
        <f t="shared" si="2"/>
        <v>103.06795687502814</v>
      </c>
      <c r="C40" s="4">
        <f t="shared" si="2"/>
        <v>90.122948586199627</v>
      </c>
      <c r="D40" s="4">
        <f t="shared" si="2"/>
        <v>82.105966587786853</v>
      </c>
      <c r="F40" s="4">
        <v>2005</v>
      </c>
      <c r="G40" s="4">
        <f t="shared" si="3"/>
        <v>4.6353885461591871</v>
      </c>
      <c r="H40" s="4">
        <f t="shared" si="1"/>
        <v>4.5011748334730992</v>
      </c>
      <c r="I40" s="4">
        <f t="shared" si="1"/>
        <v>4.4080106884557946</v>
      </c>
    </row>
    <row r="41" spans="1:9" x14ac:dyDescent="0.25">
      <c r="A41" s="4">
        <v>2006</v>
      </c>
      <c r="B41" s="4">
        <f t="shared" si="2"/>
        <v>107.52694617929205</v>
      </c>
      <c r="C41" s="4">
        <f t="shared" si="2"/>
        <v>106.99251235656997</v>
      </c>
      <c r="D41" s="4">
        <f t="shared" si="2"/>
        <v>87.244311342972537</v>
      </c>
      <c r="F41" s="4">
        <v>2006</v>
      </c>
      <c r="G41" s="4">
        <f t="shared" si="3"/>
        <v>4.6777414782901632</v>
      </c>
      <c r="H41" s="4">
        <f t="shared" si="1"/>
        <v>4.6727588540373519</v>
      </c>
      <c r="I41" s="4">
        <f t="shared" si="1"/>
        <v>4.4687123594494782</v>
      </c>
    </row>
    <row r="42" spans="1:9" x14ac:dyDescent="0.25">
      <c r="A42" s="4">
        <v>2007</v>
      </c>
      <c r="B42" s="4">
        <f t="shared" si="2"/>
        <v>108.25315956899613</v>
      </c>
      <c r="C42" s="4">
        <f t="shared" si="2"/>
        <v>106.26841446419419</v>
      </c>
      <c r="D42" s="4">
        <f t="shared" si="2"/>
        <v>82.117910583032085</v>
      </c>
      <c r="F42" s="4">
        <v>2007</v>
      </c>
      <c r="G42" s="4">
        <f t="shared" si="3"/>
        <v>4.6844725541609984</v>
      </c>
      <c r="H42" s="4">
        <f t="shared" si="1"/>
        <v>4.6659681053918129</v>
      </c>
      <c r="I42" s="4">
        <f t="shared" si="1"/>
        <v>4.4081561483666443</v>
      </c>
    </row>
    <row r="43" spans="1:9" x14ac:dyDescent="0.25">
      <c r="A43" s="4">
        <v>2008</v>
      </c>
      <c r="B43" s="4">
        <f t="shared" si="2"/>
        <v>102.25943397949774</v>
      </c>
      <c r="C43" s="4">
        <f t="shared" si="2"/>
        <v>119.25438357954215</v>
      </c>
      <c r="D43" s="4">
        <f t="shared" si="2"/>
        <v>77.770056012402975</v>
      </c>
      <c r="F43" s="4">
        <v>2008</v>
      </c>
      <c r="G43" s="4">
        <f t="shared" si="3"/>
        <v>4.627513054525032</v>
      </c>
      <c r="H43" s="4">
        <f t="shared" si="1"/>
        <v>4.7812588886697069</v>
      </c>
      <c r="I43" s="4">
        <f t="shared" si="1"/>
        <v>4.3537564729380822</v>
      </c>
    </row>
    <row r="44" spans="1:9" x14ac:dyDescent="0.25">
      <c r="A44" s="4">
        <v>2009</v>
      </c>
      <c r="B44" s="4">
        <f t="shared" si="2"/>
        <v>84.886088736641383</v>
      </c>
      <c r="C44" s="4">
        <f t="shared" si="2"/>
        <v>110.07291730951654</v>
      </c>
      <c r="D44" s="4">
        <f t="shared" si="2"/>
        <v>85.50354701565287</v>
      </c>
      <c r="F44" s="4">
        <v>2009</v>
      </c>
      <c r="G44" s="4">
        <f t="shared" si="3"/>
        <v>4.4413102251995626</v>
      </c>
      <c r="H44" s="4">
        <f t="shared" si="1"/>
        <v>4.7011430308134132</v>
      </c>
      <c r="I44" s="4">
        <f t="shared" si="1"/>
        <v>4.4485578606454039</v>
      </c>
    </row>
    <row r="45" spans="1:9" x14ac:dyDescent="0.25">
      <c r="A45" s="4">
        <v>2010</v>
      </c>
      <c r="B45" s="4">
        <f t="shared" si="2"/>
        <v>104.06749487187692</v>
      </c>
      <c r="C45" s="4">
        <f t="shared" si="2"/>
        <v>149.79895953302722</v>
      </c>
      <c r="D45" s="4">
        <f t="shared" si="2"/>
        <v>88.275256938995568</v>
      </c>
      <c r="F45" s="4">
        <v>2010</v>
      </c>
      <c r="G45" s="4">
        <f t="shared" si="3"/>
        <v>4.6450396777916465</v>
      </c>
      <c r="H45" s="4">
        <f t="shared" si="1"/>
        <v>5.0092941253515688</v>
      </c>
      <c r="I45" s="4">
        <f t="shared" si="1"/>
        <v>4.4804598524756978</v>
      </c>
    </row>
    <row r="46" spans="1:9" x14ac:dyDescent="0.25">
      <c r="A46" s="4">
        <v>2011</v>
      </c>
      <c r="B46" s="4">
        <f t="shared" si="2"/>
        <v>105.42857637836104</v>
      </c>
      <c r="C46" s="4">
        <f t="shared" si="2"/>
        <v>97.4180524028082</v>
      </c>
      <c r="D46" s="4">
        <f t="shared" si="2"/>
        <v>87.817145796285928</v>
      </c>
      <c r="F46" s="4">
        <v>2011</v>
      </c>
      <c r="G46" s="4">
        <f t="shared" si="3"/>
        <v>4.6580337224943822</v>
      </c>
      <c r="H46" s="4">
        <f t="shared" si="1"/>
        <v>4.5790115364192507</v>
      </c>
      <c r="I46" s="4">
        <f t="shared" si="1"/>
        <v>4.4752567639937766</v>
      </c>
    </row>
    <row r="47" spans="1:9" x14ac:dyDescent="0.25">
      <c r="A47" s="4">
        <v>2012</v>
      </c>
      <c r="B47" s="4">
        <f>(B32/B31)*100</f>
        <v>100.13614325276686</v>
      </c>
      <c r="C47" s="4">
        <f t="shared" ref="C47:D47" si="4">(C32/C31)*100</f>
        <v>114.51184367711336</v>
      </c>
      <c r="D47" s="4">
        <f t="shared" si="4"/>
        <v>92.729721583501785</v>
      </c>
      <c r="F47" s="4">
        <v>2012</v>
      </c>
      <c r="G47" s="4">
        <f>LN(B47)</f>
        <v>4.6065306926067757</v>
      </c>
      <c r="H47" s="4">
        <f>LN(C47)</f>
        <v>4.7406782558729939</v>
      </c>
      <c r="I47" s="4">
        <f t="shared" ref="I47" si="5">LN(D47)</f>
        <v>4.5296890423650717</v>
      </c>
    </row>
    <row r="50" spans="2:4" x14ac:dyDescent="0.25">
      <c r="B50" s="8" t="s">
        <v>5</v>
      </c>
      <c r="C50" s="9" t="s">
        <v>6</v>
      </c>
      <c r="D50" s="9" t="s">
        <v>7</v>
      </c>
    </row>
    <row r="51" spans="2:4" x14ac:dyDescent="0.25">
      <c r="B51" s="3">
        <f t="array" ref="B51:D51">LINEST(G35:G47,H35:I47,1,1)</f>
        <v>0.81955331104539864</v>
      </c>
      <c r="C51" s="3">
        <v>0.16839423520265276</v>
      </c>
      <c r="D51" s="3">
        <v>0.18069269532629528</v>
      </c>
    </row>
    <row r="53" spans="2:4" x14ac:dyDescent="0.25">
      <c r="B53" s="9" t="s">
        <v>5</v>
      </c>
      <c r="C53" s="9" t="s">
        <v>6</v>
      </c>
      <c r="D53" s="9" t="s">
        <v>8</v>
      </c>
    </row>
    <row r="54" spans="2:4" x14ac:dyDescent="0.25">
      <c r="B54" s="3">
        <v>0.81955331099999995</v>
      </c>
      <c r="C54" s="3">
        <v>0.168394235</v>
      </c>
      <c r="D54" s="3">
        <f>10^D51</f>
        <v>1.515977289657918</v>
      </c>
    </row>
    <row r="56" spans="2:4" x14ac:dyDescent="0.25">
      <c r="B56" s="10" t="s">
        <v>9</v>
      </c>
      <c r="C56" s="3">
        <f>D54*(H47^C54)*(I47^B54)</f>
        <v>6.7949044929496161</v>
      </c>
    </row>
    <row r="57" spans="2:4" x14ac:dyDescent="0.25">
      <c r="B57" s="11" t="s">
        <v>10</v>
      </c>
      <c r="C57" s="3">
        <f>(ABS(((G47-C56)/G47)))*100</f>
        <v>47.505898611618022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7"/>
  <sheetViews>
    <sheetView tabSelected="1" topLeftCell="A28" workbookViewId="0">
      <selection activeCell="C56" sqref="C56"/>
    </sheetView>
  </sheetViews>
  <sheetFormatPr defaultRowHeight="15" x14ac:dyDescent="0.25"/>
  <cols>
    <col min="2" max="2" width="13.28515625" bestFit="1" customWidth="1"/>
    <col min="5" max="5" width="21" bestFit="1" customWidth="1"/>
    <col min="6" max="6" width="19.42578125" bestFit="1" customWidth="1"/>
    <col min="8" max="8" width="13.28515625" bestFit="1" customWidth="1"/>
  </cols>
  <sheetData>
    <row r="3" spans="1:9" x14ac:dyDescent="0.25">
      <c r="A3" s="3"/>
      <c r="B3" s="3" t="s">
        <v>12</v>
      </c>
      <c r="C3" s="3" t="s">
        <v>1</v>
      </c>
      <c r="D3" s="5" t="s">
        <v>11</v>
      </c>
      <c r="E3" s="6" t="s">
        <v>3</v>
      </c>
      <c r="F3" s="14" t="s">
        <v>4</v>
      </c>
      <c r="G3" s="13"/>
    </row>
    <row r="4" spans="1:9" x14ac:dyDescent="0.25">
      <c r="A4" s="4">
        <v>2002</v>
      </c>
      <c r="B4" s="15">
        <v>29634.400000000001</v>
      </c>
      <c r="C4" s="1">
        <v>828822</v>
      </c>
      <c r="D4" s="7">
        <v>4511.7499999999991</v>
      </c>
      <c r="E4" s="1">
        <v>107</v>
      </c>
      <c r="F4" s="12">
        <f>E4*0.01</f>
        <v>1.07</v>
      </c>
      <c r="G4" s="2"/>
      <c r="H4" s="2"/>
      <c r="I4" s="2"/>
    </row>
    <row r="5" spans="1:9" x14ac:dyDescent="0.25">
      <c r="A5" s="4">
        <v>2003</v>
      </c>
      <c r="B5" s="17">
        <v>289117.3</v>
      </c>
      <c r="C5" s="1">
        <v>915477</v>
      </c>
      <c r="D5" s="7">
        <v>5550.99</v>
      </c>
      <c r="E5" s="1">
        <v>115.8</v>
      </c>
      <c r="F5" s="1">
        <f t="shared" ref="F5:F16" si="0">E5*0.01</f>
        <v>1.1579999999999999</v>
      </c>
    </row>
    <row r="6" spans="1:9" x14ac:dyDescent="0.25">
      <c r="A6" s="4">
        <v>2004</v>
      </c>
      <c r="B6" s="17">
        <v>400757.1</v>
      </c>
      <c r="C6" s="1">
        <v>964814</v>
      </c>
      <c r="D6" s="7">
        <v>7086.33</v>
      </c>
      <c r="E6" s="1">
        <v>112.5</v>
      </c>
      <c r="F6" s="1">
        <f t="shared" si="0"/>
        <v>1.125</v>
      </c>
    </row>
    <row r="7" spans="1:9" x14ac:dyDescent="0.25">
      <c r="A7" s="4">
        <v>2005</v>
      </c>
      <c r="B7" s="17">
        <v>468562.6</v>
      </c>
      <c r="C7" s="1">
        <v>1026163</v>
      </c>
      <c r="D7" s="7">
        <v>9673.6700000000019</v>
      </c>
      <c r="E7" s="1">
        <v>103.1</v>
      </c>
      <c r="F7" s="1">
        <f t="shared" si="0"/>
        <v>1.0309999999999999</v>
      </c>
    </row>
    <row r="8" spans="1:9" x14ac:dyDescent="0.25">
      <c r="A8" s="4">
        <v>2006</v>
      </c>
      <c r="B8" s="17">
        <v>551729</v>
      </c>
      <c r="C8" s="1">
        <v>1141069</v>
      </c>
      <c r="D8" s="7">
        <v>12514.509999999998</v>
      </c>
      <c r="E8" s="1">
        <v>106.2</v>
      </c>
      <c r="F8" s="1">
        <f t="shared" si="0"/>
        <v>1.0620000000000001</v>
      </c>
    </row>
    <row r="9" spans="1:9" x14ac:dyDescent="0.25">
      <c r="A9" s="4">
        <v>2007</v>
      </c>
      <c r="B9" s="15">
        <v>717076.7</v>
      </c>
      <c r="C9" s="1">
        <v>1276201</v>
      </c>
      <c r="D9" s="7">
        <v>16233</v>
      </c>
      <c r="E9" s="1">
        <v>107.1</v>
      </c>
      <c r="F9" s="1">
        <f t="shared" si="0"/>
        <v>1.071</v>
      </c>
    </row>
    <row r="10" spans="1:9" x14ac:dyDescent="0.25">
      <c r="A10" s="4">
        <v>2008</v>
      </c>
      <c r="B10" s="15">
        <v>917035.5</v>
      </c>
      <c r="C10" s="1">
        <v>1568890</v>
      </c>
      <c r="D10" s="7">
        <v>21707</v>
      </c>
      <c r="E10" s="1">
        <v>95</v>
      </c>
      <c r="F10" s="1">
        <f t="shared" si="0"/>
        <v>0.95000000000000007</v>
      </c>
    </row>
    <row r="11" spans="1:9" x14ac:dyDescent="0.25">
      <c r="A11" s="4">
        <v>2009</v>
      </c>
      <c r="B11" s="15">
        <v>806550.6</v>
      </c>
      <c r="C11" s="1">
        <v>2047364</v>
      </c>
      <c r="D11" s="7">
        <v>22911</v>
      </c>
      <c r="E11" s="1">
        <v>79.400000000000006</v>
      </c>
      <c r="F11" s="1">
        <f t="shared" si="0"/>
        <v>0.79400000000000004</v>
      </c>
    </row>
    <row r="12" spans="1:9" x14ac:dyDescent="0.25">
      <c r="A12" s="4">
        <v>2010</v>
      </c>
      <c r="B12" s="15">
        <v>1065108.2</v>
      </c>
      <c r="C12" s="1">
        <v>3149627</v>
      </c>
      <c r="D12" s="7">
        <v>26961</v>
      </c>
      <c r="E12" s="1">
        <v>112</v>
      </c>
      <c r="F12" s="1">
        <f t="shared" si="0"/>
        <v>1.1200000000000001</v>
      </c>
    </row>
    <row r="13" spans="1:9" x14ac:dyDescent="0.25">
      <c r="A13" s="4">
        <v>2011</v>
      </c>
      <c r="B13" s="15">
        <v>1329256.3</v>
      </c>
      <c r="C13" s="1">
        <v>3903714</v>
      </c>
      <c r="D13" s="7">
        <v>31670</v>
      </c>
      <c r="E13" s="1">
        <v>108</v>
      </c>
      <c r="F13" s="1">
        <f t="shared" si="0"/>
        <v>1.08</v>
      </c>
    </row>
    <row r="14" spans="1:9" x14ac:dyDescent="0.25">
      <c r="A14" s="4">
        <v>2012</v>
      </c>
      <c r="B14" s="15">
        <v>1367925.5</v>
      </c>
      <c r="C14" s="1">
        <v>6648861</v>
      </c>
      <c r="D14" s="7">
        <v>36383</v>
      </c>
      <c r="E14" s="1">
        <v>99.5</v>
      </c>
      <c r="F14" s="1">
        <f t="shared" si="0"/>
        <v>0.995</v>
      </c>
    </row>
    <row r="15" spans="1:9" x14ac:dyDescent="0.25">
      <c r="A15" s="4">
        <v>2013</v>
      </c>
      <c r="B15" s="15">
        <v>1322408.3999999999</v>
      </c>
      <c r="C15" s="1">
        <v>7396952</v>
      </c>
      <c r="D15" s="7">
        <v>39286</v>
      </c>
      <c r="E15" s="1">
        <v>95.7</v>
      </c>
      <c r="F15" s="1">
        <f t="shared" si="0"/>
        <v>0.95700000000000007</v>
      </c>
    </row>
    <row r="16" spans="1:9" x14ac:dyDescent="0.25">
      <c r="A16" s="4">
        <v>2014</v>
      </c>
      <c r="B16" s="16">
        <v>1428839.1</v>
      </c>
      <c r="C16" s="1">
        <v>9148017</v>
      </c>
      <c r="D16" s="7">
        <v>41697</v>
      </c>
      <c r="E16" s="1">
        <v>89.9</v>
      </c>
      <c r="F16" s="1">
        <f t="shared" si="0"/>
        <v>0.89900000000000002</v>
      </c>
    </row>
    <row r="19" spans="1:4" x14ac:dyDescent="0.25">
      <c r="A19" s="3"/>
      <c r="B19" s="3" t="s">
        <v>0</v>
      </c>
      <c r="C19" s="3" t="s">
        <v>1</v>
      </c>
      <c r="D19" s="3" t="s">
        <v>2</v>
      </c>
    </row>
    <row r="20" spans="1:4" x14ac:dyDescent="0.25">
      <c r="A20" s="4">
        <v>2002</v>
      </c>
      <c r="B20" s="4">
        <f>B4/0.01</f>
        <v>2963440</v>
      </c>
      <c r="C20" s="4">
        <f>C4/0.01</f>
        <v>82882200</v>
      </c>
      <c r="D20" s="4">
        <f>D4/0.01</f>
        <v>451174.99999999988</v>
      </c>
    </row>
    <row r="21" spans="1:4" x14ac:dyDescent="0.25">
      <c r="A21" s="4">
        <v>2003</v>
      </c>
      <c r="B21" s="4">
        <f>B5/PRODUCT($F$4:F4)</f>
        <v>270203.08411214949</v>
      </c>
      <c r="C21" s="4">
        <f>C5/PRODUCT($F$4:F4)</f>
        <v>855585.98130841111</v>
      </c>
      <c r="D21" s="4">
        <f>D5/PRODUCT($F$4:F4)</f>
        <v>5187.8411214953267</v>
      </c>
    </row>
    <row r="22" spans="1:4" x14ac:dyDescent="0.25">
      <c r="A22" s="4">
        <v>2004</v>
      </c>
      <c r="B22" s="4">
        <f>B6/PRODUCT($F$4:F5)</f>
        <v>323436.39533194515</v>
      </c>
      <c r="C22" s="4">
        <f>C6/PRODUCT($F$4:F5)</f>
        <v>778666.08558100497</v>
      </c>
      <c r="D22" s="4">
        <f>D6/PRODUCT($F$4:F5)</f>
        <v>5719.1177182703013</v>
      </c>
    </row>
    <row r="23" spans="1:4" x14ac:dyDescent="0.25">
      <c r="A23" s="4">
        <v>2005</v>
      </c>
      <c r="B23" s="4">
        <f>B7/PRODUCT($F$4:F6)</f>
        <v>336141.98577057512</v>
      </c>
      <c r="C23" s="4">
        <f>C7/PRODUCT($F$4:F6)</f>
        <v>736158.77268969128</v>
      </c>
      <c r="D23" s="4">
        <f>D7/PRODUCT($F$4:F6)</f>
        <v>6939.7912754650933</v>
      </c>
    </row>
    <row r="24" spans="1:4" x14ac:dyDescent="0.25">
      <c r="A24" s="4">
        <v>2006</v>
      </c>
      <c r="B24" s="4">
        <f>B8/PRODUCT($F$4:F7)</f>
        <v>383903.69059203262</v>
      </c>
      <c r="C24" s="4">
        <f>C8/PRODUCT($F$4:F7)</f>
        <v>793977.84115056496</v>
      </c>
      <c r="D24" s="4">
        <f>D8/PRODUCT($F$4:F7)</f>
        <v>8707.8376792789531</v>
      </c>
    </row>
    <row r="25" spans="1:4" x14ac:dyDescent="0.25">
      <c r="A25" s="4">
        <v>2007</v>
      </c>
      <c r="B25" s="4">
        <f>B9/PRODUCT($F$4:F8)</f>
        <v>469826.5656008434</v>
      </c>
      <c r="C25" s="4">
        <f>C9/PRODUCT($F$4:F8)</f>
        <v>836163.17870370345</v>
      </c>
      <c r="D25" s="4">
        <f>D9/PRODUCT($F$4:F8)</f>
        <v>10635.814326972961</v>
      </c>
    </row>
    <row r="26" spans="1:4" x14ac:dyDescent="0.25">
      <c r="A26" s="4">
        <v>2008</v>
      </c>
      <c r="B26" s="4">
        <f>B10/PRODUCT($F$4:F9)</f>
        <v>561007.45943010307</v>
      </c>
      <c r="C26" s="4">
        <f>C10/PRODUCT($F$4:F9)</f>
        <v>959787.2634432303</v>
      </c>
      <c r="D26" s="4">
        <f>D10/PRODUCT($F$4:F9)</f>
        <v>13279.517447088196</v>
      </c>
    </row>
    <row r="27" spans="1:4" x14ac:dyDescent="0.25">
      <c r="A27" s="4">
        <v>2009</v>
      </c>
      <c r="B27" s="4">
        <f>B11/PRODUCT($F$4:F10)</f>
        <v>519386.31315435236</v>
      </c>
      <c r="C27" s="4">
        <f>C11/PRODUCT($F$4:F10)</f>
        <v>1318420.4929547478</v>
      </c>
      <c r="D27" s="4">
        <f>D11/PRODUCT($F$4:F10)</f>
        <v>14753.767241236157</v>
      </c>
    </row>
    <row r="28" spans="1:4" x14ac:dyDescent="0.25">
      <c r="A28" s="4">
        <v>2010</v>
      </c>
      <c r="B28" s="4">
        <f>B12/PRODUCT($F$4:F11)</f>
        <v>863837.60913476755</v>
      </c>
      <c r="C28" s="4">
        <f>C12/PRODUCT($F$4:F11)</f>
        <v>2554450.5782100926</v>
      </c>
      <c r="D28" s="4">
        <f>D12/PRODUCT($F$4:F11)</f>
        <v>21866.253381470982</v>
      </c>
    </row>
    <row r="29" spans="1:4" x14ac:dyDescent="0.25">
      <c r="A29" s="4">
        <v>2011</v>
      </c>
      <c r="B29" s="4">
        <f>B13/PRODUCT($F$4:F12)</f>
        <v>962562.82436789002</v>
      </c>
      <c r="C29" s="4">
        <f>C13/PRODUCT($F$4:F12)</f>
        <v>2826821.2634120849</v>
      </c>
      <c r="D29" s="4">
        <f>D13/PRODUCT($F$4:F12)</f>
        <v>22933.39865888247</v>
      </c>
    </row>
    <row r="30" spans="1:4" x14ac:dyDescent="0.25">
      <c r="A30" s="4">
        <v>2012</v>
      </c>
      <c r="B30" s="4">
        <f>B14/PRODUCT($F$4:F13)</f>
        <v>917189.44284084521</v>
      </c>
      <c r="C30" s="4">
        <f>C14/PRODUCT($F$4:F13)</f>
        <v>4458038.918140078</v>
      </c>
      <c r="D30" s="4">
        <f>D14/PRODUCT($F$4:F13)</f>
        <v>24394.679022270197</v>
      </c>
    </row>
    <row r="31" spans="1:4" x14ac:dyDescent="0.25">
      <c r="A31" s="4">
        <v>2013</v>
      </c>
      <c r="B31" s="4">
        <f>B15/PRODUCT($F$4:F14)</f>
        <v>891126.01056995639</v>
      </c>
      <c r="C31" s="4">
        <f>C15/PRODUCT($F$4:F14)</f>
        <v>4984554.1862388812</v>
      </c>
      <c r="D31" s="4">
        <f>D15/PRODUCT($F$4:F14)</f>
        <v>26473.498240975565</v>
      </c>
    </row>
    <row r="32" spans="1:4" x14ac:dyDescent="0.25">
      <c r="A32" s="4">
        <v>2014</v>
      </c>
      <c r="B32" s="4">
        <f>B16/PRODUCT($F$4:F15)</f>
        <v>1006108.7113568395</v>
      </c>
      <c r="C32" s="4">
        <f>C16/PRODUCT($F$4:F15)</f>
        <v>6441522.7686171662</v>
      </c>
      <c r="D32" s="4">
        <f>D16/PRODUCT($F$4:F15)</f>
        <v>29360.699142014055</v>
      </c>
    </row>
    <row r="34" spans="1:9" x14ac:dyDescent="0.25">
      <c r="A34" s="3"/>
      <c r="B34" s="3" t="s">
        <v>0</v>
      </c>
      <c r="C34" s="3" t="s">
        <v>1</v>
      </c>
      <c r="D34" s="3" t="s">
        <v>2</v>
      </c>
      <c r="F34" s="3"/>
      <c r="G34" s="3" t="s">
        <v>0</v>
      </c>
      <c r="H34" s="3" t="s">
        <v>1</v>
      </c>
      <c r="I34" s="3" t="s">
        <v>2</v>
      </c>
    </row>
    <row r="35" spans="1:9" x14ac:dyDescent="0.25">
      <c r="A35" s="4">
        <v>2002</v>
      </c>
      <c r="B35" s="4">
        <v>100</v>
      </c>
      <c r="C35" s="4">
        <v>100</v>
      </c>
      <c r="D35" s="4">
        <v>100</v>
      </c>
      <c r="F35" s="4">
        <v>2002</v>
      </c>
      <c r="G35" s="4">
        <f>LN(B35)</f>
        <v>4.6051701859880918</v>
      </c>
      <c r="H35" s="4">
        <f>LN(C35)</f>
        <v>4.6051701859880918</v>
      </c>
      <c r="I35" s="4">
        <f>LN(D35)</f>
        <v>4.6051701859880918</v>
      </c>
    </row>
    <row r="36" spans="1:9" x14ac:dyDescent="0.25">
      <c r="A36" s="4">
        <v>2003</v>
      </c>
      <c r="B36" s="4">
        <f t="shared" ref="B36:D47" si="1">(B21/B20)*100</f>
        <v>9.1178861091214767</v>
      </c>
      <c r="C36" s="4">
        <f t="shared" si="1"/>
        <v>1.0322915913289115</v>
      </c>
      <c r="D36" s="4">
        <f t="shared" si="1"/>
        <v>1.1498511933274955</v>
      </c>
      <c r="F36" s="4">
        <v>2003</v>
      </c>
      <c r="G36" s="4">
        <f t="shared" ref="G36:G46" si="2">LN(B36)</f>
        <v>2.2102379909391088</v>
      </c>
      <c r="H36" s="4">
        <f t="shared" ref="H36:H47" si="3">LN(C36)</f>
        <v>3.1781176887028736E-2</v>
      </c>
      <c r="I36" s="4">
        <f t="shared" ref="I36:I47" si="4">LN(D36)</f>
        <v>0.13963253689610522</v>
      </c>
    </row>
    <row r="37" spans="1:9" x14ac:dyDescent="0.25">
      <c r="A37" s="4">
        <v>2004</v>
      </c>
      <c r="B37" s="4">
        <f t="shared" si="1"/>
        <v>119.70122265432796</v>
      </c>
      <c r="C37" s="4">
        <f t="shared" si="1"/>
        <v>91.009682555834331</v>
      </c>
      <c r="D37" s="4">
        <f t="shared" si="1"/>
        <v>110.24080314591131</v>
      </c>
      <c r="F37" s="4">
        <v>2004</v>
      </c>
      <c r="G37" s="4">
        <f t="shared" si="2"/>
        <v>4.7849988268336325</v>
      </c>
      <c r="H37" s="4">
        <f t="shared" si="3"/>
        <v>4.5109659025690547</v>
      </c>
      <c r="I37" s="4">
        <f t="shared" si="4"/>
        <v>4.7026670926697909</v>
      </c>
    </row>
    <row r="38" spans="1:9" x14ac:dyDescent="0.25">
      <c r="A38" s="4">
        <v>2005</v>
      </c>
      <c r="B38" s="4">
        <f t="shared" si="1"/>
        <v>103.92831190985483</v>
      </c>
      <c r="C38" s="4">
        <f t="shared" si="1"/>
        <v>94.541008825420107</v>
      </c>
      <c r="D38" s="4">
        <f t="shared" si="1"/>
        <v>121.34373897035249</v>
      </c>
      <c r="F38" s="4">
        <v>2005</v>
      </c>
      <c r="G38" s="4">
        <f t="shared" si="2"/>
        <v>4.6437013528999094</v>
      </c>
      <c r="H38" s="4">
        <f t="shared" si="3"/>
        <v>4.5490336961926516</v>
      </c>
      <c r="I38" s="4">
        <f t="shared" si="4"/>
        <v>4.7986273360360521</v>
      </c>
    </row>
    <row r="39" spans="1:9" x14ac:dyDescent="0.25">
      <c r="A39" s="4">
        <v>2006</v>
      </c>
      <c r="B39" s="4">
        <f t="shared" si="1"/>
        <v>114.20878879856919</v>
      </c>
      <c r="C39" s="4">
        <f t="shared" si="1"/>
        <v>107.85415736467027</v>
      </c>
      <c r="D39" s="4">
        <f t="shared" si="1"/>
        <v>125.47693919937626</v>
      </c>
      <c r="F39" s="4">
        <v>2006</v>
      </c>
      <c r="G39" s="4">
        <f t="shared" si="2"/>
        <v>4.7380282539679239</v>
      </c>
      <c r="H39" s="4">
        <f t="shared" si="3"/>
        <v>4.6807799197479518</v>
      </c>
      <c r="I39" s="4">
        <f t="shared" si="4"/>
        <v>4.8321219902880896</v>
      </c>
    </row>
    <row r="40" spans="1:9" x14ac:dyDescent="0.25">
      <c r="A40" s="4">
        <v>2007</v>
      </c>
      <c r="B40" s="4">
        <f t="shared" si="1"/>
        <v>122.38136207451036</v>
      </c>
      <c r="C40" s="4">
        <f t="shared" si="1"/>
        <v>105.31316308425021</v>
      </c>
      <c r="D40" s="4">
        <f t="shared" si="1"/>
        <v>122.14070494540562</v>
      </c>
      <c r="F40" s="4">
        <v>2007</v>
      </c>
      <c r="G40" s="4">
        <f t="shared" si="2"/>
        <v>4.8071420878507904</v>
      </c>
      <c r="H40" s="4">
        <f t="shared" si="3"/>
        <v>4.6569384168758221</v>
      </c>
      <c r="I40" s="4">
        <f t="shared" si="4"/>
        <v>4.8051736993961942</v>
      </c>
    </row>
    <row r="41" spans="1:9" x14ac:dyDescent="0.25">
      <c r="A41" s="4">
        <v>2008</v>
      </c>
      <c r="B41" s="4">
        <f t="shared" si="1"/>
        <v>119.40735167085579</v>
      </c>
      <c r="C41" s="4">
        <f t="shared" si="1"/>
        <v>114.78468412483555</v>
      </c>
      <c r="D41" s="4">
        <f t="shared" si="1"/>
        <v>124.85661218634357</v>
      </c>
      <c r="F41" s="4">
        <v>2008</v>
      </c>
      <c r="G41" s="4">
        <f t="shared" si="2"/>
        <v>4.782540770845749</v>
      </c>
      <c r="H41" s="4">
        <f t="shared" si="3"/>
        <v>4.7430580614383588</v>
      </c>
      <c r="I41" s="4">
        <f t="shared" si="4"/>
        <v>4.8271659763673966</v>
      </c>
    </row>
    <row r="42" spans="1:9" x14ac:dyDescent="0.25">
      <c r="A42" s="4">
        <v>2009</v>
      </c>
      <c r="B42" s="4">
        <f t="shared" si="1"/>
        <v>92.580999490090321</v>
      </c>
      <c r="C42" s="4">
        <f t="shared" si="1"/>
        <v>137.36590838108469</v>
      </c>
      <c r="D42" s="4">
        <f t="shared" si="1"/>
        <v>111.10168197016242</v>
      </c>
      <c r="F42" s="4">
        <v>2009</v>
      </c>
      <c r="G42" s="4">
        <f t="shared" si="2"/>
        <v>4.5280839315060746</v>
      </c>
      <c r="H42" s="4">
        <f t="shared" si="3"/>
        <v>4.9226482295043139</v>
      </c>
      <c r="I42" s="4">
        <f t="shared" si="4"/>
        <v>4.7104458357763734</v>
      </c>
    </row>
    <row r="43" spans="1:9" x14ac:dyDescent="0.25">
      <c r="A43" s="4">
        <v>2010</v>
      </c>
      <c r="B43" s="4">
        <f t="shared" si="1"/>
        <v>166.31890122180607</v>
      </c>
      <c r="C43" s="4">
        <f t="shared" si="1"/>
        <v>193.75082470731658</v>
      </c>
      <c r="D43" s="4">
        <f t="shared" si="1"/>
        <v>148.20793241441228</v>
      </c>
      <c r="F43" s="4">
        <v>2010</v>
      </c>
      <c r="G43" s="4">
        <f t="shared" si="2"/>
        <v>5.1139070371174373</v>
      </c>
      <c r="H43" s="4">
        <f t="shared" si="3"/>
        <v>5.2665729247782895</v>
      </c>
      <c r="I43" s="4">
        <f t="shared" si="4"/>
        <v>4.9986162364930822</v>
      </c>
    </row>
    <row r="44" spans="1:9" x14ac:dyDescent="0.25">
      <c r="A44" s="4">
        <v>2011</v>
      </c>
      <c r="B44" s="4">
        <f t="shared" si="1"/>
        <v>111.4286775881415</v>
      </c>
      <c r="C44" s="4">
        <f t="shared" si="1"/>
        <v>110.66259365224607</v>
      </c>
      <c r="D44" s="4">
        <f t="shared" si="1"/>
        <v>104.8803297885305</v>
      </c>
      <c r="F44" s="4">
        <v>2011</v>
      </c>
      <c r="G44" s="4">
        <f t="shared" si="2"/>
        <v>4.713384723341961</v>
      </c>
      <c r="H44" s="4">
        <f t="shared" si="3"/>
        <v>4.7064858752239083</v>
      </c>
      <c r="I44" s="4">
        <f t="shared" si="4"/>
        <v>4.6528199838872908</v>
      </c>
    </row>
    <row r="45" spans="1:9" x14ac:dyDescent="0.25">
      <c r="A45" s="4">
        <v>2012</v>
      </c>
      <c r="B45" s="4">
        <f t="shared" si="1"/>
        <v>95.286190118879645</v>
      </c>
      <c r="C45" s="4">
        <f t="shared" si="1"/>
        <v>157.70501573060366</v>
      </c>
      <c r="D45" s="4">
        <f t="shared" si="1"/>
        <v>106.37184389947257</v>
      </c>
      <c r="F45" s="4">
        <v>2012</v>
      </c>
      <c r="G45" s="4">
        <f t="shared" si="2"/>
        <v>4.5568848905992025</v>
      </c>
      <c r="H45" s="4">
        <f t="shared" si="3"/>
        <v>5.0607262989838402</v>
      </c>
      <c r="I45" s="4">
        <f t="shared" si="4"/>
        <v>4.6669409168832123</v>
      </c>
    </row>
    <row r="46" spans="1:9" x14ac:dyDescent="0.25">
      <c r="A46" s="4">
        <v>2013</v>
      </c>
      <c r="B46" s="4">
        <f t="shared" si="1"/>
        <v>97.158337083540601</v>
      </c>
      <c r="C46" s="4">
        <f t="shared" si="1"/>
        <v>111.81046818493161</v>
      </c>
      <c r="D46" s="4">
        <f t="shared" si="1"/>
        <v>108.5216092280107</v>
      </c>
      <c r="F46" s="4">
        <v>2013</v>
      </c>
      <c r="G46" s="4">
        <f t="shared" si="2"/>
        <v>4.57634198875017</v>
      </c>
      <c r="H46" s="4">
        <f t="shared" si="3"/>
        <v>4.716805189476613</v>
      </c>
      <c r="I46" s="4">
        <f t="shared" si="4"/>
        <v>4.6869493165419227</v>
      </c>
    </row>
    <row r="47" spans="1:9" x14ac:dyDescent="0.25">
      <c r="A47" s="4">
        <v>2014</v>
      </c>
      <c r="B47" s="4">
        <f>(B32/B31)*100</f>
        <v>112.90307985885646</v>
      </c>
      <c r="C47" s="4">
        <f t="shared" si="1"/>
        <v>129.2296668456452</v>
      </c>
      <c r="D47" s="4">
        <f t="shared" si="1"/>
        <v>110.90600446815786</v>
      </c>
      <c r="F47" s="4">
        <v>2014</v>
      </c>
      <c r="G47" s="4">
        <f>LN(B47)</f>
        <v>4.7265297503128236</v>
      </c>
      <c r="H47" s="4">
        <f t="shared" si="3"/>
        <v>4.8615911845383053</v>
      </c>
      <c r="I47" s="4">
        <f t="shared" si="4"/>
        <v>4.7086830359759198</v>
      </c>
    </row>
    <row r="50" spans="2:4" x14ac:dyDescent="0.25">
      <c r="B50" s="8" t="s">
        <v>5</v>
      </c>
      <c r="C50" s="9" t="s">
        <v>6</v>
      </c>
      <c r="D50" s="9" t="s">
        <v>7</v>
      </c>
    </row>
    <row r="51" spans="2:4" x14ac:dyDescent="0.25">
      <c r="B51" s="3">
        <f t="array" ref="B51:D51">LINEST(G35:G47,H35:I47,1,1)</f>
        <v>0.56662362379391473</v>
      </c>
      <c r="C51" s="3">
        <v>-1.875185986440827E-2</v>
      </c>
      <c r="D51" s="3">
        <v>2.1144323130859957</v>
      </c>
    </row>
    <row r="53" spans="2:4" x14ac:dyDescent="0.25">
      <c r="B53" s="9" t="s">
        <v>5</v>
      </c>
      <c r="C53" s="9" t="s">
        <v>6</v>
      </c>
      <c r="D53" s="9" t="s">
        <v>8</v>
      </c>
    </row>
    <row r="54" spans="2:4" x14ac:dyDescent="0.25">
      <c r="B54" s="3">
        <v>0.81955331099999995</v>
      </c>
      <c r="C54" s="3">
        <v>0.168394235</v>
      </c>
      <c r="D54" s="3">
        <f>10^D51</f>
        <v>130.14644601854786</v>
      </c>
    </row>
    <row r="56" spans="2:4" x14ac:dyDescent="0.25">
      <c r="B56" s="10" t="s">
        <v>9</v>
      </c>
      <c r="C56" s="3">
        <f>D54*(H47^C54)*(I47^B54)</f>
        <v>604.72624922542525</v>
      </c>
    </row>
    <row r="57" spans="2:4" x14ac:dyDescent="0.25">
      <c r="B57" s="11" t="s">
        <v>10</v>
      </c>
      <c r="C57" s="3">
        <f>(ABS(((G47-C56)/G47)))*100</f>
        <v>12694.296897959897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2018-12-18T19:43:00Z</dcterms:modified>
</cp:coreProperties>
</file>