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2"/>
  <workbookPr defaultThemeVersion="166925"/>
  <mc:AlternateContent xmlns:mc="http://schemas.openxmlformats.org/markup-compatibility/2006">
    <mc:Choice Requires="x15">
      <x15ac:absPath xmlns:x15ac="http://schemas.microsoft.com/office/spreadsheetml/2010/11/ac" url="https://trufla.sharepoint.com/sites/Clients/Shared Documents/Lockton Companies LLP/LOCK10-06 TMK CrimeLock/1.Discovery/"/>
    </mc:Choice>
  </mc:AlternateContent>
  <xr:revisionPtr revIDLastSave="0" documentId="8_{B73604B6-3D65-477B-96FE-EBB394AA9E3C}" xr6:coauthVersionLast="47" xr6:coauthVersionMax="47" xr10:uidLastSave="{00000000-0000-0000-0000-000000000000}"/>
  <bookViews>
    <workbookView xWindow="24" yWindow="0" windowWidth="23016" windowHeight="12360" firstSheet="1" activeTab="1" xr2:uid="{1156404D-F86F-45D1-9F49-72D547032F0F}"/>
  </bookViews>
  <sheets>
    <sheet name="Market" sheetId="10" r:id="rId1"/>
    <sheet name="Fields" sheetId="1" r:id="rId2"/>
    <sheet name="Docs Fields" sheetId="18" r:id="rId3"/>
    <sheet name="Sheet1" sheetId="17" state="hidden" r:id="rId4"/>
    <sheet name="SelectionLists" sheetId="14" r:id="rId5"/>
    <sheet name="FieldRules" sheetId="2" r:id="rId6"/>
    <sheet name="FieldUsage" sheetId="15" r:id="rId7"/>
    <sheet name="appSection" sheetId="16" state="hidden" r:id="rId8"/>
    <sheet name="fieldToBeFilled" sheetId="11" state="hidden" r:id="rId9"/>
    <sheet name="fieldDataType" sheetId="12" state="hidden" r:id="rId10"/>
    <sheet name="canRefer" sheetId="13" state="hidden" r:id="rId11"/>
  </sheets>
  <definedNames>
    <definedName name="_xlnm._FilterDatabase" localSheetId="5" hidden="1">FieldRules!$A$1:$F$5</definedName>
    <definedName name="_xlnm._FilterDatabase" localSheetId="1" hidden="1">Fields!$A$1:$V$117</definedName>
    <definedName name="_xlnm._FilterDatabase" localSheetId="6" hidden="1">FieldUsage!$A$1:$L$123</definedName>
    <definedName name="_xlnm._FilterDatabase" localSheetId="4" hidden="1">SelectionLists!$A$1:$D$93</definedName>
    <definedName name="marketAbbrev">Market!$A$2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0" i="1" l="1"/>
  <c r="F49" i="1"/>
  <c r="F48" i="1"/>
  <c r="F47" i="1"/>
  <c r="F117" i="1"/>
  <c r="B117" i="1"/>
  <c r="C117" i="1" s="1"/>
  <c r="B106" i="1"/>
  <c r="C106" i="1" s="1"/>
  <c r="B107" i="1"/>
  <c r="C107" i="1" s="1"/>
  <c r="B108" i="1"/>
  <c r="C108" i="1" s="1"/>
  <c r="B109" i="1"/>
  <c r="C109" i="1" s="1"/>
  <c r="B110" i="1"/>
  <c r="C110" i="1" s="1"/>
  <c r="B111" i="1"/>
  <c r="C111" i="1" s="1"/>
  <c r="B112" i="1"/>
  <c r="C112" i="1" s="1"/>
  <c r="B113" i="1"/>
  <c r="C113" i="1" s="1"/>
  <c r="F113" i="1"/>
  <c r="F112" i="1"/>
  <c r="F111" i="1"/>
  <c r="F110" i="1"/>
  <c r="F109" i="1"/>
  <c r="F108" i="1"/>
  <c r="F107" i="1"/>
  <c r="F106" i="1"/>
  <c r="F61" i="1"/>
  <c r="B61" i="1"/>
  <c r="C61" i="1" s="1"/>
  <c r="F60" i="1"/>
  <c r="B60" i="1"/>
  <c r="C60" i="1" s="1"/>
  <c r="F31" i="1"/>
  <c r="B31" i="1"/>
  <c r="C31" i="1" s="1"/>
  <c r="F30" i="1"/>
  <c r="B30" i="1"/>
  <c r="F29" i="1"/>
  <c r="B29" i="1"/>
  <c r="C29" i="1" s="1"/>
  <c r="F28" i="1"/>
  <c r="B28" i="1"/>
  <c r="C28" i="1" s="1"/>
  <c r="F27" i="1"/>
  <c r="B27" i="1"/>
  <c r="C27" i="1" s="1"/>
  <c r="F98" i="1"/>
  <c r="B98" i="1"/>
  <c r="C98" i="1" s="1"/>
  <c r="F89" i="1"/>
  <c r="B89" i="1"/>
  <c r="C89" i="1" s="1"/>
  <c r="B86" i="1"/>
  <c r="C86" i="1" s="1"/>
  <c r="B87" i="1"/>
  <c r="C87" i="1" s="1"/>
  <c r="B88" i="1"/>
  <c r="C88" i="1" s="1"/>
  <c r="B85" i="1"/>
  <c r="C85" i="1" s="1"/>
  <c r="F88" i="1"/>
  <c r="F87" i="1"/>
  <c r="F86" i="1"/>
  <c r="F85" i="1"/>
  <c r="F79" i="1"/>
  <c r="B79" i="1"/>
  <c r="C79" i="1" s="1"/>
  <c r="B32" i="1"/>
  <c r="F5" i="1"/>
  <c r="F6" i="1"/>
  <c r="F7" i="1"/>
  <c r="F8" i="1"/>
  <c r="F9" i="1"/>
  <c r="F10" i="1"/>
  <c r="F11" i="1"/>
  <c r="F12" i="1"/>
  <c r="B5" i="1"/>
  <c r="C5" i="1" s="1"/>
  <c r="B6" i="1"/>
  <c r="C6" i="1" s="1"/>
  <c r="B7" i="1"/>
  <c r="C7" i="1" s="1"/>
  <c r="B8" i="1"/>
  <c r="C8" i="1" s="1"/>
  <c r="B9" i="1"/>
  <c r="C9" i="1" s="1"/>
  <c r="B10" i="1"/>
  <c r="C10" i="1" s="1"/>
  <c r="B11" i="1"/>
  <c r="C11" i="1" s="1"/>
  <c r="B12" i="1"/>
  <c r="C12" i="1" s="1"/>
  <c r="F3" i="1"/>
  <c r="F4" i="1"/>
  <c r="B4" i="1"/>
  <c r="C4" i="1" s="1"/>
  <c r="B3" i="1"/>
  <c r="C3" i="1" s="1"/>
  <c r="C30" i="1" l="1"/>
  <c r="F97" i="1"/>
  <c r="B97" i="1"/>
  <c r="F35" i="1"/>
  <c r="B35" i="1"/>
  <c r="F34" i="1"/>
  <c r="B34" i="1"/>
  <c r="C34" i="1" s="1"/>
  <c r="F33" i="1"/>
  <c r="B33" i="1"/>
  <c r="F32" i="1"/>
  <c r="I1" i="1"/>
  <c r="H1" i="1"/>
  <c r="F116" i="1"/>
  <c r="F115" i="1"/>
  <c r="F114" i="1"/>
  <c r="F105" i="1"/>
  <c r="F104" i="1"/>
  <c r="F103" i="1"/>
  <c r="F102" i="1"/>
  <c r="F101" i="1"/>
  <c r="F100" i="1"/>
  <c r="F99" i="1"/>
  <c r="F96" i="1"/>
  <c r="F95" i="1"/>
  <c r="F94" i="1"/>
  <c r="F93" i="1"/>
  <c r="F92" i="1"/>
  <c r="F91" i="1"/>
  <c r="F90" i="1"/>
  <c r="F84" i="1"/>
  <c r="F83" i="1"/>
  <c r="F82" i="1"/>
  <c r="F81" i="1"/>
  <c r="F80" i="1"/>
  <c r="F78" i="1"/>
  <c r="F77" i="1"/>
  <c r="F76" i="1"/>
  <c r="F75" i="1"/>
  <c r="F74" i="1"/>
  <c r="F73" i="1"/>
  <c r="F72" i="1"/>
  <c r="F71" i="1"/>
  <c r="F70" i="1"/>
  <c r="F69" i="1"/>
  <c r="F68" i="1"/>
  <c r="F67" i="1"/>
  <c r="F66" i="1"/>
  <c r="F65" i="1"/>
  <c r="F64" i="1"/>
  <c r="F63" i="1"/>
  <c r="F62" i="1"/>
  <c r="F59" i="1"/>
  <c r="F58" i="1"/>
  <c r="F57" i="1"/>
  <c r="F56" i="1"/>
  <c r="F55" i="1"/>
  <c r="F54" i="1"/>
  <c r="F53" i="1"/>
  <c r="F52" i="1"/>
  <c r="F51" i="1"/>
  <c r="F46" i="1"/>
  <c r="F45" i="1"/>
  <c r="F44" i="1"/>
  <c r="F43" i="1"/>
  <c r="F42" i="1"/>
  <c r="F41" i="1"/>
  <c r="F40" i="1"/>
  <c r="F39" i="1"/>
  <c r="F38" i="1"/>
  <c r="F37" i="1"/>
  <c r="F36" i="1"/>
  <c r="F26" i="1"/>
  <c r="F25" i="1"/>
  <c r="F24" i="1"/>
  <c r="F23" i="1"/>
  <c r="F22" i="1"/>
  <c r="F21" i="1"/>
  <c r="F20" i="1"/>
  <c r="F19" i="1"/>
  <c r="F18" i="1"/>
  <c r="F17" i="1"/>
  <c r="F16" i="1"/>
  <c r="F15" i="1"/>
  <c r="F14" i="1"/>
  <c r="F13" i="1"/>
  <c r="F2" i="1"/>
  <c r="B116" i="1"/>
  <c r="C116" i="1" s="1"/>
  <c r="B115" i="1"/>
  <c r="B114" i="1"/>
  <c r="B105" i="1"/>
  <c r="C105" i="1" s="1"/>
  <c r="B104" i="1"/>
  <c r="B103" i="1"/>
  <c r="B102" i="1"/>
  <c r="B101" i="1"/>
  <c r="C101" i="1" s="1"/>
  <c r="B100" i="1"/>
  <c r="B99" i="1"/>
  <c r="B96" i="1"/>
  <c r="B95" i="1"/>
  <c r="B94" i="1"/>
  <c r="B93" i="1"/>
  <c r="C93" i="1" s="1"/>
  <c r="B92" i="1"/>
  <c r="B91" i="1"/>
  <c r="B90" i="1"/>
  <c r="B84" i="1"/>
  <c r="B83" i="1"/>
  <c r="B82" i="1"/>
  <c r="B81" i="1"/>
  <c r="B80" i="1"/>
  <c r="C80" i="1" s="1"/>
  <c r="B78" i="1"/>
  <c r="B77" i="1"/>
  <c r="B76" i="1"/>
  <c r="B75" i="1"/>
  <c r="B74" i="1"/>
  <c r="B73" i="1"/>
  <c r="C73" i="1" s="1"/>
  <c r="B72" i="1"/>
  <c r="B71" i="1"/>
  <c r="B70" i="1"/>
  <c r="C70" i="1" s="1"/>
  <c r="B69" i="1"/>
  <c r="C69" i="1" s="1"/>
  <c r="B68" i="1"/>
  <c r="B67" i="1"/>
  <c r="B66" i="1"/>
  <c r="B65" i="1"/>
  <c r="C65" i="1" s="1"/>
  <c r="B64" i="1"/>
  <c r="B63" i="1"/>
  <c r="B62" i="1"/>
  <c r="B59" i="1"/>
  <c r="C59" i="1" s="1"/>
  <c r="B58" i="1"/>
  <c r="B57" i="1"/>
  <c r="B56" i="1"/>
  <c r="B55" i="1"/>
  <c r="C55" i="1" s="1"/>
  <c r="B54" i="1"/>
  <c r="B53" i="1"/>
  <c r="B52" i="1"/>
  <c r="B51" i="1"/>
  <c r="C51" i="1" s="1"/>
  <c r="B46" i="1"/>
  <c r="B45" i="1"/>
  <c r="B44" i="1"/>
  <c r="B43" i="1"/>
  <c r="C43" i="1" s="1"/>
  <c r="B42" i="1"/>
  <c r="B41" i="1"/>
  <c r="B40" i="1"/>
  <c r="B39" i="1"/>
  <c r="C39" i="1" s="1"/>
  <c r="B38" i="1"/>
  <c r="B37" i="1"/>
  <c r="B36" i="1"/>
  <c r="B26" i="1"/>
  <c r="C26" i="1" s="1"/>
  <c r="B25" i="1"/>
  <c r="B24" i="1"/>
  <c r="B23" i="1"/>
  <c r="B22" i="1"/>
  <c r="C22" i="1" s="1"/>
  <c r="B21" i="1"/>
  <c r="B20" i="1"/>
  <c r="B19" i="1"/>
  <c r="B18" i="1"/>
  <c r="C18" i="1" s="1"/>
  <c r="B17" i="1"/>
  <c r="B16" i="1"/>
  <c r="B15" i="1"/>
  <c r="B14" i="1"/>
  <c r="C14" i="1" s="1"/>
  <c r="B13" i="1"/>
  <c r="B1" i="14"/>
  <c r="D1" i="1"/>
  <c r="A1" i="15"/>
  <c r="A1" i="2"/>
  <c r="F1" i="15"/>
  <c r="E1" i="15"/>
  <c r="A1" i="14"/>
  <c r="B1" i="15"/>
  <c r="B1" i="1"/>
  <c r="B2" i="1"/>
  <c r="A120" i="1"/>
  <c r="B219" i="15" l="1"/>
  <c r="B19" i="15"/>
  <c r="C97" i="1"/>
  <c r="B33" i="15"/>
  <c r="B70" i="15"/>
  <c r="B20" i="15"/>
  <c r="B17" i="15"/>
  <c r="B18" i="15"/>
  <c r="B31" i="15"/>
  <c r="C35" i="1"/>
  <c r="C32" i="1"/>
  <c r="C33" i="1"/>
  <c r="C81" i="1"/>
  <c r="C115" i="1"/>
  <c r="C64" i="1"/>
  <c r="C56" i="1"/>
  <c r="C42" i="1"/>
  <c r="C44" i="1"/>
  <c r="C104" i="1"/>
  <c r="C20" i="1"/>
  <c r="C54" i="1"/>
  <c r="C19" i="1"/>
  <c r="C74" i="1"/>
  <c r="C94" i="1"/>
  <c r="C45" i="1"/>
  <c r="C67" i="1"/>
  <c r="C21" i="1"/>
  <c r="C38" i="1"/>
  <c r="C68" i="1"/>
  <c r="C25" i="1"/>
  <c r="C72" i="1"/>
  <c r="C102" i="1"/>
  <c r="C2" i="1"/>
  <c r="B306" i="14"/>
  <c r="B298" i="14"/>
  <c r="B290" i="14"/>
  <c r="B352" i="15"/>
  <c r="B344" i="15"/>
  <c r="B336" i="15"/>
  <c r="B328" i="15"/>
  <c r="B320" i="15"/>
  <c r="B312" i="15"/>
  <c r="B304" i="15"/>
  <c r="B296" i="15"/>
  <c r="B288" i="15"/>
  <c r="B280" i="15"/>
  <c r="B272" i="15"/>
  <c r="B264" i="15"/>
  <c r="B256" i="15"/>
  <c r="B248" i="15"/>
  <c r="B240" i="15"/>
  <c r="B232" i="15"/>
  <c r="B224" i="15"/>
  <c r="B216" i="15"/>
  <c r="B208" i="15"/>
  <c r="B200" i="15"/>
  <c r="B192" i="15"/>
  <c r="B184" i="15"/>
  <c r="B176" i="15"/>
  <c r="B168" i="15"/>
  <c r="B160" i="15"/>
  <c r="B152" i="15"/>
  <c r="B144" i="15"/>
  <c r="B136" i="15"/>
  <c r="B128" i="15"/>
  <c r="B120" i="15"/>
  <c r="B112" i="15"/>
  <c r="B104" i="15"/>
  <c r="B96" i="15"/>
  <c r="B88" i="15"/>
  <c r="B80" i="15"/>
  <c r="B72" i="15"/>
  <c r="B63" i="15"/>
  <c r="B55" i="15"/>
  <c r="B47" i="15"/>
  <c r="B38" i="15"/>
  <c r="B30" i="15"/>
  <c r="B22" i="15"/>
  <c r="B10" i="15"/>
  <c r="B2" i="15"/>
  <c r="B305" i="14"/>
  <c r="B301" i="14"/>
  <c r="B300" i="14"/>
  <c r="B292" i="14"/>
  <c r="B354" i="15"/>
  <c r="B346" i="15"/>
  <c r="B338" i="15"/>
  <c r="B330" i="15"/>
  <c r="B322" i="15"/>
  <c r="B314" i="15"/>
  <c r="B306" i="15"/>
  <c r="B298" i="15"/>
  <c r="B290" i="15"/>
  <c r="B282" i="15"/>
  <c r="B274" i="15"/>
  <c r="B266" i="15"/>
  <c r="B258" i="15"/>
  <c r="B250" i="15"/>
  <c r="B242" i="15"/>
  <c r="B234" i="15"/>
  <c r="B226" i="15"/>
  <c r="B218" i="15"/>
  <c r="B210" i="15"/>
  <c r="B202" i="15"/>
  <c r="B299" i="14"/>
  <c r="B291" i="14"/>
  <c r="B353" i="15"/>
  <c r="B345" i="15"/>
  <c r="B337" i="15"/>
  <c r="B329" i="15"/>
  <c r="B321" i="15"/>
  <c r="B313" i="15"/>
  <c r="B305" i="15"/>
  <c r="B297" i="15"/>
  <c r="B289" i="15"/>
  <c r="B281" i="15"/>
  <c r="B273" i="15"/>
  <c r="B265" i="15"/>
  <c r="B257" i="15"/>
  <c r="B249" i="15"/>
  <c r="B241" i="15"/>
  <c r="B233" i="15"/>
  <c r="B225" i="15"/>
  <c r="B217" i="15"/>
  <c r="B209" i="15"/>
  <c r="B201" i="15"/>
  <c r="B193" i="15"/>
  <c r="B185" i="15"/>
  <c r="B177" i="15"/>
  <c r="B169" i="15"/>
  <c r="B161" i="15"/>
  <c r="B153" i="15"/>
  <c r="B145" i="15"/>
  <c r="B137" i="15"/>
  <c r="B129" i="15"/>
  <c r="B121" i="15"/>
  <c r="B113" i="15"/>
  <c r="B105" i="15"/>
  <c r="B97" i="15"/>
  <c r="B89" i="15"/>
  <c r="B81" i="15"/>
  <c r="B73" i="15"/>
  <c r="B64" i="15"/>
  <c r="B56" i="15"/>
  <c r="B48" i="15"/>
  <c r="B39" i="15"/>
  <c r="B23" i="15"/>
  <c r="B11" i="15"/>
  <c r="B3" i="15"/>
  <c r="B304" i="14"/>
  <c r="B289" i="14"/>
  <c r="B348" i="15"/>
  <c r="B334" i="15"/>
  <c r="B323" i="15"/>
  <c r="B309" i="15"/>
  <c r="B295" i="15"/>
  <c r="B284" i="15"/>
  <c r="B270" i="15"/>
  <c r="B259" i="15"/>
  <c r="B245" i="15"/>
  <c r="B231" i="15"/>
  <c r="B220" i="15"/>
  <c r="B206" i="15"/>
  <c r="B195" i="15"/>
  <c r="B183" i="15"/>
  <c r="B173" i="15"/>
  <c r="B163" i="15"/>
  <c r="B151" i="15"/>
  <c r="B141" i="15"/>
  <c r="B131" i="15"/>
  <c r="B119" i="15"/>
  <c r="B109" i="15"/>
  <c r="B99" i="15"/>
  <c r="B87" i="15"/>
  <c r="B77" i="15"/>
  <c r="B66" i="15"/>
  <c r="B54" i="15"/>
  <c r="B44" i="15"/>
  <c r="B21" i="15"/>
  <c r="B7" i="15"/>
  <c r="B303" i="14"/>
  <c r="B288" i="14"/>
  <c r="B347" i="15"/>
  <c r="B333" i="15"/>
  <c r="B319" i="15"/>
  <c r="B308" i="15"/>
  <c r="B294" i="15"/>
  <c r="B283" i="15"/>
  <c r="B269" i="15"/>
  <c r="B255" i="15"/>
  <c r="B244" i="15"/>
  <c r="B230" i="15"/>
  <c r="B205" i="15"/>
  <c r="B194" i="15"/>
  <c r="B182" i="15"/>
  <c r="B172" i="15"/>
  <c r="B162" i="15"/>
  <c r="B150" i="15"/>
  <c r="B140" i="15"/>
  <c r="B130" i="15"/>
  <c r="B118" i="15"/>
  <c r="B108" i="15"/>
  <c r="B98" i="15"/>
  <c r="B86" i="15"/>
  <c r="B76" i="15"/>
  <c r="B65" i="15"/>
  <c r="B53" i="15"/>
  <c r="B43" i="15"/>
  <c r="B32" i="15"/>
  <c r="B16" i="15"/>
  <c r="B6" i="15"/>
  <c r="B302" i="14"/>
  <c r="B287" i="14"/>
  <c r="B343" i="15"/>
  <c r="B332" i="15"/>
  <c r="B318" i="15"/>
  <c r="B307" i="15"/>
  <c r="B293" i="15"/>
  <c r="B279" i="15"/>
  <c r="B268" i="15"/>
  <c r="B254" i="15"/>
  <c r="B243" i="15"/>
  <c r="B229" i="15"/>
  <c r="B215" i="15"/>
  <c r="B204" i="15"/>
  <c r="B191" i="15"/>
  <c r="B181" i="15"/>
  <c r="B171" i="15"/>
  <c r="B159" i="15"/>
  <c r="B149" i="15"/>
  <c r="B139" i="15"/>
  <c r="B127" i="15"/>
  <c r="B117" i="15"/>
  <c r="B107" i="15"/>
  <c r="B95" i="15"/>
  <c r="B85" i="15"/>
  <c r="B75" i="15"/>
  <c r="B62" i="15"/>
  <c r="B52" i="15"/>
  <c r="B42" i="15"/>
  <c r="B29" i="15"/>
  <c r="B15" i="15"/>
  <c r="B5" i="15"/>
  <c r="B297" i="14"/>
  <c r="B286" i="14"/>
  <c r="B342" i="15"/>
  <c r="B331" i="15"/>
  <c r="B317" i="15"/>
  <c r="B303" i="15"/>
  <c r="B292" i="15"/>
  <c r="B278" i="15"/>
  <c r="B267" i="15"/>
  <c r="B253" i="15"/>
  <c r="B239" i="15"/>
  <c r="B228" i="15"/>
  <c r="B214" i="15"/>
  <c r="B203" i="15"/>
  <c r="B190" i="15"/>
  <c r="B180" i="15"/>
  <c r="B170" i="15"/>
  <c r="B158" i="15"/>
  <c r="B148" i="15"/>
  <c r="B138" i="15"/>
  <c r="B126" i="15"/>
  <c r="B116" i="15"/>
  <c r="B106" i="15"/>
  <c r="B94" i="15"/>
  <c r="B84" i="15"/>
  <c r="B74" i="15"/>
  <c r="B61" i="15"/>
  <c r="B51" i="15"/>
  <c r="B40" i="15"/>
  <c r="B28" i="15"/>
  <c r="B14" i="15"/>
  <c r="B4" i="15"/>
  <c r="B296" i="14"/>
  <c r="B285" i="14"/>
  <c r="B341" i="15"/>
  <c r="B327" i="15"/>
  <c r="B316" i="15"/>
  <c r="B302" i="15"/>
  <c r="B291" i="15"/>
  <c r="B277" i="15"/>
  <c r="B263" i="15"/>
  <c r="B252" i="15"/>
  <c r="B238" i="15"/>
  <c r="B227" i="15"/>
  <c r="B213" i="15"/>
  <c r="B199" i="15"/>
  <c r="B189" i="15"/>
  <c r="B179" i="15"/>
  <c r="B167" i="15"/>
  <c r="B157" i="15"/>
  <c r="B147" i="15"/>
  <c r="B135" i="15"/>
  <c r="B125" i="15"/>
  <c r="B115" i="15"/>
  <c r="B103" i="15"/>
  <c r="B93" i="15"/>
  <c r="B83" i="15"/>
  <c r="B71" i="15"/>
  <c r="B60" i="15"/>
  <c r="B50" i="15"/>
  <c r="B37" i="15"/>
  <c r="B27" i="15"/>
  <c r="B13" i="15"/>
  <c r="B295" i="14"/>
  <c r="B351" i="15"/>
  <c r="B340" i="15"/>
  <c r="B326" i="15"/>
  <c r="B315" i="15"/>
  <c r="B301" i="15"/>
  <c r="B287" i="15"/>
  <c r="B276" i="15"/>
  <c r="B262" i="15"/>
  <c r="B251" i="15"/>
  <c r="B237" i="15"/>
  <c r="B223" i="15"/>
  <c r="B212" i="15"/>
  <c r="B198" i="15"/>
  <c r="B188" i="15"/>
  <c r="B178" i="15"/>
  <c r="B166" i="15"/>
  <c r="B156" i="15"/>
  <c r="B146" i="15"/>
  <c r="B134" i="15"/>
  <c r="B124" i="15"/>
  <c r="B114" i="15"/>
  <c r="B102" i="15"/>
  <c r="B92" i="15"/>
  <c r="B82" i="15"/>
  <c r="B69" i="15"/>
  <c r="B59" i="15"/>
  <c r="B49" i="15"/>
  <c r="B36" i="15"/>
  <c r="B26" i="15"/>
  <c r="B12" i="15"/>
  <c r="B294" i="14"/>
  <c r="B350" i="15"/>
  <c r="B339" i="15"/>
  <c r="B325" i="15"/>
  <c r="B311" i="15"/>
  <c r="B300" i="15"/>
  <c r="B286" i="15"/>
  <c r="B275" i="15"/>
  <c r="B261" i="15"/>
  <c r="B247" i="15"/>
  <c r="B236" i="15"/>
  <c r="B222" i="15"/>
  <c r="B211" i="15"/>
  <c r="B197" i="15"/>
  <c r="B187" i="15"/>
  <c r="B175" i="15"/>
  <c r="B165" i="15"/>
  <c r="B155" i="15"/>
  <c r="B143" i="15"/>
  <c r="B133" i="15"/>
  <c r="B123" i="15"/>
  <c r="B111" i="15"/>
  <c r="B101" i="15"/>
  <c r="B91" i="15"/>
  <c r="B79" i="15"/>
  <c r="B68" i="15"/>
  <c r="B58" i="15"/>
  <c r="B46" i="15"/>
  <c r="B35" i="15"/>
  <c r="B25" i="15"/>
  <c r="B9" i="15"/>
  <c r="B293" i="14"/>
  <c r="B349" i="15"/>
  <c r="B335" i="15"/>
  <c r="B324" i="15"/>
  <c r="B310" i="15"/>
  <c r="B299" i="15"/>
  <c r="B285" i="15"/>
  <c r="B271" i="15"/>
  <c r="B260" i="15"/>
  <c r="B246" i="15"/>
  <c r="B235" i="15"/>
  <c r="B221" i="15"/>
  <c r="B207" i="15"/>
  <c r="B196" i="15"/>
  <c r="B186" i="15"/>
  <c r="B174" i="15"/>
  <c r="B164" i="15"/>
  <c r="B154" i="15"/>
  <c r="B142" i="15"/>
  <c r="B132" i="15"/>
  <c r="B122" i="15"/>
  <c r="B110" i="15"/>
  <c r="B100" i="15"/>
  <c r="B90" i="15"/>
  <c r="B78" i="15"/>
  <c r="B67" i="15"/>
  <c r="B57" i="15"/>
  <c r="B45" i="15"/>
  <c r="B34" i="15"/>
  <c r="B24" i="15"/>
  <c r="B8" i="15"/>
  <c r="C66" i="1"/>
  <c r="B79" i="14"/>
  <c r="C57" i="1"/>
  <c r="C13" i="1"/>
  <c r="C46" i="1"/>
  <c r="C76" i="1"/>
  <c r="C96" i="1"/>
  <c r="C15" i="1"/>
  <c r="C23" i="1"/>
  <c r="C40" i="1"/>
  <c r="C52" i="1"/>
  <c r="C62" i="1"/>
  <c r="C17" i="1"/>
  <c r="C92" i="1"/>
  <c r="C103" i="1"/>
  <c r="C36" i="1"/>
  <c r="C82" i="1"/>
  <c r="C37" i="1"/>
  <c r="C75" i="1"/>
  <c r="C95" i="1"/>
  <c r="C58" i="1"/>
  <c r="C83" i="1"/>
  <c r="C16" i="1"/>
  <c r="C24" i="1"/>
  <c r="C41" i="1"/>
  <c r="C53" i="1"/>
  <c r="C63" i="1"/>
  <c r="C71" i="1"/>
  <c r="C91" i="1"/>
  <c r="C114" i="1"/>
  <c r="C77" i="1"/>
  <c r="C84" i="1"/>
  <c r="C99" i="1"/>
  <c r="C78" i="1"/>
  <c r="C90" i="1"/>
  <c r="C100" i="1"/>
  <c r="B47" i="14"/>
  <c r="B55" i="14"/>
  <c r="B63" i="14"/>
  <c r="B71" i="14"/>
  <c r="B39" i="14"/>
  <c r="B284" i="14"/>
  <c r="B87" i="14"/>
  <c r="B15" i="14"/>
  <c r="B135" i="14"/>
  <c r="B175" i="14"/>
  <c r="B207" i="14"/>
  <c r="B231" i="14"/>
  <c r="B279" i="14"/>
  <c r="B5" i="14"/>
  <c r="B13" i="14"/>
  <c r="B21" i="14"/>
  <c r="B29" i="14"/>
  <c r="B37" i="14"/>
  <c r="B45" i="14"/>
  <c r="B53" i="14"/>
  <c r="B61" i="14"/>
  <c r="B69" i="14"/>
  <c r="B77" i="14"/>
  <c r="B85" i="14"/>
  <c r="B93" i="14"/>
  <c r="B101" i="14"/>
  <c r="B109" i="14"/>
  <c r="B117" i="14"/>
  <c r="B125" i="14"/>
  <c r="B133" i="14"/>
  <c r="B141" i="14"/>
  <c r="B149" i="14"/>
  <c r="B157" i="14"/>
  <c r="B165" i="14"/>
  <c r="B173" i="14"/>
  <c r="B181" i="14"/>
  <c r="B189" i="14"/>
  <c r="B197" i="14"/>
  <c r="B205" i="14"/>
  <c r="B213" i="14"/>
  <c r="B221" i="14"/>
  <c r="B229" i="14"/>
  <c r="B237" i="14"/>
  <c r="B245" i="14"/>
  <c r="B253" i="14"/>
  <c r="B261" i="14"/>
  <c r="B269" i="14"/>
  <c r="B277" i="14"/>
  <c r="B6" i="14"/>
  <c r="B14" i="14"/>
  <c r="B22" i="14"/>
  <c r="B30" i="14"/>
  <c r="B38" i="14"/>
  <c r="B46" i="14"/>
  <c r="B54" i="14"/>
  <c r="B62" i="14"/>
  <c r="B70" i="14"/>
  <c r="B78" i="14"/>
  <c r="B86" i="14"/>
  <c r="B94" i="14"/>
  <c r="B102" i="14"/>
  <c r="B110" i="14"/>
  <c r="B118" i="14"/>
  <c r="B126" i="14"/>
  <c r="B134" i="14"/>
  <c r="B142" i="14"/>
  <c r="B150" i="14"/>
  <c r="B158" i="14"/>
  <c r="B166" i="14"/>
  <c r="B174" i="14"/>
  <c r="B182" i="14"/>
  <c r="B190" i="14"/>
  <c r="B198" i="14"/>
  <c r="B206" i="14"/>
  <c r="B214" i="14"/>
  <c r="B222" i="14"/>
  <c r="B230" i="14"/>
  <c r="B238" i="14"/>
  <c r="B246" i="14"/>
  <c r="B254" i="14"/>
  <c r="B262" i="14"/>
  <c r="B270" i="14"/>
  <c r="B278" i="14"/>
  <c r="B23" i="14"/>
  <c r="B127" i="14"/>
  <c r="B183" i="14"/>
  <c r="B255" i="14"/>
  <c r="B8" i="14"/>
  <c r="B16" i="14"/>
  <c r="B24" i="14"/>
  <c r="B32" i="14"/>
  <c r="B40" i="14"/>
  <c r="B48" i="14"/>
  <c r="B56" i="14"/>
  <c r="B64" i="14"/>
  <c r="B72" i="14"/>
  <c r="B80" i="14"/>
  <c r="B88" i="14"/>
  <c r="B96" i="14"/>
  <c r="B104" i="14"/>
  <c r="B112" i="14"/>
  <c r="B120" i="14"/>
  <c r="B128" i="14"/>
  <c r="B136" i="14"/>
  <c r="B144" i="14"/>
  <c r="B152" i="14"/>
  <c r="B160" i="14"/>
  <c r="B168" i="14"/>
  <c r="B176" i="14"/>
  <c r="B184" i="14"/>
  <c r="B192" i="14"/>
  <c r="B200" i="14"/>
  <c r="B208" i="14"/>
  <c r="B216" i="14"/>
  <c r="B224" i="14"/>
  <c r="B232" i="14"/>
  <c r="B240" i="14"/>
  <c r="B248" i="14"/>
  <c r="B256" i="14"/>
  <c r="B264" i="14"/>
  <c r="B272" i="14"/>
  <c r="B280" i="14"/>
  <c r="B7" i="14"/>
  <c r="B151" i="14"/>
  <c r="B9" i="14"/>
  <c r="B17" i="14"/>
  <c r="B25" i="14"/>
  <c r="B33" i="14"/>
  <c r="B41" i="14"/>
  <c r="B49" i="14"/>
  <c r="B57" i="14"/>
  <c r="B65" i="14"/>
  <c r="B73" i="14"/>
  <c r="B81" i="14"/>
  <c r="B89" i="14"/>
  <c r="B97" i="14"/>
  <c r="B105" i="14"/>
  <c r="B113" i="14"/>
  <c r="B121" i="14"/>
  <c r="B129" i="14"/>
  <c r="B137" i="14"/>
  <c r="B145" i="14"/>
  <c r="B153" i="14"/>
  <c r="B161" i="14"/>
  <c r="B169" i="14"/>
  <c r="B177" i="14"/>
  <c r="B185" i="14"/>
  <c r="B193" i="14"/>
  <c r="B201" i="14"/>
  <c r="B209" i="14"/>
  <c r="B217" i="14"/>
  <c r="B225" i="14"/>
  <c r="B233" i="14"/>
  <c r="B241" i="14"/>
  <c r="B249" i="14"/>
  <c r="B257" i="14"/>
  <c r="B265" i="14"/>
  <c r="B273" i="14"/>
  <c r="B281" i="14"/>
  <c r="B31" i="14"/>
  <c r="B95" i="14"/>
  <c r="B119" i="14"/>
  <c r="B159" i="14"/>
  <c r="B215" i="14"/>
  <c r="B239" i="14"/>
  <c r="B263" i="14"/>
  <c r="B10" i="14"/>
  <c r="B18" i="14"/>
  <c r="B26" i="14"/>
  <c r="B34" i="14"/>
  <c r="B42" i="14"/>
  <c r="B50" i="14"/>
  <c r="B58" i="14"/>
  <c r="B66" i="14"/>
  <c r="B74" i="14"/>
  <c r="B82" i="14"/>
  <c r="B90" i="14"/>
  <c r="B98" i="14"/>
  <c r="B106" i="14"/>
  <c r="B114" i="14"/>
  <c r="B122" i="14"/>
  <c r="B130" i="14"/>
  <c r="B138" i="14"/>
  <c r="B146" i="14"/>
  <c r="B154" i="14"/>
  <c r="B162" i="14"/>
  <c r="B170" i="14"/>
  <c r="B178" i="14"/>
  <c r="B186" i="14"/>
  <c r="B194" i="14"/>
  <c r="B202" i="14"/>
  <c r="B210" i="14"/>
  <c r="B218" i="14"/>
  <c r="B226" i="14"/>
  <c r="B234" i="14"/>
  <c r="B242" i="14"/>
  <c r="B250" i="14"/>
  <c r="B258" i="14"/>
  <c r="B266" i="14"/>
  <c r="B274" i="14"/>
  <c r="B282" i="14"/>
  <c r="B103" i="14"/>
  <c r="B143" i="14"/>
  <c r="B199" i="14"/>
  <c r="B247" i="14"/>
  <c r="B11" i="14"/>
  <c r="B19" i="14"/>
  <c r="B27" i="14"/>
  <c r="B35" i="14"/>
  <c r="B43" i="14"/>
  <c r="B51" i="14"/>
  <c r="B59" i="14"/>
  <c r="B67" i="14"/>
  <c r="B75" i="14"/>
  <c r="B83" i="14"/>
  <c r="B91" i="14"/>
  <c r="B99" i="14"/>
  <c r="B107" i="14"/>
  <c r="B115" i="14"/>
  <c r="B123" i="14"/>
  <c r="B131" i="14"/>
  <c r="B139" i="14"/>
  <c r="B147" i="14"/>
  <c r="B155" i="14"/>
  <c r="B163" i="14"/>
  <c r="B171" i="14"/>
  <c r="B179" i="14"/>
  <c r="B187" i="14"/>
  <c r="B195" i="14"/>
  <c r="B203" i="14"/>
  <c r="B211" i="14"/>
  <c r="B219" i="14"/>
  <c r="B227" i="14"/>
  <c r="B235" i="14"/>
  <c r="B243" i="14"/>
  <c r="B251" i="14"/>
  <c r="B259" i="14"/>
  <c r="B267" i="14"/>
  <c r="B275" i="14"/>
  <c r="B283" i="14"/>
  <c r="B111" i="14"/>
  <c r="B167" i="14"/>
  <c r="B191" i="14"/>
  <c r="B223" i="14"/>
  <c r="B271" i="14"/>
  <c r="B12" i="14"/>
  <c r="B20" i="14"/>
  <c r="B28" i="14"/>
  <c r="B36" i="14"/>
  <c r="B44" i="14"/>
  <c r="B52" i="14"/>
  <c r="B60" i="14"/>
  <c r="B68" i="14"/>
  <c r="B76" i="14"/>
  <c r="B84" i="14"/>
  <c r="B92" i="14"/>
  <c r="B100" i="14"/>
  <c r="B108" i="14"/>
  <c r="B116" i="14"/>
  <c r="B124" i="14"/>
  <c r="B132" i="14"/>
  <c r="B140" i="14"/>
  <c r="B148" i="14"/>
  <c r="B156" i="14"/>
  <c r="B164" i="14"/>
  <c r="B172" i="14"/>
  <c r="B180" i="14"/>
  <c r="B188" i="14"/>
  <c r="B196" i="14"/>
  <c r="B204" i="14"/>
  <c r="B212" i="14"/>
  <c r="B220" i="14"/>
  <c r="B228" i="14"/>
  <c r="B236" i="14"/>
  <c r="B244" i="14"/>
  <c r="B252" i="14"/>
  <c r="B260" i="14"/>
  <c r="B268" i="14"/>
  <c r="B276" i="14"/>
  <c r="B3" i="2" l="1"/>
  <c r="C5" i="2"/>
  <c r="C4" i="2"/>
  <c r="C3" i="2"/>
  <c r="B5" i="2"/>
  <c r="C2" i="2"/>
  <c r="B4" i="2"/>
  <c r="B2" i="2"/>
</calcChain>
</file>

<file path=xl/sharedStrings.xml><?xml version="1.0" encoding="utf-8"?>
<sst xmlns="http://schemas.openxmlformats.org/spreadsheetml/2006/main" count="5374" uniqueCount="1509">
  <si>
    <t>Market abbreviation that this Fields Master is for (Ie. BBR, DataLock, CrimeLock)</t>
  </si>
  <si>
    <t>Market Full Name</t>
  </si>
  <si>
    <t>Jira Epic for this Project</t>
  </si>
  <si>
    <t>CRIMELOCK</t>
  </si>
  <si>
    <t>Lockton Non-API Unified Cyber Insurance Application for Multiple Markets with Data Repository Tie-In</t>
  </si>
  <si>
    <t>https://trufla.atlassian.net/browse/TIB-3962</t>
  </si>
  <si>
    <t>Sort-by</t>
  </si>
  <si>
    <t>Market Abbreviation + Field Reference</t>
  </si>
  <si>
    <t>truMarket Application Section</t>
  </si>
  <si>
    <t>truMarket Insurance Product Section</t>
  </si>
  <si>
    <t>truMarket field grouping</t>
  </si>
  <si>
    <t>Field Data Type</t>
  </si>
  <si>
    <t>Possible Values (see also SelectionLists tab)</t>
  </si>
  <si>
    <t>Default Value</t>
  </si>
  <si>
    <t>Field Help text</t>
  </si>
  <si>
    <t>Field Validation Rule(s)</t>
  </si>
  <si>
    <t>Field Validation Error Text to display to the user</t>
  </si>
  <si>
    <t>Field is to be filled (Mandatory, Optional or Required-if)</t>
  </si>
  <si>
    <t>Rule(s) when field is Required-if or Not-required-if</t>
  </si>
  <si>
    <t>Field can trigger a referral for review by an Underwriter</t>
  </si>
  <si>
    <t>Rule(s) when field can trigger a referral</t>
  </si>
  <si>
    <t>Comments</t>
  </si>
  <si>
    <t>Questions for Stakeholders</t>
  </si>
  <si>
    <t>Sample of field values</t>
  </si>
  <si>
    <t>Insured</t>
  </si>
  <si>
    <t>Applicant</t>
  </si>
  <si>
    <t>Insured Name</t>
  </si>
  <si>
    <t>[String] Array</t>
  </si>
  <si>
    <t>[user-entered text]</t>
  </si>
  <si>
    <t>Null</t>
  </si>
  <si>
    <t>Select an insured</t>
  </si>
  <si>
    <t>Cannot be blank
Cannot be null
Insured name will appear at all screens</t>
  </si>
  <si>
    <t xml:space="preserve">Insured is not existing </t>
  </si>
  <si>
    <t>Mandatory (Always filled)</t>
  </si>
  <si>
    <t>Mandatory (Always)</t>
  </si>
  <si>
    <t>No</t>
  </si>
  <si>
    <t>Click Here to Add New Insured</t>
  </si>
  <si>
    <t xml:space="preserve">User Click add icon </t>
  </si>
  <si>
    <t>Can be null
Can be blank</t>
  </si>
  <si>
    <t>Optionally (Always optional)</t>
  </si>
  <si>
    <t>Optional (Always)</t>
  </si>
  <si>
    <t>Edit the Insured</t>
  </si>
  <si>
    <t xml:space="preserve">User Click Edit icon </t>
  </si>
  <si>
    <t>Click her to edit the insured</t>
  </si>
  <si>
    <t>Insured business / trading name to be added</t>
  </si>
  <si>
    <t>String</t>
  </si>
  <si>
    <t>Enter the insured business name to appeare at the insureds list</t>
  </si>
  <si>
    <t>Cannot be blank
Cannot be null</t>
  </si>
  <si>
    <t xml:space="preserve">Enter the insured's name </t>
  </si>
  <si>
    <t>Insured address</t>
  </si>
  <si>
    <t>UK address for UK requests  
US address for US request</t>
  </si>
  <si>
    <t xml:space="preserve">Enter the insured address </t>
  </si>
  <si>
    <t>Cannot be blank
Cannot be null
Google maps validation on UK addresses for UK portal.
Google maps validation on US addresses for US portal.</t>
  </si>
  <si>
    <t>"please enter a valid UK address"
"please enter a valid US address"</t>
  </si>
  <si>
    <t>Ideally selected by Google Maps API -restricted to the USA or UK</t>
  </si>
  <si>
    <t>Insured address 2</t>
  </si>
  <si>
    <t xml:space="preserve">Enter the insured's second address </t>
  </si>
  <si>
    <t>Ideally selected by Google Maps API -restricted to the USA</t>
  </si>
  <si>
    <t>Insured area</t>
  </si>
  <si>
    <t>Enter the insured's area</t>
  </si>
  <si>
    <t xml:space="preserve">Cannot be blank
Cannot be null
Validation on UK areas for UK portal 
Validation on UK areas for UK portal </t>
  </si>
  <si>
    <t>"please enter a valid UK area"
"please enter a valid US area"</t>
  </si>
  <si>
    <t>Insured city</t>
  </si>
  <si>
    <t>Enter the insured's city</t>
  </si>
  <si>
    <t>Can be blank
Can be null</t>
  </si>
  <si>
    <t>List of states</t>
  </si>
  <si>
    <t>See SelectionLists Tab (large list)</t>
  </si>
  <si>
    <t>Select the insured's state</t>
  </si>
  <si>
    <t>UK states list will be valid for UK requests/ users
US states list will be valid for US requests/ users
Cannot be blank
Cannot be null</t>
  </si>
  <si>
    <t>Please select state</t>
  </si>
  <si>
    <r>
      <rPr>
        <sz val="11"/>
        <color rgb="FF000000"/>
        <rFont val="Calibri"/>
        <family val="2"/>
      </rPr>
      <t xml:space="preserve">Ideally selected by Google Maps API -restricted to the USA
User should be presented with a list of States and Territories showing both the full name and the abbreviation
</t>
    </r>
    <r>
      <rPr>
        <sz val="11"/>
        <color rgb="FFFF0000"/>
        <rFont val="Calibri"/>
        <family val="2"/>
      </rPr>
      <t>[Darren's preference would be to present the user with 100% of all possible States and Territories and then have a comparison to a list of States and Territories which are ACTUALLY accepted by the Markets (should one be different from the other)]</t>
    </r>
  </si>
  <si>
    <t>Insured Postcode/ZIP</t>
  </si>
  <si>
    <t>enter the insured's postcode/ZIP</t>
  </si>
  <si>
    <t>Insured name appearing in policy documents</t>
  </si>
  <si>
    <t>Insured name appearing in policy documents (Known as name/ Business name)</t>
  </si>
  <si>
    <t>[user-enter-text]</t>
  </si>
  <si>
    <t>Retreive the insured's name value if the user doesn't enter any value at this field.</t>
  </si>
  <si>
    <t>Unique Reference</t>
  </si>
  <si>
    <t>[System-generates Ref.ID]</t>
  </si>
  <si>
    <t>Unique reference</t>
  </si>
  <si>
    <t>Cannot be blank
Cannot be null
Unique Reference will appear at all screens</t>
  </si>
  <si>
    <t>Period From</t>
  </si>
  <si>
    <t>Date</t>
  </si>
  <si>
    <t>[user-Select a valid date]</t>
  </si>
  <si>
    <t>Policy start date</t>
  </si>
  <si>
    <t>Date must be less than or equal[TODAY] + 90 in Applicant Time Zone
From date equal or greater than TODAY - 7 for Admin users only</t>
  </si>
  <si>
    <t>Period To</t>
  </si>
  <si>
    <t>Policy end date</t>
  </si>
  <si>
    <t>Less than or equal to Today + 18 months</t>
  </si>
  <si>
    <t>Additional Information</t>
  </si>
  <si>
    <t>Additional information or notes to be added</t>
  </si>
  <si>
    <t>Street Address</t>
  </si>
  <si>
    <t>[System-generate]</t>
  </si>
  <si>
    <t>Display the address of the selected insured from the insured list</t>
  </si>
  <si>
    <t>Can't be blank
Can't be null</t>
  </si>
  <si>
    <t>Street Address 2</t>
  </si>
  <si>
    <t>Display the address2 of the selected insured from the insured list</t>
  </si>
  <si>
    <t>Area</t>
  </si>
  <si>
    <t>Display the area of the selected insured from the insured list</t>
  </si>
  <si>
    <t>City</t>
  </si>
  <si>
    <t>Display the city of the selected insured from the insured list</t>
  </si>
  <si>
    <t>State</t>
  </si>
  <si>
    <t>Display the state of the selected insured from the insured list</t>
  </si>
  <si>
    <t>Postcode/ZIP</t>
  </si>
  <si>
    <t>Display the Postalcode/ZIP of the selected insured from the insured list</t>
  </si>
  <si>
    <t>Production Office</t>
  </si>
  <si>
    <t>[System-retrieves the logged in user data]</t>
  </si>
  <si>
    <t>Retreive the production office based on the user's login setup and user office mapping (US /UK) office</t>
  </si>
  <si>
    <t>Production Contact</t>
  </si>
  <si>
    <t>[System-retrieves the logged in user contact]</t>
  </si>
  <si>
    <t>Retreive the contact data of the logged in user based on user's setup</t>
  </si>
  <si>
    <t>Production Telephone</t>
  </si>
  <si>
    <t>[System-retrieves the logged in user telephone]</t>
  </si>
  <si>
    <t>Numbers only
Can be blank
Can be null</t>
  </si>
  <si>
    <t>Retreive the phone number of the logged in user based on user's setup</t>
  </si>
  <si>
    <t>Production Email</t>
  </si>
  <si>
    <t>[System-retrieves the logged in user email]</t>
  </si>
  <si>
    <t>value must contains "@" "."
Can be blank
Can be null</t>
  </si>
  <si>
    <t>Retreive the email ID of the logged in user based on user's setup</t>
  </si>
  <si>
    <t xml:space="preserve">Upload Document </t>
  </si>
  <si>
    <t>Cyber Risk</t>
  </si>
  <si>
    <t>Accept to upload any document type</t>
  </si>
  <si>
    <t>Upload document</t>
  </si>
  <si>
    <t>at least one document got uploadded</t>
  </si>
  <si>
    <t>Document Title</t>
  </si>
  <si>
    <t>Application Form
No Claims Declaration
Claims Information
Schedule of Values
Other</t>
  </si>
  <si>
    <t>The user has to select the type / title of the uploaded document</t>
  </si>
  <si>
    <t>Required-if (Rules-based)</t>
  </si>
  <si>
    <t>Required if F26 has an uploaded document</t>
  </si>
  <si>
    <t>Author</t>
  </si>
  <si>
    <t>system capture the logged in user's name</t>
  </si>
  <si>
    <t>The author of the uploaded document</t>
  </si>
  <si>
    <t>Can be null
Can be blank
Not applicable for user update</t>
  </si>
  <si>
    <t>Description</t>
  </si>
  <si>
    <t>[User- enter text]</t>
  </si>
  <si>
    <t>The user can add a document description</t>
  </si>
  <si>
    <t>Notes</t>
  </si>
  <si>
    <t>The user can add additional notes</t>
  </si>
  <si>
    <t xml:space="preserve">Industry </t>
  </si>
  <si>
    <t xml:space="preserve">List of the "SIC" industries </t>
  </si>
  <si>
    <t>Select industry</t>
  </si>
  <si>
    <t xml:space="preserve">SIC list , </t>
  </si>
  <si>
    <t xml:space="preserve">The selected industry triggers referral, are you ok to proceed with that? </t>
  </si>
  <si>
    <t>Yes</t>
  </si>
  <si>
    <t xml:space="preserve">See CrimeLock 2022 tables spreadsheet,clIndustry Tap, industries with (-1) value trigger referral.
</t>
  </si>
  <si>
    <t>Revenue</t>
  </si>
  <si>
    <t>Integer</t>
  </si>
  <si>
    <t>Minimum: Zero (0)
Maximum: One billion (250,000,000)</t>
  </si>
  <si>
    <t>the insured revenue gross value</t>
  </si>
  <si>
    <t>Greater than or equal to (&gt;=) zero (0) AND less than or equal to (&lt;=) one billion (250,000,000)</t>
  </si>
  <si>
    <t>If the insured gross revenue is greater than 250,000,000 annually, it will trigger referral.</t>
  </si>
  <si>
    <t>Next Year (Estimate)</t>
  </si>
  <si>
    <t>Currency (no decimals)</t>
  </si>
  <si>
    <t>US currency for US Portal
UK currency for UK portal</t>
  </si>
  <si>
    <t>Currency</t>
  </si>
  <si>
    <t>Uneditable field
Revenue currency will be UK currency for UK users and US currency for US users.</t>
  </si>
  <si>
    <t>Total Number of Employees</t>
  </si>
  <si>
    <t>Minimum: Zero (1)
Maximum: One billion (5000)</t>
  </si>
  <si>
    <t xml:space="preserve"> Total number of employees</t>
  </si>
  <si>
    <t>Greater than or equal to (&gt;=) one (0) AND less than or equal to (&lt;=)   (5000)</t>
  </si>
  <si>
    <t>If total number of employee is greater than 5,000 it will trigger referral</t>
  </si>
  <si>
    <t>Does the Employee Count Include Independent Contractors?</t>
  </si>
  <si>
    <t>Boolean</t>
  </si>
  <si>
    <t>Yes
No</t>
  </si>
  <si>
    <t xml:space="preserve">Do you generate revenues and have a presence i.e. “an establishment” in territories outside the US?   </t>
  </si>
  <si>
    <t xml:space="preserve"> Equal (=) Yes OR equal (=) No
If ="Yes", the below question popup will appeare</t>
  </si>
  <si>
    <t>If the answer is "Yes", it will trigger referral.</t>
  </si>
  <si>
    <t xml:space="preserve">It would be best if when the user selected the countries that they have revenue in if they were then required to enter a percentage of revenue for the USA and a percentage for each selected country.  The total must be 100%.
Then if one of the countries selected is Canada, the user would then be presented with a list of all Canadian provinces and territories where they could then indicate how the revenue is divided across those.
Then if one of the countries selected is Australia, the user would then be presented with a list of all Australian states and territories where they could then indicate how the revenue is divided across those.
</t>
  </si>
  <si>
    <t>Are all independent contractors subject to the same management controls and procedures as your employees?</t>
  </si>
  <si>
    <t>F35 equals (=) Yes</t>
  </si>
  <si>
    <t>That question has independency on the previous question answer is it is "Yes", this question will come</t>
  </si>
  <si>
    <t>Does the Insured has Employees Outside the Country that It's Domiliced in?</t>
  </si>
  <si>
    <t xml:space="preserve"> Equal (=) Yes OR equal (=) No</t>
  </si>
  <si>
    <t xml:space="preserve">any overseas exposure is to be referred and admin will review. </t>
  </si>
  <si>
    <t xml:space="preserve">Choose Country -1 </t>
  </si>
  <si>
    <t>Country</t>
  </si>
  <si>
    <t>A minimum of one (1) value must be selected</t>
  </si>
  <si>
    <t>F37 equals (=) Yes</t>
  </si>
  <si>
    <t xml:space="preserve">Some countries can trigger referral
</t>
  </si>
  <si>
    <t>Number of Employees in Country Country-1</t>
  </si>
  <si>
    <t>Minimum: Zero percent (0%) , (0)
Maximum: One hundred percent (100%), (5,000)</t>
  </si>
  <si>
    <t xml:space="preserve">Number of Employees </t>
  </si>
  <si>
    <t>Minimum: greater than or equal one (1)
Maximum: less than or equal (5,000)</t>
  </si>
  <si>
    <t>Required if F38 has a selected value.</t>
  </si>
  <si>
    <t>if the total number of the employees at the selected country is greater than 10% of the total number of the employees at the country the insured is domiciled in</t>
  </si>
  <si>
    <t>Choose Country -2</t>
  </si>
  <si>
    <t>Number of Employees in Country Country-2</t>
  </si>
  <si>
    <t>Last Complete Financial Year</t>
  </si>
  <si>
    <t>Required if F40 has a selected value.</t>
  </si>
  <si>
    <t>Choose Country -3</t>
  </si>
  <si>
    <t>Number of Employees in Country Country-3</t>
  </si>
  <si>
    <t>Required if F42 has a selected value.</t>
  </si>
  <si>
    <t>Choose Country -4</t>
  </si>
  <si>
    <t>Number of Employees in Country Country-4</t>
  </si>
  <si>
    <t>Required if F44 has a selected value.</t>
  </si>
  <si>
    <t>Would you like to add additional loss payees?</t>
  </si>
  <si>
    <t>Would you like to add loss payees?</t>
  </si>
  <si>
    <t>"Yes"
"No"</t>
  </si>
  <si>
    <t>If the user selected yes and the next field has value.</t>
  </si>
  <si>
    <t>Loss Payees 1</t>
  </si>
  <si>
    <t>Loss Payees</t>
  </si>
  <si>
    <t>user- entry</t>
  </si>
  <si>
    <t xml:space="preserve">Loss Payees </t>
  </si>
  <si>
    <t>Required if the previous field value = "Yes"</t>
  </si>
  <si>
    <t>if Loss Payees has value</t>
  </si>
  <si>
    <t>Loss Payees 2</t>
  </si>
  <si>
    <t xml:space="preserve">Loss Payees 2 </t>
  </si>
  <si>
    <t>if Loss Payees 2 has value</t>
  </si>
  <si>
    <t>Loss Payees 3</t>
  </si>
  <si>
    <t>if Loss Payees 3 has value</t>
  </si>
  <si>
    <t>Limit Option  1</t>
  </si>
  <si>
    <t>Coverage</t>
  </si>
  <si>
    <t xml:space="preserve">1,000,000
2,000,000
3,000,000
</t>
  </si>
  <si>
    <t>Limit list values to be confirmed with the client (Simran)</t>
  </si>
  <si>
    <t>Limit Option  2</t>
  </si>
  <si>
    <t>Limit Option  3</t>
  </si>
  <si>
    <t>Limit Option  4</t>
  </si>
  <si>
    <t>PII (Inc. PCI and PHI)</t>
  </si>
  <si>
    <t>Limit Option  5</t>
  </si>
  <si>
    <t>1,000,000
2,000,000
3,000,000</t>
  </si>
  <si>
    <t>Retention Option 1</t>
  </si>
  <si>
    <t>[user - enter the retention value]</t>
  </si>
  <si>
    <t>Min value : 25.000 
Max value: 75.000</t>
  </si>
  <si>
    <t>If Retention value is less than "25,000"or greater than "75.000"</t>
  </si>
  <si>
    <t>if the user entered a retention value less than 25,000, it will trigger referral? To be confirmed with Sim</t>
  </si>
  <si>
    <t>Retention Option 2</t>
  </si>
  <si>
    <t>[User-select a value]</t>
  </si>
  <si>
    <t>Retention values to be confirmed with Sim</t>
  </si>
  <si>
    <t>Retention Option 3</t>
  </si>
  <si>
    <t>How Long has the Client been Purchasing Crime Insurance for?</t>
  </si>
  <si>
    <t>1.New purchase
2.Purchased before "within 5 Years"</t>
  </si>
  <si>
    <t>Retroactive date</t>
  </si>
  <si>
    <t>[User-select a date]</t>
  </si>
  <si>
    <t>retroactive date is allowed, if the above answer's ="New purchase"</t>
  </si>
  <si>
    <r>
      <t xml:space="preserve">Required if </t>
    </r>
    <r>
      <rPr>
        <b/>
        <sz val="11"/>
        <color theme="1"/>
        <rFont val="Calibri"/>
        <family val="2"/>
        <scheme val="minor"/>
      </rPr>
      <t>(F54)</t>
    </r>
    <r>
      <rPr>
        <sz val="11"/>
        <color theme="1"/>
        <rFont val="Calibri"/>
        <family val="2"/>
        <scheme val="minor"/>
      </rPr>
      <t xml:space="preserve"> the above answer's value = "New purchase"</t>
    </r>
  </si>
  <si>
    <t>That retroactive date will be the inception date of the policy.</t>
  </si>
  <si>
    <t xml:space="preserve">Crime First Purchase </t>
  </si>
  <si>
    <t xml:space="preserve">First Purchase Date is allowed, if the above answer's ="Purchased before"
The date should be selected within the last 5 years </t>
  </si>
  <si>
    <r>
      <t xml:space="preserve">Required if </t>
    </r>
    <r>
      <rPr>
        <b/>
        <sz val="11"/>
        <color theme="1"/>
        <rFont val="Calibri"/>
        <family val="2"/>
        <scheme val="minor"/>
      </rPr>
      <t>(F54)</t>
    </r>
    <r>
      <rPr>
        <sz val="11"/>
        <color theme="1"/>
        <rFont val="Calibri"/>
        <family val="2"/>
        <scheme val="minor"/>
      </rPr>
      <t xml:space="preserve"> the above answer's value = "Purchased before"</t>
    </r>
  </si>
  <si>
    <t>Please Confirme no Losses or Circumstances have been Discovered at the Date of Automation?</t>
  </si>
  <si>
    <t>Equal (=) Yes OR equal (=) No</t>
  </si>
  <si>
    <t>If "No", it will trigger referral</t>
  </si>
  <si>
    <t>The policyholder is audited annually by an external Auditor and any recommendations made around control
improvements are implemented within an agreed timeframe and any variances/exceptions investigated by Senior
Management</t>
  </si>
  <si>
    <t>All funds transfers are segregated so that no one individual can complete any transaction from commencement to
completion without referral to others.</t>
  </si>
  <si>
    <t>When recruiting or promoting persons to positions of financial responsibility, background checks are conducted to
ensure suitability for the position and such records are maintained on file.</t>
  </si>
  <si>
    <t>All Suppliers / Contractors / Sub-Contractors are vetted and assessed for suitability prior to awarding the tender
for services and all such records maintained are authorized by at least 2 (two) signatories.</t>
  </si>
  <si>
    <t xml:space="preserve">All expense or invoice requisitions require full supporting documentation prior to the payment being authorised.
</t>
  </si>
  <si>
    <t>Employees</t>
  </si>
  <si>
    <t xml:space="preserve">Access to the insureds computer systems and networks are protected by Firewall and Anti-Virus Software which is
updated regularly, including password protection with individual user log-on details required to be changed once
at least every 90 days. </t>
  </si>
  <si>
    <t>All premises are locked and alarmed outside of working hours</t>
  </si>
  <si>
    <t>All premises containing stock, inventory, securities or precious metals are audited at least annually and stock records maintained.</t>
  </si>
  <si>
    <t>All cash in hand or petty cash is reconciled daily and stored in a locked safe.</t>
  </si>
  <si>
    <t>All requests purporting to come from Vendors, Suppliers or Customers, including the transfer of funds or to change details stored on file, are authenticated with a known contact at the Vendor, Supplier or Customer via a Phone Call and NOT using the details provided on such request.</t>
  </si>
  <si>
    <t>The policyholder has had no claims of the type that would be covered under this policy in the last 5 years. 
If there have been no claims, please answer “yes”. If there has been a claim, please answer “no” and
provide more details around the circumstances of the loss and remedial actions taken by the company</t>
  </si>
  <si>
    <t>Staff are not able to access the network via public WiFi or hotspots.
If staff cannot access the network via public WiFi/Hotspots, please answer "Yes". If staff can access the network via public WiFi/hotspots, please answer "No" and provide more details around the network security of insured.</t>
  </si>
  <si>
    <t>Two factor authentication is required to access the network.</t>
  </si>
  <si>
    <t>Administrators</t>
  </si>
  <si>
    <t xml:space="preserve">. In roles of financial responsibility, all segregated duties and financial controls are being applied the same as before
workers were remotely working. </t>
  </si>
  <si>
    <t xml:space="preserve">Awareness around increased Social Engineering activity is being communicated across the remote workforce. </t>
  </si>
  <si>
    <t>For Field F51, what does 'having the following content' refer to?
Does it refer to all content areas? Some of the areas do already have a specific question about conducting awareness training… Not all but some.
Should each one have a 'Does Applicant perform awareness training for XXXXXX' amd then another question for 'How often does Applicant perform awareness training for XXXXXX'?</t>
  </si>
  <si>
    <t>All premises are secured to the same level of physical security</t>
  </si>
  <si>
    <t xml:space="preserve">Answer "Yes" for all </t>
  </si>
  <si>
    <t>Answer "Yes" for all questions</t>
  </si>
  <si>
    <t xml:space="preserve">It's a button to answer all SOF questions with "Yes" with one click </t>
  </si>
  <si>
    <t>Retention Limit</t>
  </si>
  <si>
    <t>Option 1</t>
  </si>
  <si>
    <r>
      <t xml:space="preserve">[System- display the entered retention value]
</t>
    </r>
    <r>
      <rPr>
        <b/>
        <sz val="11"/>
        <color theme="1"/>
        <rFont val="Calibri"/>
        <family val="2"/>
        <scheme val="minor"/>
      </rPr>
      <t xml:space="preserve">= F51 </t>
    </r>
    <r>
      <rPr>
        <sz val="11"/>
        <color theme="1"/>
        <rFont val="Calibri"/>
        <family val="2"/>
        <scheme val="minor"/>
      </rPr>
      <t>value</t>
    </r>
  </si>
  <si>
    <t>System will display the entered retention value by the user while creating the request</t>
  </si>
  <si>
    <t>Cannot be null
Cannot be blank</t>
  </si>
  <si>
    <t>Option 2</t>
  </si>
  <si>
    <t>Multifactor Authentication</t>
  </si>
  <si>
    <r>
      <t xml:space="preserve">[System- display the entered retention value]
= </t>
    </r>
    <r>
      <rPr>
        <b/>
        <sz val="11"/>
        <color theme="1"/>
        <rFont val="Calibri"/>
        <family val="2"/>
        <scheme val="minor"/>
      </rPr>
      <t>F52</t>
    </r>
    <r>
      <rPr>
        <sz val="11"/>
        <color theme="1"/>
        <rFont val="Calibri"/>
        <family val="2"/>
        <scheme val="minor"/>
      </rPr>
      <t xml:space="preserve"> value</t>
    </r>
  </si>
  <si>
    <t>System will display the second entered retention value by the user while creating the request, if the user entered multiple retention values</t>
  </si>
  <si>
    <t>Option 3</t>
  </si>
  <si>
    <t>Remote Desktop Protocol (RDP)</t>
  </si>
  <si>
    <r>
      <t xml:space="preserve">[System- display the entered retention value]
= </t>
    </r>
    <r>
      <rPr>
        <b/>
        <sz val="11"/>
        <color theme="1"/>
        <rFont val="Calibri"/>
        <family val="2"/>
        <scheme val="minor"/>
      </rPr>
      <t>F53</t>
    </r>
    <r>
      <rPr>
        <sz val="11"/>
        <color theme="1"/>
        <rFont val="Calibri"/>
        <family val="2"/>
        <scheme val="minor"/>
      </rPr>
      <t xml:space="preserve"> value</t>
    </r>
  </si>
  <si>
    <t>System will display the third entered retention value by the user while creating the request, if the user entered multiple retention values</t>
  </si>
  <si>
    <t>Please Select the Level of Coverage Reguired</t>
  </si>
  <si>
    <t>A lable for user guide</t>
  </si>
  <si>
    <t>A lable / text to guide the user to select the desired limit value</t>
  </si>
  <si>
    <t xml:space="preserve">Not a field, just lable </t>
  </si>
  <si>
    <t xml:space="preserve">Limit </t>
  </si>
  <si>
    <r>
      <t xml:space="preserve">the selected limit value at </t>
    </r>
    <r>
      <rPr>
        <b/>
        <sz val="11"/>
        <color theme="1"/>
        <rFont val="Calibri"/>
        <family val="2"/>
        <scheme val="minor"/>
      </rPr>
      <t>F46</t>
    </r>
  </si>
  <si>
    <t>Cannot be blank
Cannot be null
Not applicable for user update</t>
  </si>
  <si>
    <t>that field is to display the selected value at F 27 [Limit 1 ]</t>
  </si>
  <si>
    <r>
      <t xml:space="preserve">the selected limit value at </t>
    </r>
    <r>
      <rPr>
        <b/>
        <sz val="11"/>
        <color theme="1"/>
        <rFont val="Calibri"/>
        <family val="2"/>
        <scheme val="minor"/>
      </rPr>
      <t>F47</t>
    </r>
  </si>
  <si>
    <r>
      <t xml:space="preserve">that field is to display the selected value at </t>
    </r>
    <r>
      <rPr>
        <b/>
        <sz val="11"/>
        <color theme="1"/>
        <rFont val="Calibri"/>
        <family val="2"/>
        <scheme val="minor"/>
      </rPr>
      <t>F28</t>
    </r>
    <r>
      <rPr>
        <sz val="11"/>
        <color theme="1"/>
        <rFont val="Calibri"/>
        <family val="2"/>
        <scheme val="minor"/>
      </rPr>
      <t xml:space="preserve"> [Limit 2 ]</t>
    </r>
  </si>
  <si>
    <r>
      <t xml:space="preserve">the selected limit value at </t>
    </r>
    <r>
      <rPr>
        <b/>
        <sz val="11"/>
        <color theme="1"/>
        <rFont val="Calibri"/>
        <family val="2"/>
        <scheme val="minor"/>
      </rPr>
      <t>F48</t>
    </r>
  </si>
  <si>
    <r>
      <t xml:space="preserve">that field is to display the selected value at </t>
    </r>
    <r>
      <rPr>
        <b/>
        <sz val="11"/>
        <color theme="1"/>
        <rFont val="Calibri"/>
        <family val="2"/>
        <scheme val="minor"/>
      </rPr>
      <t>F29</t>
    </r>
    <r>
      <rPr>
        <sz val="11"/>
        <color theme="1"/>
        <rFont val="Calibri"/>
        <family val="2"/>
        <scheme val="minor"/>
      </rPr>
      <t xml:space="preserve"> [Limit 3]</t>
    </r>
  </si>
  <si>
    <r>
      <t xml:space="preserve">the selected limit value at </t>
    </r>
    <r>
      <rPr>
        <b/>
        <sz val="11"/>
        <color theme="1"/>
        <rFont val="Calibri"/>
        <family val="2"/>
        <scheme val="minor"/>
      </rPr>
      <t>F49</t>
    </r>
  </si>
  <si>
    <r>
      <t xml:space="preserve">that field is to display the selected value at </t>
    </r>
    <r>
      <rPr>
        <b/>
        <sz val="11"/>
        <color theme="1"/>
        <rFont val="Calibri"/>
        <family val="2"/>
        <scheme val="minor"/>
      </rPr>
      <t>F30</t>
    </r>
    <r>
      <rPr>
        <sz val="11"/>
        <color theme="1"/>
        <rFont val="Calibri"/>
        <family val="2"/>
        <scheme val="minor"/>
      </rPr>
      <t xml:space="preserve"> [Limit 4]</t>
    </r>
  </si>
  <si>
    <t>UnderWriter Notes to Client</t>
  </si>
  <si>
    <t>[user - enter additional notes]</t>
  </si>
  <si>
    <t>That free text field for the underwriter to enter additional notes</t>
  </si>
  <si>
    <t>Insured Name as Appearing in Policy Documents</t>
  </si>
  <si>
    <r>
      <t>the same value as it's at</t>
    </r>
    <r>
      <rPr>
        <b/>
        <sz val="11"/>
        <color theme="1"/>
        <rFont val="Calibri"/>
        <family val="2"/>
        <scheme val="minor"/>
      </rPr>
      <t xml:space="preserve"> F11 </t>
    </r>
    <r>
      <rPr>
        <sz val="11"/>
        <color theme="1"/>
        <rFont val="Calibri"/>
        <family val="2"/>
        <scheme val="minor"/>
      </rPr>
      <t>[ Insured name as appearing in policy document]</t>
    </r>
  </si>
  <si>
    <t xml:space="preserve">Cannot be blank
Cannot be null
Not applicable for user update
</t>
  </si>
  <si>
    <r>
      <t xml:space="preserve">Field retrieves the insured name as it's at </t>
    </r>
    <r>
      <rPr>
        <b/>
        <sz val="11"/>
        <color theme="1"/>
        <rFont val="Calibri"/>
        <family val="2"/>
        <scheme val="minor"/>
      </rPr>
      <t>F1</t>
    </r>
    <r>
      <rPr>
        <sz val="11"/>
        <color theme="1"/>
        <rFont val="Calibri"/>
        <family val="2"/>
        <scheme val="minor"/>
      </rPr>
      <t xml:space="preserve"> [ Insured name as appearing in policy document]</t>
    </r>
  </si>
  <si>
    <t>System retrieve the entered value</t>
  </si>
  <si>
    <t>System will retrieve the entered Loss Payees value</t>
  </si>
  <si>
    <t>Need more clarification about this field</t>
  </si>
  <si>
    <t>String (multi-line CRLF)</t>
  </si>
  <si>
    <r>
      <t xml:space="preserve">Field retrieves the "Period From" date as it was selected at </t>
    </r>
    <r>
      <rPr>
        <b/>
        <sz val="11"/>
        <color theme="1"/>
        <rFont val="Calibri"/>
        <family val="2"/>
        <scheme val="minor"/>
      </rPr>
      <t>F13</t>
    </r>
  </si>
  <si>
    <t>F3 = date value</t>
  </si>
  <si>
    <r>
      <t xml:space="preserve">The selected date value at </t>
    </r>
    <r>
      <rPr>
        <b/>
        <sz val="11"/>
        <color theme="1"/>
        <rFont val="Calibri"/>
        <family val="2"/>
        <scheme val="minor"/>
      </rPr>
      <t>F14</t>
    </r>
  </si>
  <si>
    <t>F4 = date value</t>
  </si>
  <si>
    <t>Date Bound</t>
  </si>
  <si>
    <t>Industry / Building Contractors</t>
  </si>
  <si>
    <r>
      <t xml:space="preserve">The selected value at </t>
    </r>
    <r>
      <rPr>
        <b/>
        <sz val="11"/>
        <color theme="1"/>
        <rFont val="Calibri"/>
        <family val="2"/>
        <scheme val="minor"/>
      </rPr>
      <t>F31</t>
    </r>
  </si>
  <si>
    <t>F16 has value</t>
  </si>
  <si>
    <r>
      <t xml:space="preserve">The selected value at </t>
    </r>
    <r>
      <rPr>
        <b/>
        <sz val="11"/>
        <color theme="1"/>
        <rFont val="Calibri"/>
        <family val="2"/>
        <scheme val="minor"/>
      </rPr>
      <t>F32</t>
    </r>
  </si>
  <si>
    <t>F355 has value</t>
  </si>
  <si>
    <r>
      <t xml:space="preserve">The currency value at </t>
    </r>
    <r>
      <rPr>
        <b/>
        <sz val="11"/>
        <color theme="1"/>
        <rFont val="Calibri"/>
        <family val="2"/>
        <scheme val="minor"/>
      </rPr>
      <t>F33</t>
    </r>
  </si>
  <si>
    <t>F356 has value</t>
  </si>
  <si>
    <r>
      <t xml:space="preserve">The total number of employees at </t>
    </r>
    <r>
      <rPr>
        <b/>
        <sz val="11"/>
        <color theme="1"/>
        <rFont val="Calibri"/>
        <family val="2"/>
        <scheme val="minor"/>
      </rPr>
      <t>F34</t>
    </r>
  </si>
  <si>
    <t>F357 has value</t>
  </si>
  <si>
    <t>No. of Claims (Last 5Years)</t>
  </si>
  <si>
    <r>
      <t xml:space="preserve">System retrieve the entered answer at </t>
    </r>
    <r>
      <rPr>
        <b/>
        <sz val="11"/>
        <color theme="1"/>
        <rFont val="Calibri"/>
        <family val="2"/>
        <scheme val="minor"/>
      </rPr>
      <t>F68</t>
    </r>
  </si>
  <si>
    <t>Retroactive Date</t>
  </si>
  <si>
    <t>[User - select date]</t>
  </si>
  <si>
    <t>Requied if the applicant is eligiable for retroactive policy start date.</t>
  </si>
  <si>
    <t>Limit</t>
  </si>
  <si>
    <r>
      <t xml:space="preserve">The selected value at </t>
    </r>
    <r>
      <rPr>
        <b/>
        <sz val="11"/>
        <color theme="1"/>
        <rFont val="Calibri"/>
        <family val="2"/>
        <scheme val="minor"/>
      </rPr>
      <t>F80 - F81- F82-F 83</t>
    </r>
  </si>
  <si>
    <t>Field retrieve the selected value at F59</t>
  </si>
  <si>
    <t>F59 has value</t>
  </si>
  <si>
    <t>Retention</t>
  </si>
  <si>
    <r>
      <t xml:space="preserve">The selected value at </t>
    </r>
    <r>
      <rPr>
        <b/>
        <sz val="11"/>
        <color theme="1"/>
        <rFont val="Calibri"/>
        <family val="2"/>
        <scheme val="minor"/>
      </rPr>
      <t>F76- F77- F78</t>
    </r>
  </si>
  <si>
    <t>Field retrieve the selected value at F53</t>
  </si>
  <si>
    <t>F53 has value</t>
  </si>
  <si>
    <t>Premium</t>
  </si>
  <si>
    <t>Decimal (Float)</t>
  </si>
  <si>
    <t>System generates the calculated premium, according to the selected Limit and retention value.</t>
  </si>
  <si>
    <t>System will calculate the premium</t>
  </si>
  <si>
    <t>No. of Non Domiciled Employees</t>
  </si>
  <si>
    <t>Country-1</t>
  </si>
  <si>
    <t xml:space="preserve">Country-1 </t>
  </si>
  <si>
    <r>
      <t xml:space="preserve">System retrieves the selected value of </t>
    </r>
    <r>
      <rPr>
        <b/>
        <sz val="11"/>
        <color theme="1"/>
        <rFont val="Calibri"/>
        <family val="2"/>
        <scheme val="minor"/>
      </rPr>
      <t>F38</t>
    </r>
  </si>
  <si>
    <t>Can be blank
Can be null
Not applicable for user update</t>
  </si>
  <si>
    <t>No. of employees</t>
  </si>
  <si>
    <r>
      <t xml:space="preserve">System retrieves the entered value at </t>
    </r>
    <r>
      <rPr>
        <b/>
        <sz val="11"/>
        <color theme="1"/>
        <rFont val="Calibri"/>
        <family val="2"/>
        <scheme val="minor"/>
      </rPr>
      <t>F39</t>
    </r>
  </si>
  <si>
    <t>Country-2</t>
  </si>
  <si>
    <r>
      <t xml:space="preserve">System retrieves the selected value of </t>
    </r>
    <r>
      <rPr>
        <b/>
        <sz val="11"/>
        <color theme="1"/>
        <rFont val="Calibri"/>
        <family val="2"/>
        <scheme val="minor"/>
      </rPr>
      <t>F40</t>
    </r>
  </si>
  <si>
    <r>
      <t xml:space="preserve">System retrieves the entered value at </t>
    </r>
    <r>
      <rPr>
        <b/>
        <sz val="11"/>
        <color theme="1"/>
        <rFont val="Calibri"/>
        <family val="2"/>
        <scheme val="minor"/>
      </rPr>
      <t>F41</t>
    </r>
  </si>
  <si>
    <t>Country-3</t>
  </si>
  <si>
    <r>
      <t xml:space="preserve">System retrieves the selected value of </t>
    </r>
    <r>
      <rPr>
        <b/>
        <sz val="11"/>
        <color theme="1"/>
        <rFont val="Calibri"/>
        <family val="2"/>
        <scheme val="minor"/>
      </rPr>
      <t>F42</t>
    </r>
  </si>
  <si>
    <r>
      <t xml:space="preserve">System retrieves the entered value at </t>
    </r>
    <r>
      <rPr>
        <b/>
        <sz val="11"/>
        <color theme="1"/>
        <rFont val="Calibri"/>
        <family val="2"/>
        <scheme val="minor"/>
      </rPr>
      <t>F43</t>
    </r>
  </si>
  <si>
    <t>Country-4</t>
  </si>
  <si>
    <r>
      <t xml:space="preserve">System retrieves the selected value of </t>
    </r>
    <r>
      <rPr>
        <b/>
        <sz val="11"/>
        <color theme="1"/>
        <rFont val="Calibri"/>
        <family val="2"/>
        <scheme val="minor"/>
      </rPr>
      <t>F44</t>
    </r>
  </si>
  <si>
    <r>
      <t xml:space="preserve">System retrieves the entered value at </t>
    </r>
    <r>
      <rPr>
        <b/>
        <sz val="11"/>
        <color theme="1"/>
        <rFont val="Calibri"/>
        <family val="2"/>
        <scheme val="minor"/>
      </rPr>
      <t>F45</t>
    </r>
  </si>
  <si>
    <t>Please confirm that you are in receipt of a firm order from the industry</t>
  </si>
  <si>
    <t>Please confirm that you have updated a signed and dated enterprise CrimeLock statements</t>
  </si>
  <si>
    <t>Please confirm your agreement to 17.50% comission and that Lockton London can retain 7.50% comsission</t>
  </si>
  <si>
    <t>Binding</t>
  </si>
  <si>
    <t>Please click here to bind</t>
  </si>
  <si>
    <t>Binding button</t>
  </si>
  <si>
    <t>Doc Name</t>
  </si>
  <si>
    <t xml:space="preserve">Doc. Field Name </t>
  </si>
  <si>
    <t>Field ID</t>
  </si>
  <si>
    <t>IMPLEMENTATION NOTES</t>
  </si>
  <si>
    <t>Certificate</t>
  </si>
  <si>
    <t xml:space="preserve">Certificate Number </t>
  </si>
  <si>
    <t>F12</t>
  </si>
  <si>
    <t>F1</t>
  </si>
  <si>
    <t>Address of Insured</t>
  </si>
  <si>
    <t>F5</t>
  </si>
  <si>
    <t>F6</t>
  </si>
  <si>
    <t>Policy Period</t>
  </si>
  <si>
    <t>F13</t>
  </si>
  <si>
    <t>F14</t>
  </si>
  <si>
    <t>Limit of Indemnity</t>
  </si>
  <si>
    <t xml:space="preserve">Premium </t>
  </si>
  <si>
    <t>F55</t>
  </si>
  <si>
    <t xml:space="preserve">LOCKTON OFFICE </t>
  </si>
  <si>
    <t>Office</t>
  </si>
  <si>
    <t>F20</t>
  </si>
  <si>
    <t xml:space="preserve">Quote </t>
  </si>
  <si>
    <t>Quote Reference</t>
  </si>
  <si>
    <t>Industry</t>
  </si>
  <si>
    <t>F31</t>
  </si>
  <si>
    <t>F32</t>
  </si>
  <si>
    <t>F34</t>
  </si>
  <si>
    <t>The employee count includes independent contractors?</t>
  </si>
  <si>
    <t>F35</t>
  </si>
  <si>
    <t>Are all independent contractors are subject to the same management controls and procedures as your employees?</t>
  </si>
  <si>
    <t>F36</t>
  </si>
  <si>
    <t>Current Crime Insurer</t>
  </si>
  <si>
    <t>??</t>
  </si>
  <si>
    <t>Employees outside of the domiciled country</t>
  </si>
  <si>
    <t>domiciledEmp</t>
  </si>
  <si>
    <t>Total Number Of Remote Employees</t>
  </si>
  <si>
    <t>The policyholder is audited annually by an external Auditor and any recommendations made aroundcontrol improvements are implemented within an agreed timeframe and any variances/exceptionsinvestigated by Senior Management.</t>
  </si>
  <si>
    <t>F58</t>
  </si>
  <si>
    <t>SOF 2</t>
  </si>
  <si>
    <t>All funds transfers are segregated so that no one individual can complete any transaction fromcommencement to completion without referral to others.</t>
  </si>
  <si>
    <t>F59</t>
  </si>
  <si>
    <t>SOF 3</t>
  </si>
  <si>
    <t>When recruiting or promoting persons to positions of financial responsibility, background checks areconducted to ensure suitability for the position and such records are maintained on file.</t>
  </si>
  <si>
    <t>F60</t>
  </si>
  <si>
    <t>SOF 4</t>
  </si>
  <si>
    <t>All Suppliers / Contractors / Sub-Contractors are vetted and assessed for suitability prior to awardingthe tender for services and all such records maintained and authorized by at least 2 (two) signatories</t>
  </si>
  <si>
    <t>F61</t>
  </si>
  <si>
    <t>SOF 5</t>
  </si>
  <si>
    <t>All expense or invoice requisitions require full supporting documentation prior to the payment beingauthorised.</t>
  </si>
  <si>
    <t>F62</t>
  </si>
  <si>
    <t>SOF 6</t>
  </si>
  <si>
    <t>Access to the insured’s computer systems and networks are protected by Firewall and Anti-VirusSoftware which is updated regularly, including password protection with individual user log-on detailsrequired to be changed once at least every 90 days.</t>
  </si>
  <si>
    <t>F63</t>
  </si>
  <si>
    <t>SOF 7</t>
  </si>
  <si>
    <t>All premises are locked and alarmed outside of working hours.</t>
  </si>
  <si>
    <t>F64</t>
  </si>
  <si>
    <t>SOF 8</t>
  </si>
  <si>
    <t>All premises containing stock, inventory, securities or precious metals are audited at least annuallyand stock records maintained.</t>
  </si>
  <si>
    <t>F65</t>
  </si>
  <si>
    <t>SOF 9</t>
  </si>
  <si>
    <t>F66</t>
  </si>
  <si>
    <t>SOF 10</t>
  </si>
  <si>
    <t>All requests purporting to come from Vendors, Suppliers or Customers, including the transfer of fundsor to change details stored on file, are authenticated with a known contact at the Vendor, Supplier orCustomer via a Phone Call and NOT using the details provided on such request</t>
  </si>
  <si>
    <t>F67</t>
  </si>
  <si>
    <t>SOF 11</t>
  </si>
  <si>
    <t>The policyholder has had no claims of the type that would be covered under this policy in the last 5 Yes years.</t>
  </si>
  <si>
    <t>F68</t>
  </si>
  <si>
    <t>SOF 12</t>
  </si>
  <si>
    <t>The network does not allow for staff to access via public WiFi or hotspots</t>
  </si>
  <si>
    <t>F69</t>
  </si>
  <si>
    <t>SOF 13</t>
  </si>
  <si>
    <t>F70</t>
  </si>
  <si>
    <t>SOF 14</t>
  </si>
  <si>
    <t>In roles of financial responsibility, all segregated duties and financial controls are being applied the same asbefore workers were remotely working.</t>
  </si>
  <si>
    <t>F71</t>
  </si>
  <si>
    <t>SOF 15</t>
  </si>
  <si>
    <t>Awareness around increased Social Engineering activity is being communicated across the remote workforce.</t>
  </si>
  <si>
    <t>F72</t>
  </si>
  <si>
    <t>SOF 16</t>
  </si>
  <si>
    <t>F73</t>
  </si>
  <si>
    <t>SOF 17</t>
  </si>
  <si>
    <t>Insured Addres 2 ?</t>
  </si>
  <si>
    <t>F46</t>
  </si>
  <si>
    <t>F47</t>
  </si>
  <si>
    <t>F48</t>
  </si>
  <si>
    <t>F49</t>
  </si>
  <si>
    <t>GBP</t>
  </si>
  <si>
    <t>F51</t>
  </si>
  <si>
    <t>Retention1</t>
  </si>
  <si>
    <t>F52</t>
  </si>
  <si>
    <t>Retention2</t>
  </si>
  <si>
    <t>F53</t>
  </si>
  <si>
    <t>Retention3</t>
  </si>
  <si>
    <t>F99</t>
  </si>
  <si>
    <t>Settlement Due Date</t>
  </si>
  <si>
    <t>settlementDate</t>
  </si>
  <si>
    <t>Inception date + 60 days</t>
  </si>
  <si>
    <t>Market</t>
  </si>
  <si>
    <t>M1</t>
  </si>
  <si>
    <t>M2</t>
  </si>
  <si>
    <t>M11</t>
  </si>
  <si>
    <t>M22</t>
  </si>
  <si>
    <t>M13</t>
  </si>
  <si>
    <t>M23</t>
  </si>
  <si>
    <t>[System-generates code]</t>
  </si>
  <si>
    <t>Minimum: Zero (0)
Maximum: One billion (1,000,000,000)</t>
  </si>
  <si>
    <t>Minimum: Zero percent (0%)
Maximum: One hundred percent (100%)</t>
  </si>
  <si>
    <t>$1,000,000 
$5,000,000 
$20,000,000 
Other $ [user specified]</t>
  </si>
  <si>
    <t>$25,000
$50,000
$500,000
Other $ [user specified]</t>
  </si>
  <si>
    <t>Minimum: One (1)
Maximum: One billion (1,000,000,000)</t>
  </si>
  <si>
    <t>Minimum: One (1)
Maximum: One million (1,000,000)</t>
  </si>
  <si>
    <t>None
Quarterly
Annually</t>
  </si>
  <si>
    <t>Critical information: Yes/No
Remote Access: Yes/No
Administrator and Privileged: Yes/No
Personal devices: Yes/No
Independent contracts and vendors accessing the network: Yes/No</t>
  </si>
  <si>
    <t>VPN Access only: Yes/No
Requires Multifactor Authentication (MFA): Yes/No
Network-level authentication enabled: Yes/No
RDP honeypot(s): Yes/No
Other: Yes/No</t>
  </si>
  <si>
    <t>Push Notification
Certificate-based
Token-based
Other</t>
  </si>
  <si>
    <t>Privileged User Accounts: Yes/No
Service Accounts: Yes/No
Domain Administrative Accounts: Yes/No
Local Administrative Accounts: Yes/No
Domain Service Accounts: Yes/No
Application Accounts: Yes/No
Linux Accounts: Yes/No
Other: Yes/No</t>
  </si>
  <si>
    <t>Credential vaulting: Yes/No
Credential time-out: Yes/No
One-time passwords: Yes/No
Credential rotation: Yes/No
Multifactor Authentication (MFA): Yes/No
Real-time monitoring of accounts activity/ detection of suspicious: Yes/No</t>
  </si>
  <si>
    <t>Minimum: Zero (0)
Maximum: Three hundred and sixty-five (365)</t>
  </si>
  <si>
    <t>All of the time
Case by Case</t>
  </si>
  <si>
    <t>Endpoints/Workstations: Yes/No
Servers: Yes/No</t>
  </si>
  <si>
    <t>Carbon Black Cloud: Yes/No
Cisco AMP: Yes/No
Crowdstrike Falcon: Yes/No
Cylance: Yes/No
Endgame: Yes/No
Symantec EDR: Yes/No
Other: Yes/No</t>
  </si>
  <si>
    <t>Ad Hoc
By Classification or Level of Information Stored on Said Systems
By Geography
By Business Function</t>
  </si>
  <si>
    <t>Yes
No
N/A</t>
  </si>
  <si>
    <t>SPF: Yes/No
DKIM: Yes/No
DMARC: Yes/No</t>
  </si>
  <si>
    <t>0-5%
6-10%
11-16%
Higher fail rate</t>
  </si>
  <si>
    <t xml:space="preserve">24-72 Hours
2-7 Days
7-30 Days    </t>
  </si>
  <si>
    <t xml:space="preserve">Internal Servers
Workstations
Perimeter Systems     </t>
  </si>
  <si>
    <t>Never
Seldom
Continuously
Daily
Weekly
Monthly
Quarterly
Semi-annually
Annually </t>
  </si>
  <si>
    <t>Cloud Storage
On-Premise Storage
Offline Storage
Off-Site Storage
Secondary Data Centre</t>
  </si>
  <si>
    <t>Multifactor Authentication (MFA)
Encryption
Segmentation
Virus/Malware Scanning</t>
  </si>
  <si>
    <t>Never
Seldom
Weekly
Monthly
Quarterly</t>
  </si>
  <si>
    <t>Unknown
&lt;30 Min
30-120 Min
2-8 Hours
&gt;8 Hours</t>
  </si>
  <si>
    <t>Incident Response Plan 
Business Continuity Plan 
Disaster Recovery Plan</t>
  </si>
  <si>
    <t>Unknown
Less than 8 hours 
Between 8 and 12 hours 
Between 12 and 24 hours 
More than 24 hours</t>
  </si>
  <si>
    <t>Unknown
Level 1: Merchants that process over 6 million card transactions annually
Level 2: Merchants that process 1 to 6 million transactions annually
Level 3: Merchants that process 20,000 to 1 million transactions annually
Level 4: Merchants that process fewer than 20,000 transactions annually</t>
  </si>
  <si>
    <t>30 Days / 1 Month
60 Days / 2 Months
90 Days / 3 Months
180 Days / 6 Months
1 Year
2 Years
7 Years
Following card expiry
Never</t>
  </si>
  <si>
    <t>Selection List Items</t>
  </si>
  <si>
    <t>List of UK states, stored before</t>
  </si>
  <si>
    <t>F2</t>
  </si>
  <si>
    <t>F19</t>
  </si>
  <si>
    <t>Austria</t>
  </si>
  <si>
    <t>Belgium</t>
  </si>
  <si>
    <t>Bulgaria</t>
  </si>
  <si>
    <t>Croatia</t>
  </si>
  <si>
    <t>Republic of Cyprus</t>
  </si>
  <si>
    <t>Czech Republic</t>
  </si>
  <si>
    <t>Denmark</t>
  </si>
  <si>
    <t>Estonia</t>
  </si>
  <si>
    <t>Finland</t>
  </si>
  <si>
    <t>France</t>
  </si>
  <si>
    <t>Germany</t>
  </si>
  <si>
    <t>Greece</t>
  </si>
  <si>
    <t>Hungary</t>
  </si>
  <si>
    <t>Iceland</t>
  </si>
  <si>
    <t>Ireland</t>
  </si>
  <si>
    <t>Italy</t>
  </si>
  <si>
    <t>Latvia</t>
  </si>
  <si>
    <t>Liechtenstein</t>
  </si>
  <si>
    <t>Lithuania</t>
  </si>
  <si>
    <t>Luxembourg</t>
  </si>
  <si>
    <t>Malta</t>
  </si>
  <si>
    <t>Netherlands</t>
  </si>
  <si>
    <t>Norway</t>
  </si>
  <si>
    <t>Poland</t>
  </si>
  <si>
    <t>Portugal</t>
  </si>
  <si>
    <t>Romania</t>
  </si>
  <si>
    <t>Slovakia</t>
  </si>
  <si>
    <t>Slovenia</t>
  </si>
  <si>
    <t>Spain</t>
  </si>
  <si>
    <t>Sweden</t>
  </si>
  <si>
    <t>Switzerland</t>
  </si>
  <si>
    <t>F3</t>
  </si>
  <si>
    <t>Alabama (AL)</t>
  </si>
  <si>
    <t>Alaska (AK)</t>
  </si>
  <si>
    <t>American Samoa (AS)</t>
  </si>
  <si>
    <t>Arizona (AZ)</t>
  </si>
  <si>
    <t>Arkansas (AR)</t>
  </si>
  <si>
    <t>California (CA)</t>
  </si>
  <si>
    <t>Colorado (CO)</t>
  </si>
  <si>
    <t>Connecticut (CT)</t>
  </si>
  <si>
    <t>Delaware (DE)</t>
  </si>
  <si>
    <t>Florida (FL)</t>
  </si>
  <si>
    <t>Georgia (GA)</t>
  </si>
  <si>
    <t>Guam (GU)</t>
  </si>
  <si>
    <t>Hawaii (HI)</t>
  </si>
  <si>
    <t>Idaho (ID)</t>
  </si>
  <si>
    <t>Illinois (IL)</t>
  </si>
  <si>
    <t>Indiana (IN)</t>
  </si>
  <si>
    <t>Iowa (IA)</t>
  </si>
  <si>
    <t>Kansas (KS)</t>
  </si>
  <si>
    <t>Kentucky (KY)</t>
  </si>
  <si>
    <t>Louisiana (LA)</t>
  </si>
  <si>
    <t>Maine (ME)</t>
  </si>
  <si>
    <t>Maryland (MD)</t>
  </si>
  <si>
    <t>Massachusetts (MA)</t>
  </si>
  <si>
    <t>Michigan (MI)</t>
  </si>
  <si>
    <t>Minnesota (MN)</t>
  </si>
  <si>
    <t>Mississippi (MS)</t>
  </si>
  <si>
    <t>Missouri (MO)</t>
  </si>
  <si>
    <t>Montana (MT)</t>
  </si>
  <si>
    <t>Nebraska (NE)</t>
  </si>
  <si>
    <t>Nevada (NV)</t>
  </si>
  <si>
    <t>New Hampshire (NH)</t>
  </si>
  <si>
    <t>New Jersey (NJ)</t>
  </si>
  <si>
    <t>New Mexico (NM)</t>
  </si>
  <si>
    <t>New York (NY)</t>
  </si>
  <si>
    <t>North Carolina (NC)</t>
  </si>
  <si>
    <t>North Dakota (ND)</t>
  </si>
  <si>
    <t>Northern Mariana Islands (MP)</t>
  </si>
  <si>
    <t>Ohio (OH)</t>
  </si>
  <si>
    <t>Oklahoma (OK)</t>
  </si>
  <si>
    <t>Oregon (OR)</t>
  </si>
  <si>
    <t>Pennsylvania (PA)</t>
  </si>
  <si>
    <t>Puerto Rico (PR)</t>
  </si>
  <si>
    <t>Rhode Island (RI)</t>
  </si>
  <si>
    <t>South Carolina (SC)</t>
  </si>
  <si>
    <t>South Dakota (SD)</t>
  </si>
  <si>
    <t>Tennessee (TN)</t>
  </si>
  <si>
    <t>Texas (TX)</t>
  </si>
  <si>
    <t>U.S. Virgin Islands (VI)</t>
  </si>
  <si>
    <t>Utah (UT)</t>
  </si>
  <si>
    <t>Vermont (VT)</t>
  </si>
  <si>
    <t>Virginia (VA)</t>
  </si>
  <si>
    <t>Washington (WA)</t>
  </si>
  <si>
    <t>West Virginia (WV)</t>
  </si>
  <si>
    <t>Wisconsin (WI)</t>
  </si>
  <si>
    <t>Wyoming (WY)</t>
  </si>
  <si>
    <t>F17</t>
  </si>
  <si>
    <t>Afghanistan</t>
  </si>
  <si>
    <t>Consider entering a percentage of revenue by selected country</t>
  </si>
  <si>
    <t>Albania</t>
  </si>
  <si>
    <t>Algeria</t>
  </si>
  <si>
    <t>Andorra</t>
  </si>
  <si>
    <t>Angola</t>
  </si>
  <si>
    <t>Antigua and Barbuda</t>
  </si>
  <si>
    <t>Argentina</t>
  </si>
  <si>
    <t>Armenia</t>
  </si>
  <si>
    <t>Australia</t>
  </si>
  <si>
    <t>Azerbaijan</t>
  </si>
  <si>
    <t>Bahamas</t>
  </si>
  <si>
    <t>Bahrain</t>
  </si>
  <si>
    <t>Bangladesh</t>
  </si>
  <si>
    <t>Barbados</t>
  </si>
  <si>
    <t>Belarus</t>
  </si>
  <si>
    <t>Belize</t>
  </si>
  <si>
    <t>Benin</t>
  </si>
  <si>
    <t>Bhutan</t>
  </si>
  <si>
    <t>Bolivia</t>
  </si>
  <si>
    <t>Bosnia and Herzegovina</t>
  </si>
  <si>
    <t>Botswana</t>
  </si>
  <si>
    <t>Brazil</t>
  </si>
  <si>
    <t>Brunei</t>
  </si>
  <si>
    <t>Burkina Faso</t>
  </si>
  <si>
    <t>Burundi</t>
  </si>
  <si>
    <t>Côte d'Ivoire</t>
  </si>
  <si>
    <t>Cabo Verde</t>
  </si>
  <si>
    <t>Cambodia</t>
  </si>
  <si>
    <t>Cameroon</t>
  </si>
  <si>
    <t>Canada</t>
  </si>
  <si>
    <t>Central African Republic</t>
  </si>
  <si>
    <t>Chad</t>
  </si>
  <si>
    <t>Chile</t>
  </si>
  <si>
    <t>China</t>
  </si>
  <si>
    <t>Colombia</t>
  </si>
  <si>
    <t>Comoros</t>
  </si>
  <si>
    <t>Congo (Congo-Brazzaville)</t>
  </si>
  <si>
    <t>Costa Rica</t>
  </si>
  <si>
    <t>Cuba</t>
  </si>
  <si>
    <t>Cyprus</t>
  </si>
  <si>
    <t>Czechia (Czech Republic)</t>
  </si>
  <si>
    <t>Democratic Republic of the Congo</t>
  </si>
  <si>
    <t>Djibouti</t>
  </si>
  <si>
    <t>Dominica</t>
  </si>
  <si>
    <t>Dominican Republic</t>
  </si>
  <si>
    <t>Ecuador</t>
  </si>
  <si>
    <t>Egypt</t>
  </si>
  <si>
    <t>El Salvador</t>
  </si>
  <si>
    <t>Equatorial Guinea</t>
  </si>
  <si>
    <t>Eritrea</t>
  </si>
  <si>
    <t>Eswatini (fmr. "Swaziland")</t>
  </si>
  <si>
    <t>Ethiopia</t>
  </si>
  <si>
    <t>Fiji</t>
  </si>
  <si>
    <t>Gabon</t>
  </si>
  <si>
    <t>Gambia</t>
  </si>
  <si>
    <t>Georgia</t>
  </si>
  <si>
    <t>Ghana</t>
  </si>
  <si>
    <t>Grenada</t>
  </si>
  <si>
    <t>Guatemala</t>
  </si>
  <si>
    <t>Guinea</t>
  </si>
  <si>
    <t>Guinea-Bissau</t>
  </si>
  <si>
    <t>Guyana</t>
  </si>
  <si>
    <t>Haiti</t>
  </si>
  <si>
    <t>Holy See</t>
  </si>
  <si>
    <t>Honduras</t>
  </si>
  <si>
    <t>India</t>
  </si>
  <si>
    <t>Indonesia</t>
  </si>
  <si>
    <t>Iran</t>
  </si>
  <si>
    <t>Iraq</t>
  </si>
  <si>
    <t>Israel</t>
  </si>
  <si>
    <t>Jamaica</t>
  </si>
  <si>
    <t>Japan</t>
  </si>
  <si>
    <t>Jordan</t>
  </si>
  <si>
    <t>Kazakhstan</t>
  </si>
  <si>
    <t>Kenya</t>
  </si>
  <si>
    <t>Kiribati</t>
  </si>
  <si>
    <t>Kuwait</t>
  </si>
  <si>
    <t>Kyrgyzstan</t>
  </si>
  <si>
    <t>Laos</t>
  </si>
  <si>
    <t>Lebanon</t>
  </si>
  <si>
    <t>Lesotho</t>
  </si>
  <si>
    <t>Liberia</t>
  </si>
  <si>
    <t>Libya</t>
  </si>
  <si>
    <t>Madagascar</t>
  </si>
  <si>
    <t>Malawi</t>
  </si>
  <si>
    <t>Malaysia</t>
  </si>
  <si>
    <t>Maldives</t>
  </si>
  <si>
    <t>Mali</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</si>
  <si>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</si>
  <si>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</si>
  <si>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</si>
  <si>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</si>
  <si>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</si>
  <si>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</si>
  <si>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</si>
  <si>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</si>
  <si>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</si>
  <si>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</si>
  <si>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</si>
  <si>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</si>
  <si>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</si>
  <si>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</si>
  <si>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</si>
  <si>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New Zealand</t>
  </si>
  <si>
    <t>Nicaragua</t>
  </si>
  <si>
    <t>Niger</t>
  </si>
  <si>
    <t>Nigeria</t>
  </si>
  <si>
    <t>North Korea</t>
  </si>
  <si>
    <t>North Macedonia</t>
  </si>
  <si>
    <t>Oman</t>
  </si>
  <si>
    <t>Pakistan</t>
  </si>
  <si>
    <t>Palau</t>
  </si>
  <si>
    <t>Palestine State</t>
  </si>
  <si>
    <t>Panama</t>
  </si>
  <si>
    <t>Papua New Guinea</t>
  </si>
  <si>
    <t>Paraguay</t>
  </si>
  <si>
    <t>Peru</t>
  </si>
  <si>
    <t>Philippines</t>
  </si>
  <si>
    <t>Qatar</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</si>
  <si>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</si>
  <si>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</si>
  <si>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</si>
  <si>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</si>
  <si>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</si>
  <si>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</si>
  <si>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</si>
  <si>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</si>
  <si>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</si>
  <si>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</si>
  <si>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</si>
  <si>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</si>
  <si>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</si>
  <si>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</si>
  <si>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Solomon Islands</t>
  </si>
  <si>
    <t>Somalia</t>
  </si>
  <si>
    <t>South Africa</t>
  </si>
  <si>
    <t>South Korea</t>
  </si>
  <si>
    <t>South Sudan</t>
  </si>
  <si>
    <t>Sri Lanka</t>
  </si>
  <si>
    <t>Sudan</t>
  </si>
  <si>
    <t>Suriname</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</si>
  <si>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</si>
  <si>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</si>
  <si>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</si>
  <si>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</si>
  <si>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</si>
  <si>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</si>
  <si>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</si>
  <si>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</si>
  <si>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</si>
  <si>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</si>
  <si>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</si>
  <si>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</si>
  <si>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</si>
  <si>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</si>
  <si>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</si>
  <si>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</si>
  <si>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Uruguay</t>
  </si>
  <si>
    <t>Uzbekistan</t>
  </si>
  <si>
    <t>Vanuatu</t>
  </si>
  <si>
    <t>Venezuela</t>
  </si>
  <si>
    <t>Vietnam</t>
  </si>
  <si>
    <t>Yemen</t>
  </si>
  <si>
    <t>Zambia</t>
  </si>
  <si>
    <t>Zimbabwe</t>
  </si>
  <si>
    <t> Alberta (AB)</t>
  </si>
  <si>
    <t>If F17 equals (=) Canada then the user will need to enter a percentage of revenue by Province or Territory</t>
  </si>
  <si>
    <t> British Columbia (BC)</t>
  </si>
  <si>
    <t> Manitoba (MB)</t>
  </si>
  <si>
    <t> New Brunswick (NB)</t>
  </si>
  <si>
    <t> Newfoundland and Labrador (NL)</t>
  </si>
  <si>
    <t> Northwest Territories (NT)</t>
  </si>
  <si>
    <t> Nova Scotia (NS)</t>
  </si>
  <si>
    <t> Nunavut (NU)</t>
  </si>
  <si>
    <t> Ontario (ON)</t>
  </si>
  <si>
    <t> Prince Edward Island (PE)</t>
  </si>
  <si>
    <t> Quebec (QC)</t>
  </si>
  <si>
    <t> Saskatchewan (SK)</t>
  </si>
  <si>
    <t> Yukon (YT)</t>
  </si>
  <si>
    <t>Australian Capital Territory (ACT)</t>
  </si>
  <si>
    <t>If F17 equals (=) Australia then the user will need to enter a percentage of revenue by State or Territory</t>
  </si>
  <si>
    <t>Jervis Bay Territory (JBT)</t>
  </si>
  <si>
    <t>New South Wales (NSW)</t>
  </si>
  <si>
    <t>Northern Territory (NT)</t>
  </si>
  <si>
    <t>Queensland (QLD)</t>
  </si>
  <si>
    <t>South Australia (SA)</t>
  </si>
  <si>
    <t>Tasmania (TAS)</t>
  </si>
  <si>
    <t>Victoria (VIC)</t>
  </si>
  <si>
    <t>Western Australia (WA)</t>
  </si>
  <si>
    <t>Schema</t>
  </si>
  <si>
    <t>Coalition Field</t>
  </si>
  <si>
    <t>Underwriting (UW) or Business Rule (One rule per line if possible)</t>
  </si>
  <si>
    <t>Error message to display to the user if the rule fails</t>
  </si>
  <si>
    <t>Name of document, web portal, or API transaction where field appears</t>
  </si>
  <si>
    <t>Page or Screen where field appears</t>
  </si>
  <si>
    <t>Sub-Sub-Section</t>
  </si>
  <si>
    <t>Sub-Sub-Sub-Section</t>
  </si>
  <si>
    <t>Sub-Sub-Sub-Sub-Section</t>
  </si>
  <si>
    <t>Sub-Sub-Sub-Sub-Sub-Section</t>
  </si>
  <si>
    <t>Field name exactly as it appears in this document, web portal or API transaction</t>
  </si>
  <si>
    <t>Cyber Application - Draft Lockton US Cyber Application Form 2021 DRAFT and formatted with boxes.docx</t>
  </si>
  <si>
    <t>Cyber Application -Page 6 20220829.png</t>
  </si>
  <si>
    <t>I. General Information</t>
  </si>
  <si>
    <t>Name &amp; Address of Firm</t>
  </si>
  <si>
    <t>Full Name</t>
  </si>
  <si>
    <t>Address</t>
  </si>
  <si>
    <t>F4</t>
  </si>
  <si>
    <t>Zip</t>
  </si>
  <si>
    <t>Website</t>
  </si>
  <si>
    <t>F7</t>
  </si>
  <si>
    <t>Individual Completing Application Form Information</t>
  </si>
  <si>
    <t>Date Established</t>
  </si>
  <si>
    <t>F8</t>
  </si>
  <si>
    <t>Name</t>
  </si>
  <si>
    <t>F9</t>
  </si>
  <si>
    <t>Email</t>
  </si>
  <si>
    <t>F10</t>
  </si>
  <si>
    <t>Applicant’s Principal Contact in the event of a Security or Privacy Breach</t>
  </si>
  <si>
    <t>F11</t>
  </si>
  <si>
    <t xml:space="preserve">Individual Completing Application Form Information </t>
  </si>
  <si>
    <t>Type of Business</t>
  </si>
  <si>
    <t>Business Description</t>
  </si>
  <si>
    <t>Annual Revenues</t>
  </si>
  <si>
    <t>US Revenue</t>
  </si>
  <si>
    <t>Healthcare applicants - please provide net patient services revenues..  All other applicants - please provide gross revenues.</t>
  </si>
  <si>
    <t>F15</t>
  </si>
  <si>
    <t>International Revenue</t>
  </si>
  <si>
    <t>F354</t>
  </si>
  <si>
    <t>Current Year (Estimate)</t>
  </si>
  <si>
    <t>F355</t>
  </si>
  <si>
    <t>F356</t>
  </si>
  <si>
    <t>F357</t>
  </si>
  <si>
    <t>F16</t>
  </si>
  <si>
    <t>Do you generate revenues and have a presence i.e. “an establishment” in territories outside the US?</t>
  </si>
  <si>
    <t xml:space="preserve">If yes, please provide a breakdown by appendix to this application. Please note that revenues in Canada and Australia should be further broken down by province and State for tax purposes. </t>
  </si>
  <si>
    <t>F18</t>
  </si>
  <si>
    <t>Do you generate revenues and have a presence, i.e. “an establishment”, in territories Inside the EEA (excluding UK)?</t>
  </si>
  <si>
    <t>If yes, please list the territories</t>
  </si>
  <si>
    <t>Approximate share of revenue attributable to</t>
  </si>
  <si>
    <t>Last Complete Financial Year - Online Trading</t>
  </si>
  <si>
    <t>F21</t>
  </si>
  <si>
    <t>Last Complete Financial Year -Business to Business</t>
  </si>
  <si>
    <t>F22</t>
  </si>
  <si>
    <t>Last Complete Financial Year -Business to Consumer</t>
  </si>
  <si>
    <t>F23</t>
  </si>
  <si>
    <t>Changes to the Business</t>
  </si>
  <si>
    <t>Does the Applicant anticipate any changes in business activities, acquisitions or operations during the next 12 months?</t>
  </si>
  <si>
    <t>F24</t>
  </si>
  <si>
    <t>If yes, please describe in an appendix to this application</t>
  </si>
  <si>
    <t>F25</t>
  </si>
  <si>
    <t>Cyber Application -Page 7 20220829.png</t>
  </si>
  <si>
    <t>II. Quotation Options</t>
  </si>
  <si>
    <t>Optional Coverages</t>
  </si>
  <si>
    <t>Data Recovery &amp; Network Business Interruption</t>
  </si>
  <si>
    <t>Please check the respective box and complete the attached Supplementary Questions for the following Optional Coverages:</t>
  </si>
  <si>
    <t>F26</t>
  </si>
  <si>
    <t>Payment Card Industry (PCI)</t>
  </si>
  <si>
    <t>F27</t>
  </si>
  <si>
    <t>Multimedia</t>
  </si>
  <si>
    <t>F28</t>
  </si>
  <si>
    <t>Aggregate Policy Limit</t>
  </si>
  <si>
    <t>Please check multiple boxes for options required.</t>
  </si>
  <si>
    <t>F29</t>
  </si>
  <si>
    <t>Self-insured Retention</t>
  </si>
  <si>
    <t>F30</t>
  </si>
  <si>
    <t>III. Risk Assessment</t>
  </si>
  <si>
    <t>Data Assessment</t>
  </si>
  <si>
    <t>Please identify nature of sensitive information stored by the Applicant</t>
  </si>
  <si>
    <t>(i) Personally Identifiable Information</t>
  </si>
  <si>
    <t>(ii) Medical Records</t>
  </si>
  <si>
    <t>(iii) Financial Information</t>
  </si>
  <si>
    <t>F33</t>
  </si>
  <si>
    <t>(iv) Driver License Numbers</t>
  </si>
  <si>
    <t>(v) Social Security / National Insurance Numbers</t>
  </si>
  <si>
    <t>(vi) Other (please specify below)</t>
  </si>
  <si>
    <t>PII Other Description</t>
  </si>
  <si>
    <t>(please specify below)</t>
  </si>
  <si>
    <t>F37</t>
  </si>
  <si>
    <t>Please estimate the total number of unique individuals for whom records are currently stored by the Applicant</t>
  </si>
  <si>
    <t>F38</t>
  </si>
  <si>
    <t>In respect of 2. Above, please estimate the maximum number of records held within a single database</t>
  </si>
  <si>
    <t>F39</t>
  </si>
  <si>
    <t xml:space="preserve">Does the Applicant process Data for third party Companies? </t>
  </si>
  <si>
    <t>F40</t>
  </si>
  <si>
    <t>If yes, please estimate the total number of 
records processed</t>
  </si>
  <si>
    <t>F41</t>
  </si>
  <si>
    <t>1. Please confirm the total number of employees</t>
  </si>
  <si>
    <t>F42</t>
  </si>
  <si>
    <t xml:space="preserve">Does the Applicant: </t>
  </si>
  <si>
    <t>2. Have a Data Protection Officer or someone in charge of Data Security?</t>
  </si>
  <si>
    <t>F43</t>
  </si>
  <si>
    <t xml:space="preserve">3. Administer a corporate-wide policy governing security, privacy and acceptable use of company property for all employees? </t>
  </si>
  <si>
    <t>F44</t>
  </si>
  <si>
    <t xml:space="preserve">4. Perform background checks on all employees and contractors with access to sensitive data? </t>
  </si>
  <si>
    <t>F45</t>
  </si>
  <si>
    <t xml:space="preserve">5. Train and assess employees in privacy and security related matters on at least an annual basis? </t>
  </si>
  <si>
    <t xml:space="preserve">6. Restrict user access to sensitive data/information based upon an employee’s job function? </t>
  </si>
  <si>
    <t xml:space="preserve">If yes, is such access reconsidered on at least an annual basis? </t>
  </si>
  <si>
    <t>7. Require users to change passwords on at least a quarterly basis?</t>
  </si>
  <si>
    <t>8. Require strong passwords for administrator rights e.g. 10 characters using a mix of alphabetic, numeric and other characters</t>
  </si>
  <si>
    <t>F50</t>
  </si>
  <si>
    <t>9. Enforce rotation of administrator access credentials at least every 30 days?</t>
  </si>
  <si>
    <t xml:space="preserve">10. Conduct mandatory information security and privacy training of employees and contractors having the following content at least annually? </t>
  </si>
  <si>
    <t xml:space="preserve">11. Conduct regular phishing training on staff? If so, to what frequency: </t>
  </si>
  <si>
    <t>Cyber Application -Page 8 20220829.png</t>
  </si>
  <si>
    <t xml:space="preserve">12. Terminate user access rights as part of its employee exit process? </t>
  </si>
  <si>
    <t>F54</t>
  </si>
  <si>
    <t>If the applicant has any further comments on the section above, please elaborate below:</t>
  </si>
  <si>
    <t>F56</t>
  </si>
  <si>
    <t>Ransomware Assessment</t>
  </si>
  <si>
    <t>Multi Factor Authentication</t>
  </si>
  <si>
    <t>1. Require Multifactor Authentication for the following access?
a. Critical information
b. Remote Access
c. Adminnistrator and Privileged
d. Personal devices
e. Independent contracts and vendors accessing the network</t>
  </si>
  <si>
    <t>F57</t>
  </si>
  <si>
    <t>Applicant allows use of Remote Desktop Protocol (RDP)?</t>
  </si>
  <si>
    <t>Enable Remote Desktop Protocol (RDP)? If Yes, are the following implemented: 
a. VPN access only 
b. Requires Multifactor Authentication for access
c. Network level authentication enabled 
d. RDP honeypot(s)
e. Other</t>
  </si>
  <si>
    <t>Other</t>
  </si>
  <si>
    <t xml:space="preserve">3. Confirm the type of MFA in place: </t>
  </si>
  <si>
    <t xml:space="preserve">If the applicant has any further comments on the section above, please elaborate below:  </t>
  </si>
  <si>
    <t>Privileged Access Management</t>
  </si>
  <si>
    <t xml:space="preserve">1. Manage privileged accounts using tooling (i.e. CyberArk, PAM)? </t>
  </si>
  <si>
    <t>2. Enroll any of the following accounts into a PAM tool?</t>
  </si>
  <si>
    <t>F358</t>
  </si>
  <si>
    <t xml:space="preserve">If not, please provide additional information for any local administrative accounts that are not enrolled into the PAM tool: </t>
  </si>
  <si>
    <t>a. Please confirm that identical local admin credentials are not used (i.e. there is not a common username and password used for each local admin accounts).</t>
  </si>
  <si>
    <t>Cyber Application -Page 9 20220829.png</t>
  </si>
  <si>
    <t>b. Please provide details on how unauthorized local admin privilege escalation on workstation is detected.</t>
  </si>
  <si>
    <t>c. Have you implemented Microsoft’s Local Administrator Password Solution (LAPS)?</t>
  </si>
  <si>
    <t xml:space="preserve">3. Enabled the following features on the PAM tool:
a. Credential vaulting 
b. Credential time-out (please state time after which account locks). 
c. One-time passwords. 
d. Credential rotation 
e. MFA 
f. Real-time monitoring of accounts activity/ detection of suspicious. 
</t>
  </si>
  <si>
    <t>(please state time after which account locks)</t>
  </si>
  <si>
    <t>Admin and Domain Accounts</t>
  </si>
  <si>
    <t>Prohibit workstations from local admin rights?
a. All of the time
b. Case by case</t>
  </si>
  <si>
    <t xml:space="preserve">2. Configure service accounts to deny any interactive log on? </t>
  </si>
  <si>
    <t>F74</t>
  </si>
  <si>
    <t>If yes, please confirm the percentage</t>
  </si>
  <si>
    <t>F75</t>
  </si>
  <si>
    <t>F76</t>
  </si>
  <si>
    <t>Network Overview</t>
  </si>
  <si>
    <t xml:space="preserve">1. Have an intrusion prevention detection solution in place? </t>
  </si>
  <si>
    <t>F77</t>
  </si>
  <si>
    <t xml:space="preserve">2. Implement a hardened baseline configuration materially rolled out across severs, laptops, desktops and managed mobile device? </t>
  </si>
  <si>
    <t>F78</t>
  </si>
  <si>
    <t xml:space="preserve">3. Use an endpoint protection and response produce (EPP) across the enterprise? 
a. Does this include:  Endpoints/Workstations  Servers 
b. Do capabilities include insolation and containment? 
</t>
  </si>
  <si>
    <t>F81</t>
  </si>
  <si>
    <t>4. Utilize a SIEM monitored 24x7 by a SOC?</t>
  </si>
  <si>
    <t>F82</t>
  </si>
  <si>
    <t>5. Employ regularly vulnerability scanning across your enterprise and … ?</t>
  </si>
  <si>
    <t>F83</t>
  </si>
  <si>
    <t>5. … and what % of the enterprise is covered?</t>
  </si>
  <si>
    <t>F84</t>
  </si>
  <si>
    <t xml:space="preserve">6. Utilize any behavioral analysis and/or machine learning endpoint protection software to detect malware for which no anti-virus signatures exist (including encryption events)? </t>
  </si>
  <si>
    <t>F85</t>
  </si>
  <si>
    <t>a. If yes, are any of the following solutions utilized? Select all that apply: 
.Carbon Black Cloud
.Cisco AMP
.Crowdstrike Falcon
.Cylance
.Endgame
.Symantec EDR
.Other</t>
  </si>
  <si>
    <t>F86</t>
  </si>
  <si>
    <t>Cyber Application -Page 10 20220829.png</t>
  </si>
  <si>
    <t>Any other</t>
  </si>
  <si>
    <t>F87</t>
  </si>
  <si>
    <t xml:space="preserve">b. If yes, is it deployed to 100%of Endpoint &amp; Servers? </t>
  </si>
  <si>
    <t>F88</t>
  </si>
  <si>
    <t xml:space="preserve">7. Segment your network based on certain criteria? 
.The classification or level of information stored on said systems 
.By geography 
.Business function 
</t>
  </si>
  <si>
    <t>F89</t>
  </si>
  <si>
    <t>8. Segregate critical networks from internet facing or other less critical networks?</t>
  </si>
  <si>
    <t>F91</t>
  </si>
  <si>
    <t>9. Do you segregate Operational Technology from Information Technology networks? If not applicable, state N/A here:</t>
  </si>
  <si>
    <t>F92</t>
  </si>
  <si>
    <t xml:space="preserve">10. Configured host-based and network firewalls to disallow inbound connections by default? </t>
  </si>
  <si>
    <t>This question is duplicated further down in the Webmail section as question 9. There is no need to answer this question a second time.</t>
  </si>
  <si>
    <t>F93</t>
  </si>
  <si>
    <t>11. Protective DNS service (e.g., Quad9, OpenDNS or the public sector PDNS)?</t>
  </si>
  <si>
    <t>F94</t>
  </si>
  <si>
    <t xml:space="preserve">If the applicant has any further comments on the section above, please elaborate below: </t>
  </si>
  <si>
    <t>F95</t>
  </si>
  <si>
    <t>Webmail</t>
  </si>
  <si>
    <t>1. Use Office 365?</t>
  </si>
  <si>
    <t>F96</t>
  </si>
  <si>
    <t xml:space="preserve">a. Is Multifactor Authentication (MFA) enabled on all user accounts? </t>
  </si>
  <si>
    <t xml:space="preserve">If yes: </t>
  </si>
  <si>
    <t>F97</t>
  </si>
  <si>
    <t xml:space="preserve">b. Is Microsoft Advanced Threat Protection (ATP) enabled? </t>
  </si>
  <si>
    <t>F98</t>
  </si>
  <si>
    <t>c. Are office Macros disabled by default?</t>
  </si>
  <si>
    <t xml:space="preserve">2. Utilize an alternative email monitoring solution (i.e. Proofpoint)?  </t>
  </si>
  <si>
    <t>F100</t>
  </si>
  <si>
    <t>3. Utilize an email filtering tool to pre-screen emails for potentially malicious attachments and links?</t>
  </si>
  <si>
    <t>F101</t>
  </si>
  <si>
    <t>4. Implemented the following to protect against phishing messages: 
SPF DKIM and/or DMARC</t>
  </si>
  <si>
    <t>F102</t>
  </si>
  <si>
    <t>5. Measure click through/fail rate?</t>
  </si>
  <si>
    <t>F103</t>
  </si>
  <si>
    <t>If Yes, please confirm:</t>
  </si>
  <si>
    <t>F104</t>
  </si>
  <si>
    <t xml:space="preserve">6. Tag external emails to alert employees that the message originated from outside the organization? </t>
  </si>
  <si>
    <t>F105</t>
  </si>
  <si>
    <t xml:space="preserve">7. Route all outbound web requests through a web proxy which monitors for and blocks potentially malicious content? </t>
  </si>
  <si>
    <t>F106</t>
  </si>
  <si>
    <t xml:space="preserve">8. Filter/scan incoming emails for malicious attachments and/or links? If yes, do you have the ability to automatically quarantine, detonate, and evaluate attachments? </t>
  </si>
  <si>
    <t>Field F100 has already answered the first part of the question so this is a duplicate. So the only question to ask if F100 is already been answered Yes is the second part.</t>
  </si>
  <si>
    <t>F107</t>
  </si>
  <si>
    <t>F108</t>
  </si>
  <si>
    <t>Cyber Application -Page 11 20220829.png</t>
  </si>
  <si>
    <t xml:space="preserve">Patching and Software </t>
  </si>
  <si>
    <t>1. Have a patching policy in place to install critical and high severity patches across the enterprise?</t>
  </si>
  <si>
    <t>F109</t>
  </si>
  <si>
    <t xml:space="preserve">If so, please confirm the time frame:
.24-72 Hours
.2-7 Days
.7-30 Days    </t>
  </si>
  <si>
    <t>F110</t>
  </si>
  <si>
    <t xml:space="preserve">a. Which systems are patched?  
.Internal Servers   
.Workstations  
.Perimeter Systems </t>
  </si>
  <si>
    <t>F111</t>
  </si>
  <si>
    <t>2. Operate any end of life or end of support software?</t>
  </si>
  <si>
    <t>F112</t>
  </si>
  <si>
    <t xml:space="preserve">a. Is it segregated from the rest of the network? </t>
  </si>
  <si>
    <t>F113</t>
  </si>
  <si>
    <t>b. Is sensitive PII data stored or processed on these assets?</t>
  </si>
  <si>
    <t>F114</t>
  </si>
  <si>
    <t xml:space="preserve">If there are any further comments regarding the above questions, please elaborate:   </t>
  </si>
  <si>
    <t>F115</t>
  </si>
  <si>
    <t>Known Vulnerabilities</t>
  </si>
  <si>
    <t>1. Has the applicant been affected by any known vulnerabilities rated 10 or above on the Common Vulnerabilities and Exposures database? (E.g. Kesaya, Log4J, SolarWinds?)</t>
  </si>
  <si>
    <t>F116</t>
  </si>
  <si>
    <t xml:space="preserve">a. If yes, please outline any and all patching procedures, mitigating controls, investigations or evidence of malicious activity or provide an appendix </t>
  </si>
  <si>
    <t>F117</t>
  </si>
  <si>
    <t>Backups and Recovery Time</t>
  </si>
  <si>
    <t>1. Conduct regular backup of data?</t>
  </si>
  <si>
    <t>F118</t>
  </si>
  <si>
    <t xml:space="preserve">2. Frequently backup critical information? At least: 
.Continuously
.Daily
.Weekly
.Monthly
.Quarterly
.Semiannually
.Annually  
</t>
  </si>
  <si>
    <t>F119</t>
  </si>
  <si>
    <t>3. Utilize physical backup tapes?</t>
  </si>
  <si>
    <t>F120</t>
  </si>
  <si>
    <t>4. Use a Cloud syncing service (DropBox, OneDrive, etc?)?</t>
  </si>
  <si>
    <t>F121</t>
  </si>
  <si>
    <t xml:space="preserve">5. Store back ups? Select all that apply: 
.Cloud
.On-Premise
.Offline Storage
.Off-Site Storage
.Secondary Data Centre  
</t>
  </si>
  <si>
    <t>F122</t>
  </si>
  <si>
    <t xml:space="preserve">6. Subject backups to the following measures? Select all that apply? 
.Multifactor Authentication
.Encryption
.Segmentation
.Virus/Malware Scanning  
</t>
  </si>
  <si>
    <t>F123</t>
  </si>
  <si>
    <t xml:space="preserve">7. Store unique backup credentials separately from other user credentials? </t>
  </si>
  <si>
    <t>F124</t>
  </si>
  <si>
    <t xml:space="preserve">8. Employ a physical and logical separation of backups from the rest of the network? </t>
  </si>
  <si>
    <t>F125</t>
  </si>
  <si>
    <t xml:space="preserve">If no, please outline the back up storage procedure: </t>
  </si>
  <si>
    <t>F126</t>
  </si>
  <si>
    <t xml:space="preserve">9. Store off-line back ups? </t>
  </si>
  <si>
    <t>F127</t>
  </si>
  <si>
    <t xml:space="preserve">If Yes, are they: 
At least:  
.Weekly
.Monthly
.Quarterly  
</t>
  </si>
  <si>
    <t>F128</t>
  </si>
  <si>
    <t>Cyber Application -Page 12 20220829.png</t>
  </si>
  <si>
    <t xml:space="preserve">10. Frequently test a full recovery from a backup? 
At least:  
.Weekly
.Monthly
.Quarterly 
</t>
  </si>
  <si>
    <t>F129</t>
  </si>
  <si>
    <t>11. Test the integrity of back-ups prior to restoration to be confident it is free from malware?</t>
  </si>
  <si>
    <t>F130</t>
  </si>
  <si>
    <t xml:space="preserve">12. What is the applicant’s average time to triage and contain security incidents of workstations year to date? 
.&lt;30 Min
.30-120 Min
.2-8 Hours
.&gt;8 Hours 
</t>
  </si>
  <si>
    <t>F131</t>
  </si>
  <si>
    <t xml:space="preserve">If there are any further comments regarding the above questions, please elaborate below </t>
  </si>
  <si>
    <t>F132</t>
  </si>
  <si>
    <t>Network Security Assessment</t>
  </si>
  <si>
    <t>1. Conduct security policy and procedure audits and remediate critical deficiencies?</t>
  </si>
  <si>
    <t>F133</t>
  </si>
  <si>
    <t xml:space="preserve">2. Have physical security to control access to its data centers / server rooms?  
e.g. 24 hr guards, access cards, biometric access </t>
  </si>
  <si>
    <t>F134</t>
  </si>
  <si>
    <t xml:space="preserve">3. Replace factory default settings when configuring software and systems? </t>
  </si>
  <si>
    <t>F276 is a very similar question</t>
  </si>
  <si>
    <t>F135</t>
  </si>
  <si>
    <t>4. Enforce a clear desk policy at all sites?</t>
  </si>
  <si>
    <t>F136</t>
  </si>
  <si>
    <t>5. Have an enterprise-wide data retention and destruction policy?</t>
  </si>
  <si>
    <t>F137</t>
  </si>
  <si>
    <t>If yes, is this policy regularly reviewed and updated?</t>
  </si>
  <si>
    <t>F138</t>
  </si>
  <si>
    <t xml:space="preserve">6. Have antivirus in place and is it updated frequently? </t>
  </si>
  <si>
    <t>F139</t>
  </si>
  <si>
    <t>7. Review anti-virus software and firewalls, configurations and settings on at least a quarterly basis?</t>
  </si>
  <si>
    <t>F140</t>
  </si>
  <si>
    <t xml:space="preserve">8. Build information security measures into software that is developed or modified by internal resource? </t>
  </si>
  <si>
    <t>F141</t>
  </si>
  <si>
    <t>9. Require all connecting devices to have anti-virus and firewall installed?</t>
  </si>
  <si>
    <t>F142</t>
  </si>
  <si>
    <t>If there are any further comments regarding the above questions, please elaborate below:</t>
  </si>
  <si>
    <t>F143</t>
  </si>
  <si>
    <t>Handling Critical &amp; Sensitive Information</t>
  </si>
  <si>
    <t>1. Have data classification / categorization measures in place?</t>
  </si>
  <si>
    <t xml:space="preserve">(Sensitive Information as described in Section III.1. of this application): </t>
  </si>
  <si>
    <t>F144</t>
  </si>
  <si>
    <t>2. Isolate critical / sensitive information in its own segregated environment?</t>
  </si>
  <si>
    <t>F145</t>
  </si>
  <si>
    <t xml:space="preserve">3. Encrypt critical / sensitive information whilst at rest or in transit? </t>
  </si>
  <si>
    <t>F146</t>
  </si>
  <si>
    <t xml:space="preserve">4. Use additional security measure such as tokenization or salting where applicable? </t>
  </si>
  <si>
    <t>F147</t>
  </si>
  <si>
    <t xml:space="preserve">If there are any further comments regarding the above questions, please elaborate below: </t>
  </si>
  <si>
    <t>F148</t>
  </si>
  <si>
    <t>Cyber Application -Page 13 20220829.png</t>
  </si>
  <si>
    <t>Mobile &amp; Portable Devices</t>
  </si>
  <si>
    <t xml:space="preserve">1. Encrypt all sensitive data that is physically removed from your premises by laptop, mobile/portable devices, USB, back- up tapes or other means? </t>
  </si>
  <si>
    <t>F149</t>
  </si>
  <si>
    <t xml:space="preserve">If No, please confirm whether you allow information to be downloaded onto portable devices. </t>
  </si>
  <si>
    <t>F150</t>
  </si>
  <si>
    <t>2. Allow Bring-Your-Own-Device (BYOD)?</t>
  </si>
  <si>
    <t>F151</t>
  </si>
  <si>
    <t>If yes, does the Applicant have a policy that governs BYOD usage and controls?</t>
  </si>
  <si>
    <t>F152</t>
  </si>
  <si>
    <t>3. Use a mobile device management system, which gives the ability to remote wipe the devices?</t>
  </si>
  <si>
    <t>F153</t>
  </si>
  <si>
    <t>4. Encrypt sensitive data when sent outside of its network (in transit)?</t>
  </si>
  <si>
    <t>F154</t>
  </si>
  <si>
    <t xml:space="preserve">If there are any further comments regarding the above questions, please elaborate:  </t>
  </si>
  <si>
    <t>F155</t>
  </si>
  <si>
    <t>Breach Incident Management</t>
  </si>
  <si>
    <t>1. Please check below to indicate which of the following Plans the Applicant has in place to address security or data breaches? 
.Incident Response Plan 
.Business Continuity Plan 
.Disaster Recovery Plan</t>
  </si>
  <si>
    <t>F156</t>
  </si>
  <si>
    <t xml:space="preserve">2. In respect of such Plans, are responsibilities clearly defined with support personnel in place for each key role? </t>
  </si>
  <si>
    <t>F157</t>
  </si>
  <si>
    <t xml:space="preserve">3. Does the Applicant rehearse these Plans at least annually to test their viability and remediate any critical deficiencies?  </t>
  </si>
  <si>
    <t>F158</t>
  </si>
  <si>
    <t>If there are any further comments regarding the above questions, please elaborate:</t>
  </si>
  <si>
    <t>F159</t>
  </si>
  <si>
    <t>Data Recovery &amp; Network Business Interruption Assessment</t>
  </si>
  <si>
    <t xml:space="preserve">1. Have a written Business Continuity Plan or Disaster Recovery Plan in place that addresses network outages and Cyber-attack? </t>
  </si>
  <si>
    <t>F160</t>
  </si>
  <si>
    <t xml:space="preserve">a. If yes, does it include ransomware specific response and recovery plans? </t>
  </si>
  <si>
    <t>F161</t>
  </si>
  <si>
    <t>b. If yes, is this tested at least annually with any critical deficiencies remediated?</t>
  </si>
  <si>
    <t>F162</t>
  </si>
  <si>
    <t xml:space="preserve">2. Track how long does it take to restore the Applicant’s critical systems and applications following a network outage?  
.Less than 8 hours 
.Between 8 and 12 hours 
.Between 12 and 24 hours 
.More than 24 hours         
</t>
  </si>
  <si>
    <t>F163</t>
  </si>
  <si>
    <t>3. Track how long does it take to restore the Applicant’s non-critical systems following a network outage?  
.Less than 8 hours 
.Between 8 and 12 hours 
.Between 12 and 24 hours 
.More than 24 hours</t>
  </si>
  <si>
    <t>F164</t>
  </si>
  <si>
    <t xml:space="preserve">4. What is the Applicant Recovery Time Objective (RTO)? </t>
  </si>
  <si>
    <t>F165</t>
  </si>
  <si>
    <t>F166</t>
  </si>
  <si>
    <t>Cyber Application -Page 14 20220829.png</t>
  </si>
  <si>
    <t>Legal &amp; Regulatory </t>
  </si>
  <si>
    <t xml:space="preserve">Have policies and procedures in place covering the following individuals’ rights under countries’ data protection regulations? </t>
  </si>
  <si>
    <t>F167</t>
  </si>
  <si>
    <t xml:space="preserve">1. Individuals are informed about the collection and use of their personal data </t>
  </si>
  <si>
    <t>F168</t>
  </si>
  <si>
    <t xml:space="preserve">2. Individuals have the right to access their personal data and there is a formal subject access request process in place </t>
  </si>
  <si>
    <t>F169</t>
  </si>
  <si>
    <t xml:space="preserve">3. Individuals have the right to have inaccurate personal data rectified, or completed if it is incomplete, and there is a formal data rectification request process in place </t>
  </si>
  <si>
    <t>F170</t>
  </si>
  <si>
    <t xml:space="preserve">4. Provide individuals with the right to have personal data erased and there is a formal data erasure process in place </t>
  </si>
  <si>
    <t>F171</t>
  </si>
  <si>
    <t xml:space="preserve">5. Provide individuals with the right to obtain and reuse their personal data for their own purposes across different services and there is a formal data portability policy in place </t>
  </si>
  <si>
    <t>F172</t>
  </si>
  <si>
    <t xml:space="preserve">6. Provide individuals with the right to object to the processing of their personal data and there is a formal objection policy in place </t>
  </si>
  <si>
    <t>F173</t>
  </si>
  <si>
    <t xml:space="preserve">7. Have a lawful basis to carry out profiling and/or automated decision-making and document this in our data protection policy </t>
  </si>
  <si>
    <t>F174</t>
  </si>
  <si>
    <t xml:space="preserve">Have a privacy policy? </t>
  </si>
  <si>
    <t>F175</t>
  </si>
  <si>
    <t>(i) Is the privacy policy displayed on the Applicant’s website?</t>
  </si>
  <si>
    <t>F176</t>
  </si>
  <si>
    <t>(ii) Is the privacy policy approved by the Applicant’s Board or legal department?</t>
  </si>
  <si>
    <t>F177</t>
  </si>
  <si>
    <t>(iii) Is the privacy policy regularly reviewed and updated?</t>
  </si>
  <si>
    <t>F178</t>
  </si>
  <si>
    <t>Have a written, Board approved policy that addresses compliance with applicable privacy and security laws or regulations?</t>
  </si>
  <si>
    <t>F179</t>
  </si>
  <si>
    <t xml:space="preserve">If you have answered No to any of the questions above, please provide information on your GDPR road-map for compliance below:   </t>
  </si>
  <si>
    <t>If no to any in this section</t>
  </si>
  <si>
    <t>F180</t>
  </si>
  <si>
    <t>Cyber Application -Page 15 20220829.png</t>
  </si>
  <si>
    <t>Vendor Management </t>
  </si>
  <si>
    <t>1. Please identify all vendors that have access to or help to manage the Applicant’s network or security systems:</t>
  </si>
  <si>
    <t>Data Center Hosting</t>
  </si>
  <si>
    <t>Name of vendor</t>
  </si>
  <si>
    <t>F181</t>
  </si>
  <si>
    <t>Does the vendor indemnify the Applicant under contract?</t>
  </si>
  <si>
    <t>F182</t>
  </si>
  <si>
    <t>Cloud Services</t>
  </si>
  <si>
    <t>F183</t>
  </si>
  <si>
    <t>F184</t>
  </si>
  <si>
    <t>Web Hosting</t>
  </si>
  <si>
    <t>F185</t>
  </si>
  <si>
    <t>F186</t>
  </si>
  <si>
    <t>Critical Software</t>
  </si>
  <si>
    <t>F187</t>
  </si>
  <si>
    <t>F188</t>
  </si>
  <si>
    <t>Managed Security Services </t>
  </si>
  <si>
    <t>F189</t>
  </si>
  <si>
    <t>F190</t>
  </si>
  <si>
    <t>Data Processing Services </t>
  </si>
  <si>
    <t>F191</t>
  </si>
  <si>
    <t>F192</t>
  </si>
  <si>
    <t>Anti-virus </t>
  </si>
  <si>
    <t>F193</t>
  </si>
  <si>
    <t>F194</t>
  </si>
  <si>
    <t>Firewall </t>
  </si>
  <si>
    <t>F195</t>
  </si>
  <si>
    <t>F196</t>
  </si>
  <si>
    <t>Intrusion Detection &amp; Prevention Systems </t>
  </si>
  <si>
    <t>F197</t>
  </si>
  <si>
    <t>F198</t>
  </si>
  <si>
    <t>Internet Service Provider </t>
  </si>
  <si>
    <t>F199</t>
  </si>
  <si>
    <t>F200</t>
  </si>
  <si>
    <t>Data Loss Prevention </t>
  </si>
  <si>
    <t>F201</t>
  </si>
  <si>
    <t>F202</t>
  </si>
  <si>
    <t>Recovery Services </t>
  </si>
  <si>
    <t>F203</t>
  </si>
  <si>
    <t>F204</t>
  </si>
  <si>
    <t>Other (please state):  </t>
  </si>
  <si>
    <t>F205</t>
  </si>
  <si>
    <t>F206</t>
  </si>
  <si>
    <t xml:space="preserve">1. Are all vendors required to comply with the Applicant’s security policy? </t>
  </si>
  <si>
    <t>F207</t>
  </si>
  <si>
    <t xml:space="preserve">2. Are vendors audited to ensure that they meet industry, regulatory and the Applicant’s security and privacy standards? </t>
  </si>
  <si>
    <t>F208</t>
  </si>
  <si>
    <t xml:space="preserve">3. Are vendor access rights periodically reviewed and updated? </t>
  </si>
  <si>
    <t>F209</t>
  </si>
  <si>
    <t xml:space="preserve">4. Is vendor access on the Applicant’s network monitored? </t>
  </si>
  <si>
    <t>F210</t>
  </si>
  <si>
    <t xml:space="preserve">5. Is vendor access limited to dedicated time windows? </t>
  </si>
  <si>
    <t>F211</t>
  </si>
  <si>
    <t>6. Does the Applicant periodically review all contracts to ensure that they satisfy data security and privacy laws and regulations?</t>
  </si>
  <si>
    <t>F212</t>
  </si>
  <si>
    <t>7. Does the Applicant have a procedure to manage the termination of vendor contracts?</t>
  </si>
  <si>
    <t>F213</t>
  </si>
  <si>
    <t>Payment Card Industry Assessment (If PCI Liability Coverage is Required)</t>
  </si>
  <si>
    <t>1. Accept credit card payments for its goods or services?</t>
  </si>
  <si>
    <t>If PCI Liability Coverage is Required</t>
  </si>
  <si>
    <t>F214</t>
  </si>
  <si>
    <t>If yes:</t>
  </si>
  <si>
    <t>(i) Is the Applicant compliant with PCI DSS security Standards</t>
  </si>
  <si>
    <t>F215</t>
  </si>
  <si>
    <t xml:space="preserve">If no, please describe the current status of the Applicant’s compliance work: </t>
  </si>
  <si>
    <t>F216</t>
  </si>
  <si>
    <t>(ii) What Level of PCI Merchant is the Applicant?</t>
  </si>
  <si>
    <t>F217</t>
  </si>
  <si>
    <t>(iii) Approximately how many transactions were processed during the last 12 months?</t>
  </si>
  <si>
    <t>F218</t>
  </si>
  <si>
    <t>(iv) What is the approximate percentage of annual revenue attributable to credit card transactions?</t>
  </si>
  <si>
    <t>F219</t>
  </si>
  <si>
    <t>2. Store credit card data on its network?</t>
  </si>
  <si>
    <t>F220</t>
  </si>
  <si>
    <t>(i) For how long is such data stored on the Applicant’s network?</t>
  </si>
  <si>
    <t>F221</t>
  </si>
  <si>
    <t>(ii) Is credit card data either encrypted or tokenized at all times?</t>
  </si>
  <si>
    <t>F222</t>
  </si>
  <si>
    <t xml:space="preserve">(iii) If the credit card data is not encrypted or tokenized, please describe what security protects such data in an appendix to this application. </t>
  </si>
  <si>
    <t>F223</t>
  </si>
  <si>
    <t>Cyber Application -Page 16 20220829.png</t>
  </si>
  <si>
    <t>3. Transact all payments through a payment processor?</t>
  </si>
  <si>
    <t>F224</t>
  </si>
  <si>
    <t>(i) Who is the payment processor?</t>
  </si>
  <si>
    <t>F225</t>
  </si>
  <si>
    <t>(ii) Has the payment processor provided evidence of its PCI DSS compliance to the Applicant?</t>
  </si>
  <si>
    <t>F226</t>
  </si>
  <si>
    <t>Multimedia Assessment (If Multimedia Liability Coverage is Required)</t>
  </si>
  <si>
    <t>1. Have a process in place to review media content (website, social media or otherwise) for the following prior to publication?
(i) Infringement of Copyright?
(ii) Infringement of Trademark?
(iii) Libel or Slander? 
(iv) Invasion of Privacy</t>
  </si>
  <si>
    <t>If Multimedia Liability Coverage is Required</t>
  </si>
  <si>
    <t>F227</t>
  </si>
  <si>
    <t>2. Require a qualified attorney to review the above?</t>
  </si>
  <si>
    <t>F228</t>
  </si>
  <si>
    <t>If no:</t>
  </si>
  <si>
    <t xml:space="preserve">If no, please describe the procedures to avoid the posting of improper or infringing content: </t>
  </si>
  <si>
    <t>F229</t>
  </si>
  <si>
    <t>3. Have a procedure for responding to any allegations which are in the nature of items 1. (i) to (iv) inclusive?</t>
  </si>
  <si>
    <t>F230</t>
  </si>
  <si>
    <t>In respect of the Applicant’s website</t>
  </si>
  <si>
    <t xml:space="preserve">(i) Does the Applicant record visitor acceptance of terms of use before access is granted? </t>
  </si>
  <si>
    <t>F231</t>
  </si>
  <si>
    <t xml:space="preserve">(ii) Does the website include third party content? </t>
  </si>
  <si>
    <t>F232</t>
  </si>
  <si>
    <t>(a) Does this content include streaming video and music?</t>
  </si>
  <si>
    <t>F233</t>
  </si>
  <si>
    <t>(b) Does the Applicant have procedures in place to secure rights for using all such third party content?</t>
  </si>
  <si>
    <t>F234</t>
  </si>
  <si>
    <t xml:space="preserve">(iii) Does the Applicant allow third parties to post content directly to the website? </t>
  </si>
  <si>
    <t>F235</t>
  </si>
  <si>
    <t xml:space="preserve">(iv) Does the Applicant monitor content for offensive, harassing, infringing or other undesirable material? </t>
  </si>
  <si>
    <t>F236</t>
  </si>
  <si>
    <t xml:space="preserve">(v) Does the Applicant reserve the right to remove or censor any content that violates the Applicant’s acceptable terms of use? </t>
  </si>
  <si>
    <t>F237</t>
  </si>
  <si>
    <t xml:space="preserve">Biometric Information (If Biometric Information is Collected by the Applicant or any Third Party) </t>
  </si>
  <si>
    <t xml:space="preserve">1. Collect, store, process, use or retain any Biometric information?  </t>
  </si>
  <si>
    <t>F238</t>
  </si>
  <si>
    <t>If yes, please complete the following section.</t>
  </si>
  <si>
    <t>2. Collect, receive or retain any biometric data on employees or consumers as defined by law including (but not limited to): 
.Retina Scan 
.Voiceprint 
.Iris Scan 
.Hand Scan 
.Fingerprint 
.Face geometry</t>
  </si>
  <si>
    <t>F239</t>
  </si>
  <si>
    <t>Cyber Application -Page 17 20220829.png</t>
  </si>
  <si>
    <t>Clearly define to employees consumers, and/or individuals how you will: </t>
  </si>
  <si>
    <t>Collect their Biometric information</t>
  </si>
  <si>
    <t>F240</t>
  </si>
  <si>
    <t xml:space="preserve">Use their Biometric information </t>
  </si>
  <si>
    <t>F241</t>
  </si>
  <si>
    <t>Destroy their Biometric Information</t>
  </si>
  <si>
    <t>F242</t>
  </si>
  <si>
    <t xml:space="preserve">4. Sell, lease, trade or otherwise profit from employees / consumers / individual Biometric information? </t>
  </si>
  <si>
    <t>F243</t>
  </si>
  <si>
    <t>5. Subject Biometric information to the following measures? Select all that apply.
.Encryption in Transit
.Encryption at Rest
.Restricted access a least privileged basis
.Segregated in an isolated environment
.Other</t>
  </si>
  <si>
    <t>F244</t>
  </si>
  <si>
    <t>If Other, please describe</t>
  </si>
  <si>
    <t>F245</t>
  </si>
  <si>
    <t xml:space="preserve">6. Obtain written consent from employees/consumers/individuals prior to collection, receipt or retention of biometric data?  </t>
  </si>
  <si>
    <t>F246</t>
  </si>
  <si>
    <t xml:space="preserve">7. Have a retention schedule outlining how long Biometric information is retained for? </t>
  </si>
  <si>
    <t>F247</t>
  </si>
  <si>
    <t xml:space="preserve">8. Have a data destruction policy for Biometric information that is no longer required? </t>
  </si>
  <si>
    <t>F248</t>
  </si>
  <si>
    <t>9. Confirm whether they have received any complaints alleging the unlawful collection, use, dissemination or sale of biometric data?</t>
  </si>
  <si>
    <t>F249</t>
  </si>
  <si>
    <t>If Yes, please describe  </t>
  </si>
  <si>
    <t>F250</t>
  </si>
  <si>
    <t>Cyber Application -Page 18 20220829.png</t>
  </si>
  <si>
    <t>IV. Claims &amp; Insurance History</t>
  </si>
  <si>
    <t>Claims</t>
  </si>
  <si>
    <t xml:space="preserve">In the last 5 years has the Applicant received or sustained, or are there currently pending, any claims, complaints or incidents which may be covered under the proposed insurance and/or does the Applicant have knowledge of any fact, circumstance, situation, event, or transaction which may give rise to a claim or loss under the proposed insurance? </t>
  </si>
  <si>
    <t>F251</t>
  </si>
  <si>
    <t xml:space="preserve">If yes, please provide details as an appendix to this application. </t>
  </si>
  <si>
    <t>F252</t>
  </si>
  <si>
    <t>Insurance History</t>
  </si>
  <si>
    <t>1. During the last 5 years, has any insurance policy providing substantially the same or similar insurance as the insurance being applied for under this application been declined, cancelled or non-renewed at the choice of the insurer?</t>
  </si>
  <si>
    <t>F253</t>
  </si>
  <si>
    <t xml:space="preserve">2. Does the Applicant currently have insurance in place covering privacy or data security exposures? </t>
  </si>
  <si>
    <t>F254</t>
  </si>
  <si>
    <t>If yes, please confirm: </t>
  </si>
  <si>
    <t>Insurer</t>
  </si>
  <si>
    <t>F255</t>
  </si>
  <si>
    <t>F256</t>
  </si>
  <si>
    <t>Self-Insured Retention</t>
  </si>
  <si>
    <t>F257</t>
  </si>
  <si>
    <t>Inception Date</t>
  </si>
  <si>
    <t>F258</t>
  </si>
  <si>
    <t>Expiry Date</t>
  </si>
  <si>
    <t>F259</t>
  </si>
  <si>
    <t>F260</t>
  </si>
  <si>
    <t>F261</t>
  </si>
  <si>
    <t xml:space="preserve">V. Declaration </t>
  </si>
  <si>
    <t>Must be signed by a corporate officer with authority to sign on the Applicant’s behalf.</t>
  </si>
  <si>
    <t>Signed</t>
  </si>
  <si>
    <t>F262</t>
  </si>
  <si>
    <t>Title</t>
  </si>
  <si>
    <t>F263</t>
  </si>
  <si>
    <t>Print Name</t>
  </si>
  <si>
    <t>F264</t>
  </si>
  <si>
    <t>F265</t>
  </si>
  <si>
    <t>Supplementary Questions</t>
  </si>
  <si>
    <t xml:space="preserve">Supplement A – Healthcare Assessment  </t>
  </si>
  <si>
    <t xml:space="preserve">1. Is the Applicant compliant with HIPAA? </t>
  </si>
  <si>
    <t>F266</t>
  </si>
  <si>
    <t xml:space="preserve">2. When was the Applicant’s compliance with HIPAA last reviewed? </t>
  </si>
  <si>
    <t>F267</t>
  </si>
  <si>
    <t>3. Does the Applicant host or use a healthcare exchange to share data with other healthcare organizations?</t>
  </si>
  <si>
    <t>F268</t>
  </si>
  <si>
    <t>If yes, please describe what data is being shared and with whom:</t>
  </si>
  <si>
    <t>F269</t>
  </si>
  <si>
    <t>Supplement B – Operational Technology (e.g. SCADA, DCS, CIM, CNC, ecc)</t>
  </si>
  <si>
    <t>1. What is the highest dependency you have on any one facility?</t>
  </si>
  <si>
    <t>F270</t>
  </si>
  <si>
    <t>2. What percentage of maximum capacity are your production facility running?</t>
  </si>
  <si>
    <t>F271</t>
  </si>
  <si>
    <t>3. In the event of an outage, can you make up the lost production at the facility affected by adding shifts or running at a higher capacity at this or another facility?</t>
  </si>
  <si>
    <t>F272</t>
  </si>
  <si>
    <t xml:space="preserve">4. How many days of finished inventory do you hold at your production facility or distribution warehouse? </t>
  </si>
  <si>
    <t>F273</t>
  </si>
  <si>
    <t>5. Does the Applicant utilize the following technologies to physically or logically segregate your IT and OT networks? 
.Air Gap   
.DMZ 
.Firewall 
.VLAN</t>
  </si>
  <si>
    <t>This question has relavence with earlier quesiton.  Suggest merge or move?</t>
  </si>
  <si>
    <t>F274</t>
  </si>
  <si>
    <t xml:space="preserve">6. Do all OT assets using legacy software (e.g. Windows XP) have enhanced security? </t>
  </si>
  <si>
    <t>F275</t>
  </si>
  <si>
    <t>7. Are the following technologies in place to further secure your OT environment? 
.Application Whitelisting 
.Disabled Removable Devices 
.Managed Security Patching 
.Intrusion Detection Systems 
.Intrusion Prevention System 
.SEIM</t>
  </si>
  <si>
    <t>F276</t>
  </si>
  <si>
    <t>8. Have all default usernames and passwords in the OT environment been removed/modified?</t>
  </si>
  <si>
    <t>F134 is a very similar question</t>
  </si>
  <si>
    <t>F277</t>
  </si>
  <si>
    <t>9. Do you allow remote access to OT environment?</t>
  </si>
  <si>
    <t>F278</t>
  </si>
  <si>
    <t xml:space="preserve">If yes, what security is in place: </t>
  </si>
  <si>
    <t>F279</t>
  </si>
  <si>
    <t xml:space="preserve">10. Is the use of removable devices (e.g. USB memory sticks) disabled within the OT environment? </t>
  </si>
  <si>
    <t>F280</t>
  </si>
  <si>
    <t>If no, how is this risk managed?</t>
  </si>
  <si>
    <t>F281</t>
  </si>
  <si>
    <t>Supplement C – Technology E&amp;O (Complete only if interested in Technology Errors &amp; Omissions Coverage)</t>
  </si>
  <si>
    <t xml:space="preserve">1. Please provide a percentage breakdown of the Applicant’s annual revenue between the following activities: </t>
  </si>
  <si>
    <t>Services and Products</t>
  </si>
  <si>
    <t>(i) Hardware</t>
  </si>
  <si>
    <t>Industries Served</t>
  </si>
  <si>
    <t>Complete only if interested in Technology Errors &amp; Omissions Coverage
Selection of multiple industries?</t>
  </si>
  <si>
    <t>F282</t>
  </si>
  <si>
    <t>Estimated % of Revenue</t>
  </si>
  <si>
    <t>Complete only if interested in Technology Errors &amp; Omissions Coverage
(a) Sales of own Brand, (b) Distribution of other Brands, (c) Installation and (d) Maintenance percentages should add up to (i) Hardware percentage</t>
  </si>
  <si>
    <t>F283</t>
  </si>
  <si>
    <t>(a) Sales of own Brand</t>
  </si>
  <si>
    <t>F284</t>
  </si>
  <si>
    <t>F285</t>
  </si>
  <si>
    <t>(b) Distribution of other Brands</t>
  </si>
  <si>
    <t>F286</t>
  </si>
  <si>
    <t>F287</t>
  </si>
  <si>
    <t>(c) Installation</t>
  </si>
  <si>
    <t>F288</t>
  </si>
  <si>
    <t>F289</t>
  </si>
  <si>
    <t>Cyber Application -Page 20 20220829.png</t>
  </si>
  <si>
    <t>(d) Maintenance</t>
  </si>
  <si>
    <t>F290</t>
  </si>
  <si>
    <t xml:space="preserve">
Complete only if interested in Technology Errors &amp; Omissions Coverage
(a) Sales of own Brand, (b) Distribution of other Brands, (c) Installation and (d) Maintenance percentages should add up to (i) Hardware percentage</t>
  </si>
  <si>
    <t>F291</t>
  </si>
  <si>
    <t>(ii) Software Product Sales</t>
  </si>
  <si>
    <t>F292</t>
  </si>
  <si>
    <t>Complete only if interested in Technology Errors &amp; Omissions Coverage
(i) Hardware, (ii) Software Product Sales, (iii) Software Services and (iv) Services and Products percetnages must add to 100%</t>
  </si>
  <si>
    <t>F293</t>
  </si>
  <si>
    <t>(a) Sales of own brand shrink wrapped/ off the shelf software</t>
  </si>
  <si>
    <t>F294</t>
  </si>
  <si>
    <t>Complete only if interested in Technology Errors &amp; Omissions Coverage
(a) Sales of own brand shrink wrapped/ off the shelf software, (b) Distribution of other brand shrink wrapped/ off the shelf software and (c) Customizable software percentages should add up to (ii) Software Product Sales percentage</t>
  </si>
  <si>
    <t>F295</t>
  </si>
  <si>
    <t xml:space="preserve">(b) Distribution of other brand shrink wrapped/ off the shelf software </t>
  </si>
  <si>
    <t>F296</t>
  </si>
  <si>
    <t>F297</t>
  </si>
  <si>
    <t xml:space="preserve">(c) Customizable software </t>
  </si>
  <si>
    <t>F298</t>
  </si>
  <si>
    <t>F299</t>
  </si>
  <si>
    <t xml:space="preserve">(iii) Software Services </t>
  </si>
  <si>
    <t>F300</t>
  </si>
  <si>
    <t>Complete only if interested in Technology Errors &amp; Omissions Coverage 
(i) Hardware, (ii) Software Product Sales, (iii) Software Services and (iv) Services and Products percetnages must add to 100%</t>
  </si>
  <si>
    <t>F301</t>
  </si>
  <si>
    <t>(a) Installation, including configuration (no coding involved)</t>
  </si>
  <si>
    <t>F302</t>
  </si>
  <si>
    <t>Complete only if interested in Technology Errors &amp; Omissions Coverage
(a) Installation, including configuration (no coding involved), (b) Customization (including coding changes), (c) Maintenance, (d) Systems Integration and (e) End User Applications percentages must add up to (iii) Software Services percentage</t>
  </si>
  <si>
    <t>F303</t>
  </si>
  <si>
    <t>(b) Customization (including coding changes)</t>
  </si>
  <si>
    <t>F304</t>
  </si>
  <si>
    <t>F305</t>
  </si>
  <si>
    <t xml:space="preserve">(c) Maintenance </t>
  </si>
  <si>
    <t>F306</t>
  </si>
  <si>
    <t>F307</t>
  </si>
  <si>
    <t>(d) Systems Integration</t>
  </si>
  <si>
    <t>F308</t>
  </si>
  <si>
    <t>F309</t>
  </si>
  <si>
    <t xml:space="preserve">(e) End User Applications </t>
  </si>
  <si>
    <t>F310</t>
  </si>
  <si>
    <t>F311</t>
  </si>
  <si>
    <t>(iv) Services and Products</t>
  </si>
  <si>
    <t>F312</t>
  </si>
  <si>
    <t>F313</t>
  </si>
  <si>
    <t>(a) Consultancy</t>
  </si>
  <si>
    <t>F314</t>
  </si>
  <si>
    <t>Complete only if interested in Technology Errors &amp; Omissions Coverage
(a) Consultancy, (b) Contract Staff, (c) Support Services, (d) Project Management , (e) Training , (f) Data Management/ Processing, (g) Data Communication Services and (h) Internet Service Provision of hosting percentages must add up to (iv) Services and Products percentage</t>
  </si>
  <si>
    <t>F315</t>
  </si>
  <si>
    <t>(b) Contract Staff</t>
  </si>
  <si>
    <t>F316</t>
  </si>
  <si>
    <t>F317</t>
  </si>
  <si>
    <t>(c) Support Services</t>
  </si>
  <si>
    <t>F318</t>
  </si>
  <si>
    <t>F319</t>
  </si>
  <si>
    <t xml:space="preserve">(d) Project Management </t>
  </si>
  <si>
    <t>F320</t>
  </si>
  <si>
    <t>F321</t>
  </si>
  <si>
    <t xml:space="preserve">(e) Training </t>
  </si>
  <si>
    <t>F322</t>
  </si>
  <si>
    <t>F323</t>
  </si>
  <si>
    <t>(f) Data Management/ Processing</t>
  </si>
  <si>
    <t>F324</t>
  </si>
  <si>
    <t>F325</t>
  </si>
  <si>
    <t xml:space="preserve">(g) Data Communication Services </t>
  </si>
  <si>
    <t>F326</t>
  </si>
  <si>
    <t>F327</t>
  </si>
  <si>
    <t>(h) Internet Service Provision of hosting</t>
  </si>
  <si>
    <t>F328</t>
  </si>
  <si>
    <t>F329</t>
  </si>
  <si>
    <t>Cyber Application -Page 21 20220829.png</t>
  </si>
  <si>
    <t xml:space="preserve">2. Please indicate the Applicant’s five largest contacts/ projects: </t>
  </si>
  <si>
    <t>Project 1</t>
  </si>
  <si>
    <t>Client</t>
  </si>
  <si>
    <t>F330</t>
  </si>
  <si>
    <t>Product/Service</t>
  </si>
  <si>
    <t>Complete only if interested in Technology Errors &amp; Omissions Coverage</t>
  </si>
  <si>
    <t>F331</t>
  </si>
  <si>
    <t>Contract Revenues for this year/ Total Contract Value</t>
  </si>
  <si>
    <t>F332</t>
  </si>
  <si>
    <t>Project 2</t>
  </si>
  <si>
    <t>F333</t>
  </si>
  <si>
    <t>F334</t>
  </si>
  <si>
    <t>F335</t>
  </si>
  <si>
    <t>Project 3</t>
  </si>
  <si>
    <t>F336</t>
  </si>
  <si>
    <t>F337</t>
  </si>
  <si>
    <t>F338</t>
  </si>
  <si>
    <t>Project 4</t>
  </si>
  <si>
    <t>F339</t>
  </si>
  <si>
    <t>F340</t>
  </si>
  <si>
    <t>F341</t>
  </si>
  <si>
    <t>Project 5</t>
  </si>
  <si>
    <t>F342</t>
  </si>
  <si>
    <t>F343</t>
  </si>
  <si>
    <t>F344</t>
  </si>
  <si>
    <t xml:space="preserve">3. Operations Controls </t>
  </si>
  <si>
    <t>(i) Does the applicant have written contracts with all clients the Applicant performs work for or provides products to?</t>
  </si>
  <si>
    <t>F345</t>
  </si>
  <si>
    <t>If yes, what percentage (%) of the time are they used?</t>
  </si>
  <si>
    <t>F346</t>
  </si>
  <si>
    <t>(ii) Do all Services contracts with customers fully describe the scope of services to be provided?</t>
  </si>
  <si>
    <t>F347</t>
  </si>
  <si>
    <t>(iii) Do all contracts include how any disputes between the Applicant and the customer will be handled?</t>
  </si>
  <si>
    <t>F348</t>
  </si>
  <si>
    <t>(iv) Do all services and products contracts include provisions for the following:</t>
  </si>
  <si>
    <t>(a) Damages Caps:</t>
  </si>
  <si>
    <t>F349</t>
  </si>
  <si>
    <t>if Yes what is the standard cap on Damages?</t>
  </si>
  <si>
    <t>F350</t>
  </si>
  <si>
    <t>(b) Disclaimer of Implied Warranties</t>
  </si>
  <si>
    <t>F351</t>
  </si>
  <si>
    <t>(c) Guarantees</t>
  </si>
  <si>
    <t>F352</t>
  </si>
  <si>
    <t>(d) Full Disclaimer of Consequential Damages</t>
  </si>
  <si>
    <t>F353</t>
  </si>
  <si>
    <t>If the response to Question 3.d.iv. is no, please explain the circumstances when a full disclaimer of consequential damages is not provided:</t>
  </si>
  <si>
    <t>There is never an instance when this field is not required to be presented to the user, filled-in and have a valid value entered or selected</t>
  </si>
  <si>
    <t>There is never an instance when this field is not required to be presented to the user however it is not required for the user to fill it or select a value. When the user does fill or select a value it must be valid.</t>
  </si>
  <si>
    <t>There are instances when this field is required to be presented to the user, filled-in and have a valid value entered or selected based on certain rules. If the specified rules do not apply then the field is not required to be presented to the user, filled or selected.</t>
  </si>
  <si>
    <t>Not Required-if (Rules-based)</t>
  </si>
  <si>
    <t>There are instances when this field is not required to be presented to the user, filled-in or have a valid value entered or selected based on certain rules. If the specified rules do not apply then the field is required to be presented to the user, filled and selected.</t>
  </si>
  <si>
    <t>A single variable with only two possible values (usually TRUE/Yes and FALSE/No)</t>
  </si>
  <si>
    <t>[Boolean] Array</t>
  </si>
  <si>
    <t>An array of Boolean variables stored in an array usually to represent a selection list where multiple TRUE/FALSE answers can be simultaneously selected</t>
  </si>
  <si>
    <t>A Decimal (Float) value which represents a world currency. While the calculation should use 3 decimals in some cases, the result is usually rounded to either two (2) or zero (0) decimal places depending on the usage.</t>
  </si>
  <si>
    <t>[Currency (no decimals)] Array</t>
  </si>
  <si>
    <t>An array of Decimal (Float) variables stored in an array usually to represent a selection list where multiple Currency value answers can be simultaneously selected</t>
  </si>
  <si>
    <t>Currency (two (2) decimals)</t>
  </si>
  <si>
    <t>[Currency (two (2) decimals)] Array</t>
  </si>
  <si>
    <t>A universal date value that contains a time zone reference. It may include a time reference but it is not required.</t>
  </si>
  <si>
    <t>Date and Time</t>
  </si>
  <si>
    <t>A universal date value that contains a time zone reference and also a time reference in 24 hour format</t>
  </si>
  <si>
    <t>A decimal value that can be either positive or negative</t>
  </si>
  <si>
    <t>A non-decimal value that can be either positive or negative</t>
  </si>
  <si>
    <t>A single variable containing a series of characters of undefined length meant to be displayed as a single line</t>
  </si>
  <si>
    <t>A single variable containing a series of characters of undefined length containing possible CRLF meant to be displayed as multiple lines</t>
  </si>
  <si>
    <t>An array of String variables stored in an array usually to represent a selection list where multiple String value answers can be simultaneously selected</t>
  </si>
  <si>
    <t>Field can cause a referral for review by an Underwriter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</si>
</sst>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24"/>
      <color theme="1"/>
      <name val="Calibri"/>
      <family val="2"/>
      <scheme val="minor"/>
    </font>
    <font>
      <sz val="18"/>
      <color theme="1"/>
      <name val="Calibri"/>
      <family val="2"/>
      <scheme val="minor"/>
    </font>
    <font>
      <sz val="12"/>
      <color theme="1"/>
      <name val="Calibri"/>
      <family val="2"/>
      <scheme val="minor"/>
    </font>
    <font>
      <sz val="11"/>
      <color rgb="FF000000"/>
      <name val="Calibri"/>
      <family val="2"/>
      <charset val="1"/>
    </font>
    <font>
      <sz val="9"/>
      <color rgb="FF000000"/>
      <name val="Calibri"/>
      <family val="2"/>
      <scheme val="minor"/>
    </font>
    <font>
      <sz val="8"/>
      <color theme="1"/>
      <name val="Calibri"/>
      <family val="2"/>
      <scheme val="minor"/>
    </font>
    <font>
      <sz val="8"/>
      <color rgb="FF000000"/>
      <name val="Calibri"/>
      <family val="2"/>
      <scheme val="minor"/>
    </font>
    <font>
      <b/>
      <sz val="11"/>
      <color theme="0" tint="-0.34998626667073579"/>
      <name val="Calibri"/>
      <family val="2"/>
      <scheme val="minor"/>
    </font>
    <font>
      <sz val="11"/>
      <name val="Calibri"/>
      <family val="2"/>
      <scheme val="minor"/>
    </font>
    <font>
      <sz val="11"/>
      <color theme="0" tint="-0.34998626667073579"/>
      <name val="Calibri"/>
      <family val="2"/>
      <scheme val="minor"/>
    </font>
    <font>
      <sz val="11"/>
      <color theme="1"/>
      <name val="Calibri"/>
      <family val="2"/>
    </font>
    <font>
      <sz val="11"/>
      <color rgb="FF000000"/>
      <name val="Calibri"/>
      <family val="2"/>
    </font>
    <font>
      <sz val="11"/>
      <color rgb="FFFF0000"/>
      <name val="Calibri"/>
      <family val="2"/>
    </font>
    <font>
      <sz val="11"/>
      <color rgb="FF333333"/>
      <name val="Segoe UI"/>
      <family val="2"/>
    </font>
    <font>
      <i/>
      <sz val="11"/>
      <color rgb="FF333333"/>
      <name val="Segoe UI"/>
      <family val="2"/>
    </font>
    <font>
      <b/>
      <u/>
      <sz val="11"/>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A6A6A6"/>
        <bgColor indexed="64"/>
      </patternFill>
    </fill>
    <fill>
      <patternFill patternType="solid">
        <fgColor rgb="FFD9D9D9"/>
        <bgColor indexed="64"/>
      </patternFill>
    </fill>
    <fill>
      <patternFill patternType="solid">
        <fgColor theme="0" tint="-4.9989318521683403E-2"/>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theme="0"/>
        <bgColor indexed="64"/>
      </patternFill>
    </fill>
    <fill>
      <patternFill patternType="solid">
        <fgColor rgb="FF00B05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2">
    <xf numFmtId="0" fontId="0" fillId="0" borderId="0" xfId="0"/>
    <xf numFmtId="0" fontId="0" fillId="0" borderId="0" xfId="0" applyAlignment="1">
      <alignment wrapText="1"/>
    </xf>
    <xf numFmtId="0" fontId="1" fillId="2" borderId="0" xfId="0" applyFont="1" applyFill="1"/>
    <xf numFmtId="0" fontId="1" fillId="2" borderId="0" xfId="0" applyFont="1" applyFill="1" applyAlignment="1">
      <alignment wrapText="1"/>
    </xf>
    <xf numFmtId="0" fontId="1" fillId="2" borderId="0" xfId="0" applyFont="1" applyFill="1" applyAlignment="1">
      <alignment horizontal="center" wrapText="1"/>
    </xf>
    <xf numFmtId="0" fontId="1" fillId="0" borderId="0" xfId="0" applyFont="1" applyAlignment="1">
      <alignment horizontal="center"/>
    </xf>
    <xf numFmtId="0" fontId="1" fillId="0" borderId="0" xfId="0" applyFont="1"/>
    <xf numFmtId="0" fontId="1" fillId="4" borderId="0" xfId="0" applyFont="1" applyFill="1" applyAlignment="1">
      <alignment wrapText="1"/>
    </xf>
    <xf numFmtId="0" fontId="1" fillId="5" borderId="0" xfId="0" applyFont="1" applyFill="1" applyAlignment="1">
      <alignment vertical="center"/>
    </xf>
    <xf numFmtId="0" fontId="1" fillId="5" borderId="0" xfId="0" applyFont="1" applyFill="1"/>
    <xf numFmtId="0" fontId="1" fillId="2" borderId="0" xfId="0" applyFont="1" applyFill="1" applyAlignment="1">
      <alignment horizontal="center" vertical="center" wrapText="1"/>
    </xf>
    <xf numFmtId="0" fontId="7" fillId="0" borderId="0" xfId="0" applyFont="1"/>
    <xf numFmtId="0" fontId="1" fillId="6" borderId="0" xfId="0" applyFont="1" applyFill="1"/>
    <xf numFmtId="0" fontId="0" fillId="0" borderId="0" xfId="0" applyAlignment="1">
      <alignment horizontal="center" vertical="center"/>
    </xf>
    <xf numFmtId="0" fontId="6"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3" fillId="0" borderId="0" xfId="1" applyAlignment="1">
      <alignment vertical="center" wrapText="1"/>
    </xf>
    <xf numFmtId="11" fontId="0" fillId="0" borderId="0" xfId="0" applyNumberFormat="1" applyAlignment="1">
      <alignment vertical="center" wrapText="1"/>
    </xf>
    <xf numFmtId="0" fontId="1" fillId="7" borderId="0" xfId="0" applyFont="1" applyFill="1" applyAlignment="1">
      <alignment horizontal="center" vertical="center"/>
    </xf>
    <xf numFmtId="0" fontId="1" fillId="8" borderId="0" xfId="0" applyFont="1" applyFill="1" applyAlignment="1">
      <alignment horizontal="center" wrapText="1"/>
    </xf>
    <xf numFmtId="0" fontId="1" fillId="9" borderId="0" xfId="0" applyFont="1" applyFill="1" applyAlignment="1">
      <alignment wrapText="1"/>
    </xf>
    <xf numFmtId="0" fontId="0" fillId="0" borderId="0" xfId="0" applyAlignment="1">
      <alignment horizontal="left" vertical="center" wrapText="1"/>
    </xf>
    <xf numFmtId="0" fontId="1" fillId="10" borderId="0" xfId="0" applyFont="1" applyFill="1" applyAlignment="1">
      <alignment horizontal="center" vertical="center" wrapText="1"/>
    </xf>
    <xf numFmtId="0" fontId="1" fillId="10" borderId="0" xfId="0" applyFont="1" applyFill="1" applyAlignment="1">
      <alignment horizontal="left" vertical="center" wrapText="1"/>
    </xf>
    <xf numFmtId="0" fontId="0" fillId="0" borderId="0" xfId="0" applyAlignment="1">
      <alignment horizontal="left" vertical="center"/>
    </xf>
    <xf numFmtId="0" fontId="8" fillId="0" borderId="0" xfId="0" applyFont="1" applyAlignment="1">
      <alignment horizontal="left" vertical="center" wrapText="1"/>
    </xf>
    <xf numFmtId="0" fontId="8"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wrapText="1"/>
    </xf>
    <xf numFmtId="0" fontId="9" fillId="0" borderId="0" xfId="0" applyFont="1" applyAlignment="1">
      <alignment horizontal="left" vertical="center"/>
    </xf>
    <xf numFmtId="0" fontId="11" fillId="0" borderId="0" xfId="0" applyFont="1" applyAlignment="1">
      <alignment horizontal="left" vertical="center" wrapText="1"/>
    </xf>
    <xf numFmtId="0" fontId="3" fillId="0" borderId="0" xfId="1" applyAlignment="1">
      <alignment horizontal="center" vertical="center" wrapText="1"/>
    </xf>
    <xf numFmtId="0" fontId="3" fillId="0" borderId="0" xfId="1" applyAlignment="1">
      <alignment horizontal="center" vertical="center"/>
    </xf>
    <xf numFmtId="0" fontId="5" fillId="3" borderId="0" xfId="0" applyFont="1" applyFill="1" applyAlignment="1">
      <alignment vertical="center" wrapText="1"/>
    </xf>
    <xf numFmtId="0" fontId="3" fillId="3" borderId="0" xfId="1" applyFill="1" applyAlignment="1">
      <alignment vertical="center"/>
    </xf>
    <xf numFmtId="0" fontId="4" fillId="3" borderId="0" xfId="0" applyFont="1" applyFill="1" applyAlignment="1">
      <alignment horizontal="center" vertical="center"/>
    </xf>
    <xf numFmtId="0" fontId="0" fillId="0" borderId="0" xfId="0" applyAlignment="1">
      <alignment vertical="center"/>
    </xf>
    <xf numFmtId="0" fontId="12" fillId="0" borderId="0" xfId="0" applyFont="1" applyAlignment="1">
      <alignment wrapText="1"/>
    </xf>
    <xf numFmtId="0" fontId="12" fillId="12" borderId="0" xfId="0" applyFont="1" applyFill="1" applyAlignment="1">
      <alignment wrapText="1"/>
    </xf>
    <xf numFmtId="0" fontId="12" fillId="0" borderId="0" xfId="0" applyFont="1" applyAlignment="1">
      <alignment horizontal="left" vertical="top" wrapText="1"/>
    </xf>
    <xf numFmtId="0" fontId="12" fillId="0" borderId="0" xfId="0" applyFont="1" applyAlignment="1">
      <alignment vertical="center" wrapText="1"/>
    </xf>
    <xf numFmtId="0" fontId="1" fillId="0" borderId="0" xfId="0" applyFont="1" applyAlignment="1">
      <alignment horizontal="center" vertical="center"/>
    </xf>
    <xf numFmtId="0" fontId="13" fillId="0" borderId="0" xfId="0" applyFont="1" applyAlignment="1">
      <alignment vertical="center" wrapText="1"/>
    </xf>
    <xf numFmtId="0" fontId="14" fillId="0" borderId="0" xfId="0" applyFont="1"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17" fillId="0" borderId="0" xfId="0" applyFont="1" applyAlignment="1">
      <alignment horizontal="left" vertical="center" wrapText="1"/>
    </xf>
    <xf numFmtId="0" fontId="17" fillId="0" borderId="0" xfId="0" applyFont="1" applyAlignment="1">
      <alignment vertical="center"/>
    </xf>
    <xf numFmtId="0" fontId="1" fillId="11" borderId="0" xfId="0" applyFont="1" applyFill="1" applyAlignment="1">
      <alignment wrapText="1"/>
    </xf>
    <xf numFmtId="0" fontId="1" fillId="0" borderId="0" xfId="0" applyFont="1" applyAlignment="1">
      <alignment horizontal="center" wrapText="1"/>
    </xf>
    <xf numFmtId="0" fontId="0" fillId="11" borderId="0" xfId="0" applyFill="1" applyAlignment="1">
      <alignment vertical="center" wrapText="1"/>
    </xf>
    <xf numFmtId="0" fontId="1" fillId="13" borderId="0" xfId="0" applyFont="1" applyFill="1" applyAlignment="1">
      <alignment horizontal="center" vertical="center"/>
    </xf>
    <xf numFmtId="0" fontId="17" fillId="13" borderId="0" xfId="0" applyFont="1" applyFill="1" applyAlignment="1">
      <alignment vertical="center" wrapText="1"/>
    </xf>
    <xf numFmtId="11" fontId="0" fillId="13" borderId="0" xfId="0" applyNumberFormat="1" applyFill="1" applyAlignment="1">
      <alignment vertical="center" wrapText="1"/>
    </xf>
    <xf numFmtId="0" fontId="12" fillId="13" borderId="0" xfId="0" applyFont="1" applyFill="1" applyAlignment="1">
      <alignment wrapText="1"/>
    </xf>
    <xf numFmtId="0" fontId="0" fillId="13" borderId="0" xfId="0" applyFill="1"/>
    <xf numFmtId="0" fontId="1" fillId="14" borderId="0" xfId="0" applyFont="1" applyFill="1" applyAlignment="1">
      <alignment horizontal="center" vertical="center"/>
    </xf>
    <xf numFmtId="0" fontId="0" fillId="11" borderId="0" xfId="0" applyFill="1"/>
    <xf numFmtId="0" fontId="0" fillId="11" borderId="0" xfId="0" applyFill="1" applyAlignment="1">
      <alignment horizontal="center" vertical="center"/>
    </xf>
    <xf numFmtId="0" fontId="0" fillId="15" borderId="0" xfId="0" applyFill="1"/>
    <xf numFmtId="0" fontId="19"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142876</xdr:colOff>
      <xdr:row>3</xdr:row>
      <xdr:rowOff>123825</xdr:rowOff>
    </xdr:from>
    <xdr:to>
      <xdr:col>0</xdr:col>
      <xdr:colOff>1457326</xdr:colOff>
      <xdr:row>30</xdr:row>
      <xdr:rowOff>28575</xdr:rowOff>
    </xdr:to>
    <xdr:sp macro="" textlink="">
      <xdr:nvSpPr>
        <xdr:cNvPr id="2" name="TextBox 1">
          <a:extLst>
            <a:ext uri="{FF2B5EF4-FFF2-40B4-BE49-F238E27FC236}">
              <a16:creationId xmlns:a16="http://schemas.microsoft.com/office/drawing/2014/main" id="{660C1A6D-27E3-4623-86A0-B3DD5BD1FD43}"/>
            </a:ext>
          </a:extLst>
        </xdr:cNvPr>
        <xdr:cNvSpPr txBox="1"/>
      </xdr:nvSpPr>
      <xdr:spPr>
        <a:xfrm>
          <a:off x="142876" y="1533525"/>
          <a:ext cx="1314450" cy="50482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 reason why this is needed is because there needs to be a unification of some  fields across insurance products. A field 'F45'</a:t>
          </a:r>
          <a:r>
            <a:rPr lang="en-CA" sz="1100" baseline="0"/>
            <a:t> in one insurance product might be unified with 'F8' in another product.  While it might be best if there was a single field ID across all products it is harder to administrate.</a:t>
          </a:r>
          <a:endParaRPr lang="en-CA" sz="1100"/>
        </a:p>
        <a:p>
          <a:endParaRPr lang="en-CA" sz="1100"/>
        </a:p>
        <a:p>
          <a:r>
            <a:rPr lang="en-CA" sz="1100"/>
            <a:t>It</a:t>
          </a:r>
          <a:r>
            <a:rPr lang="en-CA" sz="1100" baseline="0"/>
            <a:t> is best if the name of the market entered is an abbreviation as this is what will be used in various CONCATENATE() functions and in the field IDs</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104774</xdr:colOff>
      <xdr:row>0</xdr:row>
      <xdr:rowOff>19050</xdr:rowOff>
    </xdr:from>
    <xdr:to>
      <xdr:col>10</xdr:col>
      <xdr:colOff>2743199</xdr:colOff>
      <xdr:row>0</xdr:row>
      <xdr:rowOff>857250</xdr:rowOff>
    </xdr:to>
    <xdr:sp macro="" textlink="">
      <xdr:nvSpPr>
        <xdr:cNvPr id="2" name="TextBox 1">
          <a:extLst>
            <a:ext uri="{FF2B5EF4-FFF2-40B4-BE49-F238E27FC236}">
              <a16:creationId xmlns:a16="http://schemas.microsoft.com/office/drawing/2014/main" id="{450051FD-79B7-91DA-8797-B410CFAFEC0F}"/>
            </a:ext>
          </a:extLst>
        </xdr:cNvPr>
        <xdr:cNvSpPr txBox="1"/>
      </xdr:nvSpPr>
      <xdr:spPr>
        <a:xfrm>
          <a:off x="11315699" y="19050"/>
          <a:ext cx="2638425" cy="8382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800">
              <a:solidFill>
                <a:schemeClr val="dk1"/>
              </a:solidFill>
              <a:effectLst/>
              <a:latin typeface="+mn-lt"/>
              <a:ea typeface="+mn-ea"/>
              <a:cs typeface="+mn-cs"/>
            </a:rPr>
            <a:t>Keep one source of truth. Do not list possible values for a field in both the Fields tab and SelectionLists </a:t>
          </a:r>
          <a:r>
            <a:rPr lang="en-CA" sz="800" baseline="0">
              <a:solidFill>
                <a:schemeClr val="dk1"/>
              </a:solidFill>
              <a:effectLst/>
              <a:latin typeface="+mn-lt"/>
              <a:ea typeface="+mn-ea"/>
              <a:cs typeface="+mn-cs"/>
            </a:rPr>
            <a:t>tab. Choose one or the other for any given field. Enter a comment/link in this column for a field if the possible values are in the SelectionLists tab.</a:t>
          </a:r>
          <a:endParaRPr lang="en-CA" sz="800">
            <a:effectLst/>
          </a:endParaRPr>
        </a:p>
        <a:p>
          <a:endParaRPr lang="en-CA" sz="1100"/>
        </a:p>
      </xdr:txBody>
    </xdr:sp>
    <xdr:clientData/>
  </xdr:twoCellAnchor>
  <xdr:twoCellAnchor>
    <xdr:from>
      <xdr:col>13</xdr:col>
      <xdr:colOff>76201</xdr:colOff>
      <xdr:row>0</xdr:row>
      <xdr:rowOff>0</xdr:rowOff>
    </xdr:from>
    <xdr:to>
      <xdr:col>13</xdr:col>
      <xdr:colOff>2247901</xdr:colOff>
      <xdr:row>0</xdr:row>
      <xdr:rowOff>933450</xdr:rowOff>
    </xdr:to>
    <xdr:sp macro="" textlink="">
      <xdr:nvSpPr>
        <xdr:cNvPr id="3" name="TextBox 2">
          <a:extLst>
            <a:ext uri="{FF2B5EF4-FFF2-40B4-BE49-F238E27FC236}">
              <a16:creationId xmlns:a16="http://schemas.microsoft.com/office/drawing/2014/main" id="{E6441C2C-5C74-4466-B84B-92CB07433684}"/>
            </a:ext>
          </a:extLst>
        </xdr:cNvPr>
        <xdr:cNvSpPr txBox="1"/>
      </xdr:nvSpPr>
      <xdr:spPr>
        <a:xfrm>
          <a:off x="16344901" y="0"/>
          <a:ext cx="2171700" cy="9334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CA" sz="800">
              <a:solidFill>
                <a:schemeClr val="dk1"/>
              </a:solidFill>
              <a:effectLst/>
              <a:latin typeface="+mn-lt"/>
              <a:ea typeface="+mn-ea"/>
              <a:cs typeface="+mn-cs"/>
            </a:rPr>
            <a:t>Keep one source of truth. Do not list validation rules for a field in both the Fields tab and Field Rules </a:t>
          </a:r>
          <a:r>
            <a:rPr lang="en-CA" sz="800" baseline="0">
              <a:solidFill>
                <a:schemeClr val="dk1"/>
              </a:solidFill>
              <a:effectLst/>
              <a:latin typeface="+mn-lt"/>
              <a:ea typeface="+mn-ea"/>
              <a:cs typeface="+mn-cs"/>
            </a:rPr>
            <a:t>tab. Choose one or the other for any given field. Enter a comment/link in this column for a field if the validation rules are in the Field Rules tab</a:t>
          </a:r>
          <a:r>
            <a:rPr lang="en-CA" sz="1100" baseline="0">
              <a:solidFill>
                <a:schemeClr val="dk1"/>
              </a:solidFill>
              <a:effectLst/>
              <a:latin typeface="+mn-lt"/>
              <a:ea typeface="+mn-ea"/>
              <a:cs typeface="+mn-cs"/>
            </a:rPr>
            <a:t>.</a:t>
          </a:r>
          <a:endParaRPr lang="en-CA">
            <a:effectLst/>
          </a:endParaRPr>
        </a:p>
      </xdr:txBody>
    </xdr:sp>
    <xdr:clientData/>
  </xdr:twoCellAnchor>
  <xdr:twoCellAnchor>
    <xdr:from>
      <xdr:col>14</xdr:col>
      <xdr:colOff>0</xdr:colOff>
      <xdr:row>0</xdr:row>
      <xdr:rowOff>0</xdr:rowOff>
    </xdr:from>
    <xdr:to>
      <xdr:col>14</xdr:col>
      <xdr:colOff>2171700</xdr:colOff>
      <xdr:row>0</xdr:row>
      <xdr:rowOff>914400</xdr:rowOff>
    </xdr:to>
    <xdr:sp macro="" textlink="">
      <xdr:nvSpPr>
        <xdr:cNvPr id="4" name="TextBox 3">
          <a:extLst>
            <a:ext uri="{FF2B5EF4-FFF2-40B4-BE49-F238E27FC236}">
              <a16:creationId xmlns:a16="http://schemas.microsoft.com/office/drawing/2014/main" id="{9128B3CE-DDDC-48F3-99C5-E09085231339}"/>
            </a:ext>
          </a:extLst>
        </xdr:cNvPr>
        <xdr:cNvSpPr txBox="1"/>
      </xdr:nvSpPr>
      <xdr:spPr>
        <a:xfrm>
          <a:off x="18573750" y="0"/>
          <a:ext cx="2171700" cy="9144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CA" sz="800">
              <a:solidFill>
                <a:schemeClr val="dk1"/>
              </a:solidFill>
              <a:effectLst/>
              <a:latin typeface="+mn-lt"/>
              <a:ea typeface="+mn-ea"/>
              <a:cs typeface="+mn-cs"/>
            </a:rPr>
            <a:t>Keep one source of truth. Do not list field validation error text for a field in both the Fields tab and Field Rules </a:t>
          </a:r>
          <a:r>
            <a:rPr lang="en-CA" sz="800" baseline="0">
              <a:solidFill>
                <a:schemeClr val="dk1"/>
              </a:solidFill>
              <a:effectLst/>
              <a:latin typeface="+mn-lt"/>
              <a:ea typeface="+mn-ea"/>
              <a:cs typeface="+mn-cs"/>
            </a:rPr>
            <a:t>tab. Choose one or the other for any given field. Enter a comment/link in this column for a field if the validation error text is in the FieldRules tab</a:t>
          </a:r>
          <a:r>
            <a:rPr lang="en-CA" sz="1100" baseline="0">
              <a:solidFill>
                <a:schemeClr val="dk1"/>
              </a:solidFill>
              <a:effectLst/>
              <a:latin typeface="+mn-lt"/>
              <a:ea typeface="+mn-ea"/>
              <a:cs typeface="+mn-cs"/>
            </a:rPr>
            <a:t>.</a:t>
          </a:r>
        </a:p>
      </xdr:txBody>
    </xdr:sp>
    <xdr:clientData/>
  </xdr:twoCellAnchor>
  <xdr:twoCellAnchor>
    <xdr:from>
      <xdr:col>16</xdr:col>
      <xdr:colOff>161925</xdr:colOff>
      <xdr:row>0</xdr:row>
      <xdr:rowOff>0</xdr:rowOff>
    </xdr:from>
    <xdr:to>
      <xdr:col>16</xdr:col>
      <xdr:colOff>2333625</xdr:colOff>
      <xdr:row>0</xdr:row>
      <xdr:rowOff>933450</xdr:rowOff>
    </xdr:to>
    <xdr:sp macro="" textlink="">
      <xdr:nvSpPr>
        <xdr:cNvPr id="5" name="TextBox 4">
          <a:extLst>
            <a:ext uri="{FF2B5EF4-FFF2-40B4-BE49-F238E27FC236}">
              <a16:creationId xmlns:a16="http://schemas.microsoft.com/office/drawing/2014/main" id="{0AC72E06-8D4F-48CA-837E-865DB4690C50}"/>
            </a:ext>
          </a:extLst>
        </xdr:cNvPr>
        <xdr:cNvSpPr txBox="1"/>
      </xdr:nvSpPr>
      <xdr:spPr>
        <a:xfrm>
          <a:off x="26031825" y="0"/>
          <a:ext cx="2171700" cy="9334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CA" sz="800">
              <a:solidFill>
                <a:schemeClr val="dk1"/>
              </a:solidFill>
              <a:effectLst/>
              <a:latin typeface="+mn-lt"/>
              <a:ea typeface="+mn-ea"/>
              <a:cs typeface="+mn-cs"/>
            </a:rPr>
            <a:t>Keep one source of truth. Do not list rules which cause a field to be required or not required in both the Fields tab and FieldRules </a:t>
          </a:r>
          <a:r>
            <a:rPr lang="en-CA" sz="800" baseline="0">
              <a:solidFill>
                <a:schemeClr val="dk1"/>
              </a:solidFill>
              <a:effectLst/>
              <a:latin typeface="+mn-lt"/>
              <a:ea typeface="+mn-ea"/>
              <a:cs typeface="+mn-cs"/>
            </a:rPr>
            <a:t>tab. Choose one or the other for any given field. Enter a comment/link in this column for a field if the rules are in the FieldRules tab</a:t>
          </a:r>
          <a:r>
            <a:rPr lang="en-CA" sz="1100" baseline="0">
              <a:solidFill>
                <a:schemeClr val="dk1"/>
              </a:solidFill>
              <a:effectLst/>
              <a:latin typeface="+mn-lt"/>
              <a:ea typeface="+mn-ea"/>
              <a:cs typeface="+mn-cs"/>
            </a:rPr>
            <a:t>.</a:t>
          </a:r>
          <a:endParaRPr lang="en-CA">
            <a:effectLst/>
          </a:endParaRPr>
        </a:p>
      </xdr:txBody>
    </xdr:sp>
    <xdr:clientData/>
  </xdr:twoCellAnchor>
  <xdr:twoCellAnchor>
    <xdr:from>
      <xdr:col>0</xdr:col>
      <xdr:colOff>85725</xdr:colOff>
      <xdr:row>0</xdr:row>
      <xdr:rowOff>104774</xdr:rowOff>
    </xdr:from>
    <xdr:to>
      <xdr:col>0</xdr:col>
      <xdr:colOff>876300</xdr:colOff>
      <xdr:row>0</xdr:row>
      <xdr:rowOff>1371600</xdr:rowOff>
    </xdr:to>
    <xdr:sp macro="" textlink="">
      <xdr:nvSpPr>
        <xdr:cNvPr id="6" name="TextBox 5">
          <a:extLst>
            <a:ext uri="{FF2B5EF4-FFF2-40B4-BE49-F238E27FC236}">
              <a16:creationId xmlns:a16="http://schemas.microsoft.com/office/drawing/2014/main" id="{CAEFF05C-2CF2-7264-4F96-B84BC3FA6CE0}"/>
            </a:ext>
          </a:extLst>
        </xdr:cNvPr>
        <xdr:cNvSpPr txBox="1"/>
      </xdr:nvSpPr>
      <xdr:spPr>
        <a:xfrm>
          <a:off x="85725" y="104774"/>
          <a:ext cx="790575" cy="1266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Never renumber once Field References have been used outside of this document</a:t>
          </a:r>
        </a:p>
      </xdr:txBody>
    </xdr:sp>
    <xdr:clientData/>
  </xdr:twoCellAnchor>
  <xdr:twoCellAnchor>
    <xdr:from>
      <xdr:col>18</xdr:col>
      <xdr:colOff>0</xdr:colOff>
      <xdr:row>0</xdr:row>
      <xdr:rowOff>0</xdr:rowOff>
    </xdr:from>
    <xdr:to>
      <xdr:col>18</xdr:col>
      <xdr:colOff>2171700</xdr:colOff>
      <xdr:row>0</xdr:row>
      <xdr:rowOff>933450</xdr:rowOff>
    </xdr:to>
    <xdr:sp macro="" textlink="">
      <xdr:nvSpPr>
        <xdr:cNvPr id="7" name="TextBox 6">
          <a:extLst>
            <a:ext uri="{FF2B5EF4-FFF2-40B4-BE49-F238E27FC236}">
              <a16:creationId xmlns:a16="http://schemas.microsoft.com/office/drawing/2014/main" id="{685C3EA4-3A66-4983-B5C3-6D7ECA201378}"/>
            </a:ext>
          </a:extLst>
        </xdr:cNvPr>
        <xdr:cNvSpPr txBox="1"/>
      </xdr:nvSpPr>
      <xdr:spPr>
        <a:xfrm>
          <a:off x="29937075" y="0"/>
          <a:ext cx="2171700" cy="9334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CA" sz="800">
              <a:solidFill>
                <a:schemeClr val="dk1"/>
              </a:solidFill>
              <a:effectLst/>
              <a:latin typeface="+mn-lt"/>
              <a:ea typeface="+mn-ea"/>
              <a:cs typeface="+mn-cs"/>
            </a:rPr>
            <a:t>Keep one source of truth. Do not list rules where a field</a:t>
          </a:r>
          <a:r>
            <a:rPr lang="en-CA" sz="800" baseline="0">
              <a:solidFill>
                <a:schemeClr val="dk1"/>
              </a:solidFill>
              <a:effectLst/>
              <a:latin typeface="+mn-lt"/>
              <a:ea typeface="+mn-ea"/>
              <a:cs typeface="+mn-cs"/>
            </a:rPr>
            <a:t> can cause a referral to underwriting </a:t>
          </a:r>
          <a:r>
            <a:rPr lang="en-CA" sz="800">
              <a:solidFill>
                <a:schemeClr val="dk1"/>
              </a:solidFill>
              <a:effectLst/>
              <a:latin typeface="+mn-lt"/>
              <a:ea typeface="+mn-ea"/>
              <a:cs typeface="+mn-cs"/>
            </a:rPr>
            <a:t>in both the Fields tab and FieldRules </a:t>
          </a:r>
          <a:r>
            <a:rPr lang="en-CA" sz="800" baseline="0">
              <a:solidFill>
                <a:schemeClr val="dk1"/>
              </a:solidFill>
              <a:effectLst/>
              <a:latin typeface="+mn-lt"/>
              <a:ea typeface="+mn-ea"/>
              <a:cs typeface="+mn-cs"/>
            </a:rPr>
            <a:t>tab. Choose one or the other for any given field. Enter a comment/link in this column for a field if the rules are in the FieldRules tab</a:t>
          </a:r>
          <a:r>
            <a:rPr lang="en-CA" sz="1100" baseline="0">
              <a:solidFill>
                <a:schemeClr val="dk1"/>
              </a:solidFill>
              <a:effectLst/>
              <a:latin typeface="+mn-lt"/>
              <a:ea typeface="+mn-ea"/>
              <a:cs typeface="+mn-cs"/>
            </a:rPr>
            <a:t>.</a:t>
          </a:r>
          <a:endParaRPr lang="en-CA">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104774</xdr:colOff>
      <xdr:row>0</xdr:row>
      <xdr:rowOff>19050</xdr:rowOff>
    </xdr:from>
    <xdr:to>
      <xdr:col>0</xdr:col>
      <xdr:colOff>2743199</xdr:colOff>
      <xdr:row>0</xdr:row>
      <xdr:rowOff>857250</xdr:rowOff>
    </xdr:to>
    <xdr:sp macro="" textlink="">
      <xdr:nvSpPr>
        <xdr:cNvPr id="2" name="TextBox 1">
          <a:extLst>
            <a:ext uri="{FF2B5EF4-FFF2-40B4-BE49-F238E27FC236}">
              <a16:creationId xmlns:a16="http://schemas.microsoft.com/office/drawing/2014/main" id="{AEDE2E52-9DB6-40F8-963B-D3E7ED54CCD7}"/>
            </a:ext>
          </a:extLst>
        </xdr:cNvPr>
        <xdr:cNvSpPr txBox="1"/>
      </xdr:nvSpPr>
      <xdr:spPr>
        <a:xfrm>
          <a:off x="16891634" y="19050"/>
          <a:ext cx="2638425" cy="8382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CA" sz="800">
              <a:solidFill>
                <a:schemeClr val="dk1"/>
              </a:solidFill>
              <a:effectLst/>
              <a:latin typeface="+mn-lt"/>
              <a:ea typeface="+mn-ea"/>
              <a:cs typeface="+mn-cs"/>
            </a:rPr>
            <a:t>Keep one source of truth. Do not list possible values for a field in both the Fields tab and SelectionLists </a:t>
          </a:r>
          <a:r>
            <a:rPr lang="en-CA" sz="800" baseline="0">
              <a:solidFill>
                <a:schemeClr val="dk1"/>
              </a:solidFill>
              <a:effectLst/>
              <a:latin typeface="+mn-lt"/>
              <a:ea typeface="+mn-ea"/>
              <a:cs typeface="+mn-cs"/>
            </a:rPr>
            <a:t>tab. Choose one or the other for any given field. Enter a comment/link in this column for a field if the possible values are in the SelectionLists tab.</a:t>
          </a:r>
          <a:endParaRPr lang="en-CA" sz="800">
            <a:effectLst/>
          </a:endParaRPr>
        </a:p>
        <a:p>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247650</xdr:colOff>
      <xdr:row>7</xdr:row>
      <xdr:rowOff>76200</xdr:rowOff>
    </xdr:from>
    <xdr:to>
      <xdr:col>10</xdr:col>
      <xdr:colOff>581025</xdr:colOff>
      <xdr:row>16</xdr:row>
      <xdr:rowOff>180975</xdr:rowOff>
    </xdr:to>
    <xdr:sp macro="" textlink="">
      <xdr:nvSpPr>
        <xdr:cNvPr id="2" name="TextBox 1">
          <a:extLst>
            <a:ext uri="{FF2B5EF4-FFF2-40B4-BE49-F238E27FC236}">
              <a16:creationId xmlns:a16="http://schemas.microsoft.com/office/drawing/2014/main" id="{EE1E3A75-DD10-EB24-F89E-B1634FF2002E}"/>
            </a:ext>
          </a:extLst>
        </xdr:cNvPr>
        <xdr:cNvSpPr txBox="1"/>
      </xdr:nvSpPr>
      <xdr:spPr>
        <a:xfrm>
          <a:off x="7191375" y="1028700"/>
          <a:ext cx="3381375" cy="181927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Keep one source of truth. Do not list items in the field tab and in</a:t>
          </a:r>
          <a:r>
            <a:rPr lang="en-CA" sz="1100" baseline="0"/>
            <a:t> this tab. Choose one or the other.</a:t>
          </a:r>
        </a:p>
        <a:p>
          <a:endParaRPr lang="en-CA" sz="1100" baseline="0"/>
        </a:p>
        <a:p>
          <a:pPr algn="l"/>
          <a:r>
            <a:rPr lang="en-CA" sz="1100" baseline="0"/>
            <a:t>If you use this tab for some/all fields, make sure you put a comment or link in the field to let the viewer know to come to this tab to see the possible values.</a:t>
          </a:r>
          <a:endParaRPr lang="en-CA"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504825</xdr:colOff>
      <xdr:row>3</xdr:row>
      <xdr:rowOff>38100</xdr:rowOff>
    </xdr:from>
    <xdr:to>
      <xdr:col>13</xdr:col>
      <xdr:colOff>228600</xdr:colOff>
      <xdr:row>12</xdr:row>
      <xdr:rowOff>114300</xdr:rowOff>
    </xdr:to>
    <xdr:sp macro="" textlink="">
      <xdr:nvSpPr>
        <xdr:cNvPr id="3" name="TextBox 2">
          <a:extLst>
            <a:ext uri="{FF2B5EF4-FFF2-40B4-BE49-F238E27FC236}">
              <a16:creationId xmlns:a16="http://schemas.microsoft.com/office/drawing/2014/main" id="{C58DCDDA-335F-4043-AADF-39F7EE5CB0CB}"/>
            </a:ext>
          </a:extLst>
        </xdr:cNvPr>
        <xdr:cNvSpPr txBox="1"/>
      </xdr:nvSpPr>
      <xdr:spPr>
        <a:xfrm>
          <a:off x="16154400" y="1943100"/>
          <a:ext cx="3381375" cy="17907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CA" sz="1100">
              <a:solidFill>
                <a:schemeClr val="dk1"/>
              </a:solidFill>
              <a:effectLst/>
              <a:latin typeface="+mn-lt"/>
              <a:ea typeface="+mn-ea"/>
              <a:cs typeface="+mn-cs"/>
            </a:rPr>
            <a:t>Keep one source of truth. Do not list validation rules for a field in both the Fields tab and FieldRules </a:t>
          </a:r>
          <a:r>
            <a:rPr lang="en-CA" sz="1100" baseline="0">
              <a:solidFill>
                <a:schemeClr val="dk1"/>
              </a:solidFill>
              <a:effectLst/>
              <a:latin typeface="+mn-lt"/>
              <a:ea typeface="+mn-ea"/>
              <a:cs typeface="+mn-cs"/>
            </a:rPr>
            <a:t>tab. Choose one or the other for any given field. Enter a comment/link in this column for a field if the validation rules are in the FieldRules tab.</a:t>
          </a:r>
          <a:endParaRPr lang="en-CA">
            <a:effectLst/>
          </a:endParaRPr>
        </a:p>
        <a:p>
          <a:endParaRPr lang="en-CA" sz="1100" baseline="0"/>
        </a:p>
        <a:p>
          <a:r>
            <a:rPr lang="en-CA" sz="1100" baseline="0"/>
            <a:t>If you use this tab for some/all fields, make sure you put a comment or link in the Field tab to let the viewer know to come to this tab to see the field rules.</a:t>
          </a:r>
          <a:endParaRPr lang="en-C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rufla.atlassian.net/browse/TIB-3962"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i:/r/sites/Clients/Shared%20Documents/Lockton%20Companies%20LLP/LOCK10-07%20TMK%20Generic%20Cyber%20Webform%20Application/1.Discovery/Requirements/Cyber%20Application%20-Page%2020%20%2020220829.png?csf=1&amp;web=1&amp;e=yRnf2i" TargetMode="External"/><Relationship Id="rId13" Type="http://schemas.openxmlformats.org/officeDocument/2006/relationships/hyperlink" Target="../../../../../../:i:/r/sites/Clients/Shared%20Documents/Lockton%20Companies%20LLP/LOCK10-07%20TMK%20Generic%20Cyber%20Webform%20Application/1.Discovery/Requirements/Cyber%20Application%20-Page%207%20%2020220829.png?csf=1&amp;web=1&amp;e=i3TJnl" TargetMode="External"/><Relationship Id="rId18" Type="http://schemas.openxmlformats.org/officeDocument/2006/relationships/hyperlink" Target="../../../../../../:i:/r/sites/Clients/Shared%20Documents/Lockton%20Companies%20LLP/LOCK10-07%20TMK%20Generic%20Cyber%20Webform%20Application/1.Discovery/Requirements/Cyber%20Application%20-Page%2010%20%2020220829.png?csf=1&amp;web=1&amp;e=7Z9hRN" TargetMode="External"/><Relationship Id="rId26" Type="http://schemas.openxmlformats.org/officeDocument/2006/relationships/hyperlink" Target="../../../../../../:i:/r/sites/Clients/Shared%20Documents/Lockton%20Companies%20LLP/LOCK10-07%20TMK%20Generic%20Cyber%20Webform%20Application/1.Discovery/Requirements/Cyber%20Application%20-Page%2014%20%2020220829.png?csf=1&amp;web=1&amp;e=dxZkXm" TargetMode="External"/><Relationship Id="rId3" Type="http://schemas.openxmlformats.org/officeDocument/2006/relationships/hyperlink" Target="../../../../../../:i:/r/sites/Clients/Shared%20Documents/Lockton%20Companies%20LLP/LOCK10-07%20TMK%20Generic%20Cyber%20Webform%20Application/1.Discovery/Requirements/Cyber%20Application%20-Page%2018%20%2020220829.png?csf=1&amp;web=1&amp;e=7l4l0H" TargetMode="External"/><Relationship Id="rId21" Type="http://schemas.openxmlformats.org/officeDocument/2006/relationships/hyperlink" Target="../../../../../../:i:/r/sites/Clients/Shared%20Documents/Lockton%20Companies%20LLP/LOCK10-07%20TMK%20Generic%20Cyber%20Webform%20Application/1.Discovery/Requirements/Cyber%20Application%20-Page%2012%20%2020220829.png?csf=1&amp;web=1&amp;e=MbEgur" TargetMode="External"/><Relationship Id="rId7" Type="http://schemas.openxmlformats.org/officeDocument/2006/relationships/hyperlink" Target="../../../../../../:i:/r/sites/Clients/Shared%20Documents/Lockton%20Companies%20LLP/LOCK10-07%20TMK%20Generic%20Cyber%20Webform%20Application/1.Discovery/Requirements/Cyber%20Application%20-Page%2020%20%2020220829.png?csf=1&amp;web=1&amp;e=yRnf2i" TargetMode="External"/><Relationship Id="rId12" Type="http://schemas.openxmlformats.org/officeDocument/2006/relationships/hyperlink" Target="../../../../../../:i:/r/sites/Clients/Shared%20Documents/Lockton%20Companies%20LLP/LOCK10-07%20TMK%20Generic%20Cyber%20Webform%20Application/1.Discovery/Requirements/Cyber%20Application%20-Page%206%20%2020220829.png?csf=1&amp;web=1&amp;e=aKIadl" TargetMode="External"/><Relationship Id="rId17" Type="http://schemas.openxmlformats.org/officeDocument/2006/relationships/hyperlink" Target="../../../../../../:i:/r/sites/Clients/Shared%20Documents/Lockton%20Companies%20LLP/LOCK10-07%20TMK%20Generic%20Cyber%20Webform%20Application/1.Discovery/Requirements/Cyber%20Application%20-Page%2010%20%2020220829.png?csf=1&amp;web=1&amp;e=7Z9hRN" TargetMode="External"/><Relationship Id="rId25" Type="http://schemas.openxmlformats.org/officeDocument/2006/relationships/hyperlink" Target="../../../../../../:i:/r/sites/Clients/Shared%20Documents/Lockton%20Companies%20LLP/LOCK10-07%20TMK%20Generic%20Cyber%20Webform%20Application/1.Discovery/Requirements/Cyber%20Application%20-Page%2014%20%2020220829.png?csf=1&amp;web=1&amp;e=dxZkXm" TargetMode="External"/><Relationship Id="rId2" Type="http://schemas.openxmlformats.org/officeDocument/2006/relationships/hyperlink" Target="../../../../../../:i:/r/sites/Clients/Shared%20Documents/Lockton%20Companies%20LLP/LOCK10-07%20TMK%20Generic%20Cyber%20Webform%20Application/1.Discovery/Requirements/Cyber%20Application%20-Page%2018%20%2020220829.png?csf=1&amp;web=1&amp;e=7l4l0H" TargetMode="External"/><Relationship Id="rId16" Type="http://schemas.openxmlformats.org/officeDocument/2006/relationships/hyperlink" Target="../../../../../../:i:/r/sites/Clients/Shared%20Documents/Lockton%20Companies%20LLP/LOCK10-07%20TMK%20Generic%20Cyber%20Webform%20Application/1.Discovery/Requirements/Cyber%20Application%20-Page%208%20%2020220829.png?csf=1&amp;web=1&amp;e=oOmwb2" TargetMode="External"/><Relationship Id="rId20" Type="http://schemas.openxmlformats.org/officeDocument/2006/relationships/hyperlink" Target="../../../../../../:i:/r/sites/Clients/Shared%20Documents/Lockton%20Companies%20LLP/LOCK10-07%20TMK%20Generic%20Cyber%20Webform%20Application/1.Discovery/Requirements/Cyber%20Application%20-Page%2011%20%2020220829.png?csf=1&amp;web=1&amp;e=nwSQDO" TargetMode="External"/><Relationship Id="rId29" Type="http://schemas.openxmlformats.org/officeDocument/2006/relationships/hyperlink" Target="../../../../../../:i:/r/sites/Clients/Shared%20Documents/Lockton%20Companies%20LLP/LOCK10-07%20TMK%20Generic%20Cyber%20Webform%20Application/1.Discovery/Requirements/Cyber%20Application%20-Page%2016%20%2020220829.png?csf=1&amp;web=1&amp;e=jiQORC" TargetMode="External"/><Relationship Id="rId1" Type="http://schemas.openxmlformats.org/officeDocument/2006/relationships/hyperlink" Target="../../../../../../:w:/r/sites/Clients/Shared%20Documents/Lockton%20Companies%20LLP/LOCK10-07%20TMK%20Generic%20Cyber%20Webform%20Application/1.Discovery/Documents%20from%20Client/Cyber%20Application%20-%20Draft%20Lockton%20US%20Cyber%20Application%20Form%202021%20DRAFT%20and%20formatted%20with%20boxes%2020220829.docx?d=wa775901502994889aa2989443013194f&amp;csf=1&amp;web=1&amp;e=jPGtuX" TargetMode="External"/><Relationship Id="rId6" Type="http://schemas.openxmlformats.org/officeDocument/2006/relationships/hyperlink" Target="../../../../../../:i:/r/sites/Clients/Shared%20Documents/Lockton%20Companies%20LLP/LOCK10-07%20TMK%20Generic%20Cyber%20Webform%20Application/1.Discovery/Requirements/Cyber%20Application%20-Page%2020%20%2020220829.png?csf=1&amp;web=1&amp;e=yRnf2i" TargetMode="External"/><Relationship Id="rId11" Type="http://schemas.openxmlformats.org/officeDocument/2006/relationships/hyperlink" Target="../../../../../../:i:/r/sites/Clients/Shared%20Documents/Lockton%20Companies%20LLP/LOCK10-07%20TMK%20Generic%20Cyber%20Webform%20Application/1.Discovery/Requirements/Cyber%20Application%20-Page%206%20%2020220829.png?csf=1&amp;web=1&amp;e=aKIadl" TargetMode="External"/><Relationship Id="rId24" Type="http://schemas.openxmlformats.org/officeDocument/2006/relationships/hyperlink" Target="../../../../../../:i:/r/sites/Clients/Shared%20Documents/Lockton%20Companies%20LLP/LOCK10-07%20TMK%20Generic%20Cyber%20Webform%20Application/1.Discovery/Requirements/Cyber%20Application%20-Page%2013%20%2020220829.png?csf=1&amp;web=1&amp;e=oFI64O" TargetMode="External"/><Relationship Id="rId5" Type="http://schemas.openxmlformats.org/officeDocument/2006/relationships/hyperlink" Target="../../../../../../:i:/r/sites/Clients/Shared%20Documents/Lockton%20Companies%20LLP/LOCK10-07%20TMK%20Generic%20Cyber%20Webform%20Application/1.Discovery/Requirements/Cyber%20Application%20-Page%2018%20%2020220829.png?csf=1&amp;web=1&amp;e=7FJnC7" TargetMode="External"/><Relationship Id="rId15" Type="http://schemas.openxmlformats.org/officeDocument/2006/relationships/hyperlink" Target="../../../../../../:i:/r/sites/Clients/Shared%20Documents/Lockton%20Companies%20LLP/LOCK10-07%20TMK%20Generic%20Cyber%20Webform%20Application/1.Discovery/Requirements/Cyber%20Application%20-Page%208%20%2020220829.png?csf=1&amp;web=1&amp;e=oOmwb2" TargetMode="External"/><Relationship Id="rId23" Type="http://schemas.openxmlformats.org/officeDocument/2006/relationships/hyperlink" Target="../../../../../../:i:/r/sites/Clients/Shared%20Documents/Lockton%20Companies%20LLP/LOCK10-07%20TMK%20Generic%20Cyber%20Webform%20Application/1.Discovery/Requirements/Cyber%20Application%20-Page%2013%20%2020220829.png?csf=1&amp;web=1&amp;e=oFI64O" TargetMode="External"/><Relationship Id="rId28" Type="http://schemas.openxmlformats.org/officeDocument/2006/relationships/hyperlink" Target="../../../../../../:i:/r/sites/Clients/Shared%20Documents/Lockton%20Companies%20LLP/LOCK10-07%20TMK%20Generic%20Cyber%20Webform%20Application/1.Discovery/Requirements/Cyber%20Application%20-Page%2016%20%2020220829.png?csf=1&amp;web=1&amp;e=jiQORC" TargetMode="External"/><Relationship Id="rId10" Type="http://schemas.openxmlformats.org/officeDocument/2006/relationships/hyperlink" Target="../../../../../../:i:/r/sites/Clients/Shared%20Documents/Lockton%20Companies%20LLP/LOCK10-07%20TMK%20Generic%20Cyber%20Webform%20Application/1.Discovery/Requirements/Cyber%20Application%20-Page%2021%20%2020220829.png?csf=1&amp;web=1&amp;e=ROZsDQ" TargetMode="External"/><Relationship Id="rId19" Type="http://schemas.openxmlformats.org/officeDocument/2006/relationships/hyperlink" Target="../../../../../../:i:/r/sites/Clients/Shared%20Documents/Lockton%20Companies%20LLP/LOCK10-07%20TMK%20Generic%20Cyber%20Webform%20Application/1.Discovery/Requirements/Cyber%20Application%20-Page%2011%20%2020220829.png?csf=1&amp;web=1&amp;e=nwSQDO" TargetMode="External"/><Relationship Id="rId4" Type="http://schemas.openxmlformats.org/officeDocument/2006/relationships/hyperlink" Target="../../../../../../:i:/r/sites/Clients/Shared%20Documents/Lockton%20Companies%20LLP/LOCK10-07%20TMK%20Generic%20Cyber%20Webform%20Application/1.Discovery/Requirements/Cyber%20Application%20-Page%2018%20%2020220829.png?csf=1&amp;web=1&amp;e=7FJnC7" TargetMode="External"/><Relationship Id="rId9" Type="http://schemas.openxmlformats.org/officeDocument/2006/relationships/hyperlink" Target="../../../../../../:i:/r/sites/Clients/Shared%20Documents/Lockton%20Companies%20LLP/LOCK10-07%20TMK%20Generic%20Cyber%20Webform%20Application/1.Discovery/Requirements/Cyber%20Application%20-Page%2021%20%2020220829.png?csf=1&amp;web=1&amp;e=ROZsDQ" TargetMode="External"/><Relationship Id="rId14" Type="http://schemas.openxmlformats.org/officeDocument/2006/relationships/hyperlink" Target="../../../../../../:i:/r/sites/Clients/Shared%20Documents/Lockton%20Companies%20LLP/LOCK10-07%20TMK%20Generic%20Cyber%20Webform%20Application/1.Discovery/Requirements/Cyber%20Application%20-Page%207%20%2020220829.png?csf=1&amp;web=1&amp;e=i3TJnl" TargetMode="External"/><Relationship Id="rId22" Type="http://schemas.openxmlformats.org/officeDocument/2006/relationships/hyperlink" Target="../../../../../../:i:/r/sites/Clients/Shared%20Documents/Lockton%20Companies%20LLP/LOCK10-07%20TMK%20Generic%20Cyber%20Webform%20Application/1.Discovery/Requirements/Cyber%20Application%20-Page%2012%20%2020220829.png?csf=1&amp;web=1&amp;e=MbEgur" TargetMode="External"/><Relationship Id="rId27" Type="http://schemas.openxmlformats.org/officeDocument/2006/relationships/hyperlink" Target="../../../../../../:w:/r/sites/Clients/Shared%20Documents/Lockton%20Companies%20LLP/LOCK10-07%20TMK%20Generic%20Cyber%20Webform%20Application/1.Discovery/Documents%20from%20Client/Cyber%20Application%20-%20Draft%20Lockton%20US%20Cyber%20Application%20Form%202021%20DRAFT%20and%20formatted%20with%20boxes%2020220829.docx?d=wa775901502994889aa2989443013194f&amp;csf=1&amp;web=1&amp;e=jPGtu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6B76B-E052-4163-87C2-5F48D65B0833}">
  <dimension ref="A1:C2"/>
  <sheetViews>
    <sheetView workbookViewId="0">
      <selection activeCell="B2" sqref="B2"/>
    </sheetView>
  </sheetViews>
  <sheetFormatPr defaultRowHeight="14.45"/>
  <cols>
    <col min="1" max="1" width="24.42578125" customWidth="1"/>
    <col min="2" max="2" width="56.7109375" bestFit="1" customWidth="1"/>
    <col min="3" max="3" width="71.7109375" customWidth="1"/>
  </cols>
  <sheetData>
    <row r="1" spans="1:3" ht="64.5" customHeight="1">
      <c r="A1" s="3" t="s">
        <v>0</v>
      </c>
      <c r="B1" s="3" t="s">
        <v>1</v>
      </c>
      <c r="C1" s="3" t="s">
        <v>2</v>
      </c>
    </row>
    <row r="2" spans="1:3" ht="70.150000000000006">
      <c r="A2" s="36" t="s">
        <v>3</v>
      </c>
      <c r="B2" s="34" t="s">
        <v>4</v>
      </c>
      <c r="C2" s="35" t="s">
        <v>5</v>
      </c>
    </row>
  </sheetData>
  <hyperlinks>
    <hyperlink ref="C2" r:id="rId1" xr:uid="{EECECD03-AF03-4F55-B883-06D788982448}"/>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6F7F-6C42-422E-A97D-6BB8722B3B14}">
  <dimension ref="A1:B14"/>
  <sheetViews>
    <sheetView topLeftCell="A3" workbookViewId="0">
      <selection activeCell="A15" sqref="A15"/>
    </sheetView>
  </sheetViews>
  <sheetFormatPr defaultRowHeight="14.45"/>
  <cols>
    <col min="1" max="1" width="33.140625" bestFit="1" customWidth="1"/>
    <col min="2" max="2" width="71.85546875" style="1" customWidth="1"/>
  </cols>
  <sheetData>
    <row r="1" spans="1:2" ht="28.9">
      <c r="A1" s="7" t="s">
        <v>17</v>
      </c>
      <c r="B1" s="7" t="s">
        <v>133</v>
      </c>
    </row>
    <row r="2" spans="1:2">
      <c r="A2" s="8" t="s">
        <v>162</v>
      </c>
      <c r="B2" s="1" t="s">
        <v>1492</v>
      </c>
    </row>
    <row r="3" spans="1:2" ht="28.9">
      <c r="A3" s="8" t="s">
        <v>1493</v>
      </c>
      <c r="B3" s="1" t="s">
        <v>1494</v>
      </c>
    </row>
    <row r="4" spans="1:2" ht="43.15">
      <c r="A4" s="8" t="s">
        <v>152</v>
      </c>
      <c r="B4" s="1" t="s">
        <v>1495</v>
      </c>
    </row>
    <row r="5" spans="1:2" ht="28.9">
      <c r="A5" s="8" t="s">
        <v>1496</v>
      </c>
      <c r="B5" s="1" t="s">
        <v>1497</v>
      </c>
    </row>
    <row r="6" spans="1:2" ht="43.15">
      <c r="A6" s="8" t="s">
        <v>1498</v>
      </c>
      <c r="B6" s="1" t="s">
        <v>1495</v>
      </c>
    </row>
    <row r="7" spans="1:2" ht="28.9">
      <c r="A7" s="8" t="s">
        <v>1499</v>
      </c>
      <c r="B7" s="1" t="s">
        <v>1497</v>
      </c>
    </row>
    <row r="8" spans="1:2" ht="28.9">
      <c r="A8" s="8" t="s">
        <v>82</v>
      </c>
      <c r="B8" s="1" t="s">
        <v>1500</v>
      </c>
    </row>
    <row r="9" spans="1:2" ht="28.9">
      <c r="A9" s="8" t="s">
        <v>1501</v>
      </c>
      <c r="B9" s="1" t="s">
        <v>1502</v>
      </c>
    </row>
    <row r="10" spans="1:2">
      <c r="A10" s="8" t="s">
        <v>330</v>
      </c>
      <c r="B10" s="1" t="s">
        <v>1503</v>
      </c>
    </row>
    <row r="11" spans="1:2">
      <c r="A11" s="8" t="s">
        <v>146</v>
      </c>
      <c r="B11" s="1" t="s">
        <v>1504</v>
      </c>
    </row>
    <row r="12" spans="1:2" ht="28.9">
      <c r="A12" s="8" t="s">
        <v>45</v>
      </c>
      <c r="B12" s="1" t="s">
        <v>1505</v>
      </c>
    </row>
    <row r="13" spans="1:2" ht="28.9">
      <c r="A13" s="8" t="s">
        <v>301</v>
      </c>
      <c r="B13" s="1" t="s">
        <v>1506</v>
      </c>
    </row>
    <row r="14" spans="1:2" ht="28.9">
      <c r="A14" s="8" t="s">
        <v>27</v>
      </c>
      <c r="B14" s="1" t="s">
        <v>1507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8D9D9-21A7-411E-9C99-09A8388E352B}">
  <dimension ref="A1:A3"/>
  <sheetViews>
    <sheetView workbookViewId="0">
      <selection activeCell="A7" sqref="A7"/>
    </sheetView>
  </sheetViews>
  <sheetFormatPr defaultRowHeight="14.45"/>
  <cols>
    <col min="1" max="1" width="31.85546875" customWidth="1"/>
  </cols>
  <sheetData>
    <row r="1" spans="1:1" ht="28.9">
      <c r="A1" s="7" t="s">
        <v>1508</v>
      </c>
    </row>
    <row r="2" spans="1:1">
      <c r="A2" s="9" t="s">
        <v>35</v>
      </c>
    </row>
    <row r="3" spans="1:1">
      <c r="A3" s="9" t="s">
        <v>143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088F-4BE6-4D28-89D7-903C1C8A0B8F}">
  <sheetPr>
    <tabColor rgb="FFED7D31"/>
  </sheetPr>
  <dimension ref="A1:V120"/>
  <sheetViews>
    <sheetView tabSelected="1" zoomScale="85" zoomScaleNormal="85" workbookViewId="0">
      <pane xSplit="4" ySplit="1" topLeftCell="R52" activePane="bottomRight" state="frozen"/>
      <selection pane="bottomRight" activeCell="T59" sqref="T59"/>
      <selection pane="bottomLeft" activeCell="A2" sqref="A2"/>
      <selection pane="topRight" activeCell="E1" sqref="E1"/>
    </sheetView>
  </sheetViews>
  <sheetFormatPr defaultColWidth="8.85546875" defaultRowHeight="14.45"/>
  <cols>
    <col min="1" max="2" width="14.42578125" customWidth="1"/>
    <col min="3" max="3" width="19.7109375" style="5" bestFit="1" customWidth="1"/>
    <col min="4" max="4" width="35.140625" style="1" customWidth="1"/>
    <col min="5" max="5" width="17.85546875" style="50" customWidth="1"/>
    <col min="6" max="6" width="15.5703125" style="50" customWidth="1"/>
    <col min="7" max="7" width="21.85546875" style="50" customWidth="1"/>
    <col min="8" max="8" width="34" style="1" customWidth="1"/>
    <col min="9" max="9" width="43.42578125" style="43" customWidth="1"/>
    <col min="10" max="10" width="28.28515625" bestFit="1" customWidth="1"/>
    <col min="11" max="11" width="42.5703125" style="1" customWidth="1"/>
    <col min="12" max="12" width="34.42578125" style="1" bestFit="1" customWidth="1"/>
    <col min="13" max="16" width="34.5703125" style="1" customWidth="1"/>
    <col min="17" max="17" width="47.5703125" style="1" customWidth="1"/>
    <col min="18" max="18" width="18.85546875" style="16" customWidth="1"/>
    <col min="19" max="19" width="37.5703125" style="1" customWidth="1"/>
    <col min="20" max="20" width="72.5703125" style="1" bestFit="1" customWidth="1"/>
    <col min="21" max="21" width="72.5703125" style="1" customWidth="1"/>
    <col min="22" max="22" width="63.140625" style="1" customWidth="1"/>
  </cols>
  <sheetData>
    <row r="1" spans="1:22" ht="128.25" customHeight="1">
      <c r="A1" s="6" t="s">
        <v>6</v>
      </c>
      <c r="B1" s="4" t="str">
        <f>CONCATENATE("Field Reference (for ",marketAbbrev," Market")</f>
        <v>Field Reference (for CRIMELOCK Market</v>
      </c>
      <c r="C1" s="4" t="s">
        <v>7</v>
      </c>
      <c r="D1" s="3" t="str">
        <f>CONCATENATE(marketAbbrev," Field name assigned by Trufla Developers")</f>
        <v>CRIMELOCK Field name assigned by Trufla Developers</v>
      </c>
      <c r="E1" s="3" t="s">
        <v>8</v>
      </c>
      <c r="F1" s="3" t="s">
        <v>9</v>
      </c>
      <c r="G1" s="3" t="s">
        <v>10</v>
      </c>
      <c r="H1" s="3" t="str">
        <f>CONCATENATE(marketAbbrev," truMarket Field Label as it appears on Screen to a Broker")</f>
        <v>CRIMELOCK truMarket Field Label as it appears on Screen to a Broker</v>
      </c>
      <c r="I1" s="3" t="str">
        <f>CONCATENATE(marketAbbrev," Field Label as it appears on original application document to an Applicant")</f>
        <v>CRIMELOCK Field Label as it appears on original application document to an Applicant</v>
      </c>
      <c r="J1" s="2" t="s">
        <v>11</v>
      </c>
      <c r="K1" s="3" t="s">
        <v>12</v>
      </c>
      <c r="L1" s="3" t="s">
        <v>13</v>
      </c>
      <c r="M1" s="3" t="s">
        <v>14</v>
      </c>
      <c r="N1" s="3" t="s">
        <v>15</v>
      </c>
      <c r="O1" s="3" t="s">
        <v>16</v>
      </c>
      <c r="P1" s="3" t="s">
        <v>17</v>
      </c>
      <c r="Q1" s="3" t="s">
        <v>18</v>
      </c>
      <c r="R1" s="10" t="s">
        <v>19</v>
      </c>
      <c r="S1" s="3" t="s">
        <v>20</v>
      </c>
      <c r="T1" s="3" t="s">
        <v>21</v>
      </c>
      <c r="U1" s="3" t="s">
        <v>22</v>
      </c>
      <c r="V1" s="3" t="s">
        <v>23</v>
      </c>
    </row>
    <row r="2" spans="1:22" s="37" customFormat="1" ht="45.75">
      <c r="A2" s="13">
        <v>1</v>
      </c>
      <c r="B2" s="61" t="str">
        <f>CONCATENATE("F",A2)</f>
        <v>F1</v>
      </c>
      <c r="C2" s="42" t="str">
        <f t="shared" ref="C2:C94" si="0">CONCATENATE(marketAbbrev,".",B2)</f>
        <v>CRIMELOCK.F1</v>
      </c>
      <c r="D2" s="15" t="s">
        <v>24</v>
      </c>
      <c r="E2" s="16" t="s">
        <v>25</v>
      </c>
      <c r="F2" s="16" t="str">
        <f t="shared" ref="F2:F94" si="1">marketAbbrev</f>
        <v>CRIMELOCK</v>
      </c>
      <c r="G2" s="16"/>
      <c r="H2" s="15" t="s">
        <v>26</v>
      </c>
      <c r="I2" s="43"/>
      <c r="J2" s="37" t="s">
        <v>27</v>
      </c>
      <c r="K2" s="15" t="s">
        <v>28</v>
      </c>
      <c r="L2" s="15" t="s">
        <v>29</v>
      </c>
      <c r="M2" s="15" t="s">
        <v>30</v>
      </c>
      <c r="N2" s="15" t="s">
        <v>31</v>
      </c>
      <c r="O2" s="15" t="s">
        <v>32</v>
      </c>
      <c r="P2" s="15" t="s">
        <v>33</v>
      </c>
      <c r="Q2" s="15" t="s">
        <v>34</v>
      </c>
      <c r="R2" s="16" t="s">
        <v>35</v>
      </c>
      <c r="S2" s="15"/>
      <c r="T2" s="15"/>
      <c r="U2" s="15"/>
      <c r="V2" s="15"/>
    </row>
    <row r="3" spans="1:22" s="37" customFormat="1" ht="28.9">
      <c r="A3" s="13">
        <v>2</v>
      </c>
      <c r="B3" s="42" t="str">
        <f>CONCATENATE("F",A3)</f>
        <v>F2</v>
      </c>
      <c r="C3" s="42" t="str">
        <f t="shared" si="0"/>
        <v>CRIMELOCK.F2</v>
      </c>
      <c r="D3" s="15" t="s">
        <v>36</v>
      </c>
      <c r="E3" s="16" t="s">
        <v>25</v>
      </c>
      <c r="F3" s="16" t="str">
        <f t="shared" si="1"/>
        <v>CRIMELOCK</v>
      </c>
      <c r="G3" s="16"/>
      <c r="H3" s="15" t="s">
        <v>36</v>
      </c>
      <c r="I3" s="43"/>
      <c r="K3" s="15" t="s">
        <v>37</v>
      </c>
      <c r="L3" s="15" t="s">
        <v>29</v>
      </c>
      <c r="M3" s="15" t="s">
        <v>36</v>
      </c>
      <c r="N3" s="15" t="s">
        <v>38</v>
      </c>
      <c r="O3" s="15"/>
      <c r="P3" s="15" t="s">
        <v>39</v>
      </c>
      <c r="Q3" s="15" t="s">
        <v>40</v>
      </c>
      <c r="R3" s="16" t="s">
        <v>35</v>
      </c>
      <c r="S3" s="15"/>
      <c r="T3" s="15"/>
      <c r="U3" s="15"/>
      <c r="V3" s="15"/>
    </row>
    <row r="4" spans="1:22" s="37" customFormat="1" ht="28.9">
      <c r="A4" s="13">
        <v>3</v>
      </c>
      <c r="B4" s="42" t="str">
        <f>CONCATENATE("F",A4)</f>
        <v>F3</v>
      </c>
      <c r="C4" s="42" t="str">
        <f t="shared" si="0"/>
        <v>CRIMELOCK.F3</v>
      </c>
      <c r="D4" s="38" t="s">
        <v>41</v>
      </c>
      <c r="E4" s="16" t="s">
        <v>25</v>
      </c>
      <c r="F4" s="16" t="str">
        <f t="shared" si="1"/>
        <v>CRIMELOCK</v>
      </c>
      <c r="G4" s="16"/>
      <c r="H4" s="38" t="s">
        <v>41</v>
      </c>
      <c r="I4" s="43"/>
      <c r="K4" s="15" t="s">
        <v>42</v>
      </c>
      <c r="L4" s="15" t="s">
        <v>29</v>
      </c>
      <c r="M4" s="15" t="s">
        <v>43</v>
      </c>
      <c r="N4" s="15" t="s">
        <v>38</v>
      </c>
      <c r="O4" s="15"/>
      <c r="P4" s="15" t="s">
        <v>39</v>
      </c>
      <c r="Q4" s="15" t="s">
        <v>40</v>
      </c>
      <c r="R4" s="16" t="s">
        <v>35</v>
      </c>
      <c r="S4" s="15"/>
      <c r="T4" s="15"/>
      <c r="U4" s="15"/>
      <c r="V4" s="15"/>
    </row>
    <row r="5" spans="1:22" s="37" customFormat="1" ht="28.9">
      <c r="A5" s="13">
        <v>4</v>
      </c>
      <c r="B5" s="42" t="str">
        <f t="shared" ref="B5:B12" si="2">CONCATENATE("F",A5)</f>
        <v>F4</v>
      </c>
      <c r="C5" s="42" t="str">
        <f t="shared" si="0"/>
        <v>CRIMELOCK.F4</v>
      </c>
      <c r="D5" s="38" t="s">
        <v>26</v>
      </c>
      <c r="E5" s="16" t="s">
        <v>25</v>
      </c>
      <c r="F5" s="16" t="str">
        <f t="shared" si="1"/>
        <v>CRIMELOCK</v>
      </c>
      <c r="G5" s="16"/>
      <c r="H5" s="38" t="s">
        <v>44</v>
      </c>
      <c r="I5" s="43"/>
      <c r="J5" s="37" t="s">
        <v>45</v>
      </c>
      <c r="K5" s="15" t="s">
        <v>28</v>
      </c>
      <c r="L5" s="15" t="s">
        <v>29</v>
      </c>
      <c r="M5" s="15" t="s">
        <v>46</v>
      </c>
      <c r="N5" s="15" t="s">
        <v>47</v>
      </c>
      <c r="O5" s="15" t="s">
        <v>48</v>
      </c>
      <c r="P5" s="15" t="s">
        <v>33</v>
      </c>
      <c r="Q5" s="15" t="s">
        <v>34</v>
      </c>
      <c r="R5" s="16" t="s">
        <v>35</v>
      </c>
      <c r="S5" s="15"/>
      <c r="T5" s="15"/>
      <c r="U5" s="15"/>
      <c r="V5" s="15"/>
    </row>
    <row r="6" spans="1:22" s="37" customFormat="1" ht="86.45">
      <c r="A6" s="13">
        <v>5</v>
      </c>
      <c r="B6" s="42" t="str">
        <f t="shared" si="2"/>
        <v>F5</v>
      </c>
      <c r="C6" s="42" t="str">
        <f t="shared" si="0"/>
        <v>CRIMELOCK.F5</v>
      </c>
      <c r="D6" s="38" t="s">
        <v>49</v>
      </c>
      <c r="E6" s="16" t="s">
        <v>25</v>
      </c>
      <c r="F6" s="16" t="str">
        <f t="shared" si="1"/>
        <v>CRIMELOCK</v>
      </c>
      <c r="G6" s="16"/>
      <c r="H6" s="38" t="s">
        <v>49</v>
      </c>
      <c r="I6" s="43"/>
      <c r="J6" s="37" t="s">
        <v>45</v>
      </c>
      <c r="K6" s="15" t="s">
        <v>50</v>
      </c>
      <c r="L6" s="15" t="s">
        <v>29</v>
      </c>
      <c r="M6" s="15" t="s">
        <v>51</v>
      </c>
      <c r="N6" s="15" t="s">
        <v>52</v>
      </c>
      <c r="O6" s="15" t="s">
        <v>53</v>
      </c>
      <c r="P6" s="15" t="s">
        <v>33</v>
      </c>
      <c r="Q6" s="15" t="s">
        <v>34</v>
      </c>
      <c r="R6" s="16" t="s">
        <v>35</v>
      </c>
      <c r="S6" s="15"/>
      <c r="T6" s="15" t="s">
        <v>54</v>
      </c>
      <c r="U6" s="15"/>
      <c r="V6" s="15"/>
    </row>
    <row r="7" spans="1:22" s="37" customFormat="1" ht="86.45">
      <c r="A7" s="13">
        <v>6</v>
      </c>
      <c r="B7" s="42" t="str">
        <f t="shared" si="2"/>
        <v>F6</v>
      </c>
      <c r="C7" s="42" t="str">
        <f t="shared" si="0"/>
        <v>CRIMELOCK.F6</v>
      </c>
      <c r="D7" s="38" t="s">
        <v>55</v>
      </c>
      <c r="E7" s="16" t="s">
        <v>25</v>
      </c>
      <c r="F7" s="16" t="str">
        <f t="shared" si="1"/>
        <v>CRIMELOCK</v>
      </c>
      <c r="G7" s="16"/>
      <c r="H7" s="38" t="s">
        <v>55</v>
      </c>
      <c r="I7" s="43"/>
      <c r="J7" s="37" t="s">
        <v>45</v>
      </c>
      <c r="K7" s="15" t="s">
        <v>50</v>
      </c>
      <c r="L7" s="15" t="s">
        <v>29</v>
      </c>
      <c r="M7" s="15" t="s">
        <v>56</v>
      </c>
      <c r="N7" s="15" t="s">
        <v>52</v>
      </c>
      <c r="O7" s="15" t="s">
        <v>53</v>
      </c>
      <c r="P7" s="15" t="s">
        <v>33</v>
      </c>
      <c r="Q7" s="15" t="s">
        <v>34</v>
      </c>
      <c r="R7" s="16" t="s">
        <v>35</v>
      </c>
      <c r="S7" s="15"/>
      <c r="T7" s="15" t="s">
        <v>57</v>
      </c>
      <c r="U7" s="15"/>
      <c r="V7" s="15"/>
    </row>
    <row r="8" spans="1:22" s="37" customFormat="1" ht="57.6">
      <c r="A8" s="13">
        <v>7</v>
      </c>
      <c r="B8" s="42" t="str">
        <f t="shared" si="2"/>
        <v>F7</v>
      </c>
      <c r="C8" s="42" t="str">
        <f t="shared" si="0"/>
        <v>CRIMELOCK.F7</v>
      </c>
      <c r="D8" s="38" t="s">
        <v>58</v>
      </c>
      <c r="E8" s="16" t="s">
        <v>25</v>
      </c>
      <c r="F8" s="16" t="str">
        <f t="shared" si="1"/>
        <v>CRIMELOCK</v>
      </c>
      <c r="G8" s="16"/>
      <c r="H8" s="38" t="s">
        <v>58</v>
      </c>
      <c r="I8" s="43"/>
      <c r="J8" s="37" t="s">
        <v>45</v>
      </c>
      <c r="K8" s="15"/>
      <c r="L8" s="15" t="s">
        <v>29</v>
      </c>
      <c r="M8" s="15" t="s">
        <v>59</v>
      </c>
      <c r="N8" s="15" t="s">
        <v>60</v>
      </c>
      <c r="O8" s="15" t="s">
        <v>61</v>
      </c>
      <c r="P8" s="15" t="s">
        <v>33</v>
      </c>
      <c r="Q8" s="15" t="s">
        <v>34</v>
      </c>
      <c r="R8" s="16" t="s">
        <v>35</v>
      </c>
      <c r="S8" s="15"/>
      <c r="T8" s="15" t="s">
        <v>57</v>
      </c>
      <c r="U8" s="15"/>
      <c r="V8" s="15"/>
    </row>
    <row r="9" spans="1:22" s="37" customFormat="1" ht="28.9">
      <c r="A9" s="13">
        <v>8</v>
      </c>
      <c r="B9" s="42" t="str">
        <f t="shared" si="2"/>
        <v>F8</v>
      </c>
      <c r="C9" s="42" t="str">
        <f t="shared" si="0"/>
        <v>CRIMELOCK.F8</v>
      </c>
      <c r="D9" s="38" t="s">
        <v>62</v>
      </c>
      <c r="E9" s="16" t="s">
        <v>25</v>
      </c>
      <c r="F9" s="16" t="str">
        <f t="shared" si="1"/>
        <v>CRIMELOCK</v>
      </c>
      <c r="G9" s="16"/>
      <c r="H9" s="38" t="s">
        <v>62</v>
      </c>
      <c r="I9" s="43"/>
      <c r="J9" s="37" t="s">
        <v>45</v>
      </c>
      <c r="K9" s="15"/>
      <c r="L9" s="15" t="s">
        <v>29</v>
      </c>
      <c r="M9" s="15" t="s">
        <v>63</v>
      </c>
      <c r="N9" s="15" t="s">
        <v>64</v>
      </c>
      <c r="O9" s="15"/>
      <c r="P9" s="15" t="s">
        <v>39</v>
      </c>
      <c r="Q9" s="15" t="s">
        <v>40</v>
      </c>
      <c r="R9" s="16" t="s">
        <v>35</v>
      </c>
      <c r="S9" s="15"/>
      <c r="T9" s="15" t="s">
        <v>57</v>
      </c>
      <c r="U9" s="15"/>
      <c r="V9" s="15"/>
    </row>
    <row r="10" spans="1:22" s="37" customFormat="1" ht="86.45">
      <c r="A10" s="13">
        <v>9</v>
      </c>
      <c r="B10" s="42" t="str">
        <f t="shared" si="2"/>
        <v>F9</v>
      </c>
      <c r="C10" s="42" t="str">
        <f t="shared" si="0"/>
        <v>CRIMELOCK.F9</v>
      </c>
      <c r="D10" s="38" t="s">
        <v>65</v>
      </c>
      <c r="E10" s="16" t="s">
        <v>25</v>
      </c>
      <c r="F10" s="16" t="str">
        <f t="shared" si="1"/>
        <v>CRIMELOCK</v>
      </c>
      <c r="G10" s="16"/>
      <c r="H10" s="38" t="s">
        <v>65</v>
      </c>
      <c r="I10" s="43"/>
      <c r="J10" s="37" t="s">
        <v>27</v>
      </c>
      <c r="K10" s="17" t="s">
        <v>66</v>
      </c>
      <c r="L10" s="15" t="s">
        <v>29</v>
      </c>
      <c r="M10" s="15" t="s">
        <v>67</v>
      </c>
      <c r="N10" s="15" t="s">
        <v>68</v>
      </c>
      <c r="O10" s="15" t="s">
        <v>69</v>
      </c>
      <c r="P10" s="15" t="s">
        <v>33</v>
      </c>
      <c r="Q10" s="15" t="s">
        <v>34</v>
      </c>
      <c r="R10" s="16" t="s">
        <v>35</v>
      </c>
      <c r="S10" s="15"/>
      <c r="T10" s="44" t="s">
        <v>70</v>
      </c>
      <c r="U10" s="15"/>
      <c r="V10" s="15"/>
    </row>
    <row r="11" spans="1:22" s="37" customFormat="1" ht="28.9">
      <c r="A11" s="13">
        <v>10</v>
      </c>
      <c r="B11" s="42" t="str">
        <f t="shared" si="2"/>
        <v>F10</v>
      </c>
      <c r="C11" s="42" t="str">
        <f t="shared" si="0"/>
        <v>CRIMELOCK.F10</v>
      </c>
      <c r="D11" s="38" t="s">
        <v>71</v>
      </c>
      <c r="E11" s="16" t="s">
        <v>25</v>
      </c>
      <c r="F11" s="16" t="str">
        <f t="shared" si="1"/>
        <v>CRIMELOCK</v>
      </c>
      <c r="G11" s="16"/>
      <c r="H11" s="38" t="s">
        <v>71</v>
      </c>
      <c r="I11" s="43"/>
      <c r="J11" s="37" t="s">
        <v>45</v>
      </c>
      <c r="K11" s="15"/>
      <c r="L11" s="15" t="s">
        <v>29</v>
      </c>
      <c r="M11" s="15" t="s">
        <v>72</v>
      </c>
      <c r="N11" s="15" t="s">
        <v>47</v>
      </c>
      <c r="O11" s="15"/>
      <c r="P11" s="15" t="s">
        <v>39</v>
      </c>
      <c r="Q11" s="15" t="s">
        <v>34</v>
      </c>
      <c r="R11" s="16" t="s">
        <v>35</v>
      </c>
      <c r="S11" s="15"/>
      <c r="T11" s="15"/>
      <c r="U11" s="15"/>
      <c r="V11" s="15"/>
    </row>
    <row r="12" spans="1:22" s="37" customFormat="1" ht="43.15">
      <c r="A12" s="13">
        <v>11</v>
      </c>
      <c r="B12" s="42" t="str">
        <f t="shared" si="2"/>
        <v>F11</v>
      </c>
      <c r="C12" s="42" t="str">
        <f t="shared" si="0"/>
        <v>CRIMELOCK.F11</v>
      </c>
      <c r="D12" s="39" t="s">
        <v>73</v>
      </c>
      <c r="E12" s="16" t="s">
        <v>25</v>
      </c>
      <c r="F12" s="16" t="str">
        <f t="shared" si="1"/>
        <v>CRIMELOCK</v>
      </c>
      <c r="G12" s="16"/>
      <c r="H12" s="39" t="s">
        <v>74</v>
      </c>
      <c r="I12" s="43"/>
      <c r="J12" s="37" t="s">
        <v>45</v>
      </c>
      <c r="K12" s="15" t="s">
        <v>75</v>
      </c>
      <c r="L12" s="15" t="s">
        <v>29</v>
      </c>
      <c r="M12" s="39" t="s">
        <v>73</v>
      </c>
      <c r="N12" s="15" t="s">
        <v>47</v>
      </c>
      <c r="O12" s="15"/>
      <c r="P12" s="15" t="s">
        <v>39</v>
      </c>
      <c r="Q12" s="15" t="s">
        <v>40</v>
      </c>
      <c r="R12" s="16" t="s">
        <v>35</v>
      </c>
      <c r="S12" s="15"/>
      <c r="T12" s="15" t="s">
        <v>76</v>
      </c>
      <c r="U12" s="15"/>
      <c r="V12" s="15"/>
    </row>
    <row r="13" spans="1:22" s="37" customFormat="1" ht="57.6">
      <c r="A13" s="13">
        <v>12</v>
      </c>
      <c r="B13" s="42" t="str">
        <f t="shared" ref="B13:B95" si="3">CONCATENATE("F",A13)</f>
        <v>F12</v>
      </c>
      <c r="C13" s="42" t="str">
        <f t="shared" si="0"/>
        <v>CRIMELOCK.F12</v>
      </c>
      <c r="D13" s="38" t="s">
        <v>77</v>
      </c>
      <c r="E13" s="16" t="s">
        <v>25</v>
      </c>
      <c r="F13" s="16" t="str">
        <f t="shared" si="1"/>
        <v>CRIMELOCK</v>
      </c>
      <c r="H13" s="38" t="s">
        <v>77</v>
      </c>
      <c r="I13" s="43"/>
      <c r="J13" s="37" t="s">
        <v>45</v>
      </c>
      <c r="K13" s="15" t="s">
        <v>78</v>
      </c>
      <c r="L13" s="15" t="s">
        <v>29</v>
      </c>
      <c r="M13" s="38" t="s">
        <v>79</v>
      </c>
      <c r="N13" s="15" t="s">
        <v>80</v>
      </c>
      <c r="O13" s="15"/>
      <c r="P13" s="15" t="s">
        <v>33</v>
      </c>
      <c r="Q13" s="15" t="s">
        <v>34</v>
      </c>
      <c r="R13" s="16" t="s">
        <v>35</v>
      </c>
      <c r="S13" s="15"/>
      <c r="U13" s="15"/>
      <c r="V13" s="15"/>
    </row>
    <row r="14" spans="1:22" s="37" customFormat="1" ht="57.6">
      <c r="A14" s="13">
        <v>13</v>
      </c>
      <c r="B14" s="42" t="str">
        <f t="shared" si="3"/>
        <v>F13</v>
      </c>
      <c r="C14" s="42" t="str">
        <f t="shared" si="0"/>
        <v>CRIMELOCK.F13</v>
      </c>
      <c r="D14" s="38" t="s">
        <v>81</v>
      </c>
      <c r="E14" s="16" t="s">
        <v>25</v>
      </c>
      <c r="F14" s="16" t="str">
        <f t="shared" si="1"/>
        <v>CRIMELOCK</v>
      </c>
      <c r="G14" s="16"/>
      <c r="H14" s="38" t="s">
        <v>81</v>
      </c>
      <c r="I14" s="43"/>
      <c r="J14" s="37" t="s">
        <v>82</v>
      </c>
      <c r="K14" s="15" t="s">
        <v>83</v>
      </c>
      <c r="L14" s="15" t="s">
        <v>29</v>
      </c>
      <c r="M14" s="37" t="s">
        <v>84</v>
      </c>
      <c r="N14" s="1" t="s">
        <v>85</v>
      </c>
      <c r="O14" s="15"/>
      <c r="P14" s="15" t="s">
        <v>33</v>
      </c>
      <c r="Q14" s="15" t="s">
        <v>34</v>
      </c>
      <c r="R14" s="16" t="s">
        <v>35</v>
      </c>
      <c r="S14" s="15"/>
      <c r="U14" s="44"/>
      <c r="V14" s="15"/>
    </row>
    <row r="15" spans="1:22" s="37" customFormat="1">
      <c r="A15" s="13">
        <v>14</v>
      </c>
      <c r="B15" s="42" t="str">
        <f t="shared" si="3"/>
        <v>F14</v>
      </c>
      <c r="C15" s="42" t="str">
        <f t="shared" si="0"/>
        <v>CRIMELOCK.F14</v>
      </c>
      <c r="D15" s="15" t="s">
        <v>86</v>
      </c>
      <c r="E15" s="16" t="s">
        <v>25</v>
      </c>
      <c r="F15" s="16" t="str">
        <f t="shared" si="1"/>
        <v>CRIMELOCK</v>
      </c>
      <c r="G15" s="16"/>
      <c r="H15" s="38" t="s">
        <v>86</v>
      </c>
      <c r="I15" s="43"/>
      <c r="J15" s="37" t="s">
        <v>82</v>
      </c>
      <c r="K15" s="15" t="s">
        <v>83</v>
      </c>
      <c r="L15" s="15" t="s">
        <v>29</v>
      </c>
      <c r="M15" s="37" t="s">
        <v>87</v>
      </c>
      <c r="N15" s="1" t="s">
        <v>88</v>
      </c>
      <c r="O15" s="15"/>
      <c r="P15" s="15" t="s">
        <v>33</v>
      </c>
      <c r="Q15" s="15" t="s">
        <v>34</v>
      </c>
      <c r="R15" s="16" t="s">
        <v>35</v>
      </c>
      <c r="S15" s="15"/>
      <c r="U15" s="15"/>
      <c r="V15" s="15"/>
    </row>
    <row r="16" spans="1:22" s="37" customFormat="1" ht="28.9">
      <c r="A16" s="13">
        <v>15</v>
      </c>
      <c r="B16" s="42" t="str">
        <f t="shared" si="3"/>
        <v>F15</v>
      </c>
      <c r="C16" s="42" t="str">
        <f t="shared" si="0"/>
        <v>CRIMELOCK.F15</v>
      </c>
      <c r="D16" s="38" t="s">
        <v>89</v>
      </c>
      <c r="E16" s="16" t="s">
        <v>25</v>
      </c>
      <c r="F16" s="16" t="str">
        <f t="shared" si="1"/>
        <v>CRIMELOCK</v>
      </c>
      <c r="G16" s="16"/>
      <c r="H16" s="38" t="s">
        <v>89</v>
      </c>
      <c r="I16" s="43"/>
      <c r="J16" s="37" t="s">
        <v>45</v>
      </c>
      <c r="K16" s="15" t="s">
        <v>28</v>
      </c>
      <c r="L16" s="15" t="s">
        <v>29</v>
      </c>
      <c r="M16" s="38" t="s">
        <v>90</v>
      </c>
      <c r="N16" s="15" t="s">
        <v>64</v>
      </c>
      <c r="O16" s="15"/>
      <c r="P16" s="15" t="s">
        <v>39</v>
      </c>
      <c r="Q16" s="15" t="s">
        <v>40</v>
      </c>
      <c r="R16" s="16" t="s">
        <v>35</v>
      </c>
      <c r="S16" s="15"/>
      <c r="U16" s="15"/>
      <c r="V16" s="15"/>
    </row>
    <row r="17" spans="1:22" s="37" customFormat="1" ht="28.9">
      <c r="A17" s="13">
        <v>16</v>
      </c>
      <c r="B17" s="42" t="str">
        <f t="shared" si="3"/>
        <v>F16</v>
      </c>
      <c r="C17" s="42" t="str">
        <f t="shared" si="0"/>
        <v>CRIMELOCK.F16</v>
      </c>
      <c r="D17" s="38" t="s">
        <v>91</v>
      </c>
      <c r="E17" s="16" t="s">
        <v>25</v>
      </c>
      <c r="F17" s="16" t="str">
        <f t="shared" si="1"/>
        <v>CRIMELOCK</v>
      </c>
      <c r="G17" s="16"/>
      <c r="H17" s="38" t="s">
        <v>91</v>
      </c>
      <c r="I17" s="43"/>
      <c r="J17" s="37" t="s">
        <v>45</v>
      </c>
      <c r="K17" s="15" t="s">
        <v>92</v>
      </c>
      <c r="L17" s="15" t="s">
        <v>29</v>
      </c>
      <c r="M17" s="15" t="s">
        <v>93</v>
      </c>
      <c r="N17" s="15" t="s">
        <v>94</v>
      </c>
      <c r="O17" s="15"/>
      <c r="P17" s="15" t="s">
        <v>33</v>
      </c>
      <c r="Q17" s="15" t="s">
        <v>34</v>
      </c>
      <c r="R17" s="16" t="s">
        <v>35</v>
      </c>
      <c r="S17" s="15"/>
      <c r="T17" s="45"/>
      <c r="U17" s="45"/>
      <c r="V17" s="15"/>
    </row>
    <row r="18" spans="1:22" s="37" customFormat="1" ht="28.9">
      <c r="A18" s="13">
        <v>17</v>
      </c>
      <c r="B18" s="42" t="str">
        <f t="shared" si="3"/>
        <v>F17</v>
      </c>
      <c r="C18" s="42" t="str">
        <f t="shared" si="0"/>
        <v>CRIMELOCK.F17</v>
      </c>
      <c r="D18" s="38" t="s">
        <v>95</v>
      </c>
      <c r="E18" s="16" t="s">
        <v>25</v>
      </c>
      <c r="F18" s="16" t="str">
        <f t="shared" si="1"/>
        <v>CRIMELOCK</v>
      </c>
      <c r="G18" s="16"/>
      <c r="H18" s="38" t="s">
        <v>95</v>
      </c>
      <c r="I18" s="43"/>
      <c r="J18" s="37" t="s">
        <v>45</v>
      </c>
      <c r="K18" s="15" t="s">
        <v>92</v>
      </c>
      <c r="L18" s="15" t="s">
        <v>29</v>
      </c>
      <c r="M18" s="15" t="s">
        <v>96</v>
      </c>
      <c r="N18" s="15" t="s">
        <v>94</v>
      </c>
      <c r="O18" s="15"/>
      <c r="P18" s="15" t="s">
        <v>33</v>
      </c>
      <c r="Q18" s="15" t="s">
        <v>34</v>
      </c>
      <c r="R18" s="16" t="s">
        <v>35</v>
      </c>
      <c r="S18" s="15"/>
      <c r="T18" s="45"/>
      <c r="U18" s="45"/>
      <c r="V18" s="15"/>
    </row>
    <row r="19" spans="1:22" s="37" customFormat="1" ht="28.9">
      <c r="A19" s="13">
        <v>18</v>
      </c>
      <c r="B19" s="42" t="str">
        <f t="shared" si="3"/>
        <v>F18</v>
      </c>
      <c r="C19" s="42" t="str">
        <f t="shared" si="0"/>
        <v>CRIMELOCK.F18</v>
      </c>
      <c r="D19" s="38" t="s">
        <v>97</v>
      </c>
      <c r="E19" s="16" t="s">
        <v>25</v>
      </c>
      <c r="F19" s="16" t="str">
        <f t="shared" si="1"/>
        <v>CRIMELOCK</v>
      </c>
      <c r="G19" s="16"/>
      <c r="H19" s="38" t="s">
        <v>97</v>
      </c>
      <c r="I19" s="43"/>
      <c r="J19" s="37" t="s">
        <v>45</v>
      </c>
      <c r="K19" s="15" t="s">
        <v>92</v>
      </c>
      <c r="L19" s="15" t="s">
        <v>29</v>
      </c>
      <c r="M19" s="15" t="s">
        <v>98</v>
      </c>
      <c r="N19" s="15" t="s">
        <v>94</v>
      </c>
      <c r="O19" s="15"/>
      <c r="P19" s="15" t="s">
        <v>33</v>
      </c>
      <c r="Q19" s="15" t="s">
        <v>34</v>
      </c>
      <c r="R19" s="16" t="s">
        <v>35</v>
      </c>
      <c r="S19" s="15"/>
      <c r="T19" s="45"/>
      <c r="U19" s="45"/>
      <c r="V19" s="15"/>
    </row>
    <row r="20" spans="1:22" s="37" customFormat="1" ht="28.9">
      <c r="A20" s="13">
        <v>19</v>
      </c>
      <c r="B20" s="42" t="str">
        <f t="shared" si="3"/>
        <v>F19</v>
      </c>
      <c r="C20" s="42" t="str">
        <f t="shared" si="0"/>
        <v>CRIMELOCK.F19</v>
      </c>
      <c r="D20" s="38" t="s">
        <v>99</v>
      </c>
      <c r="E20" s="16" t="s">
        <v>25</v>
      </c>
      <c r="F20" s="16" t="str">
        <f t="shared" si="1"/>
        <v>CRIMELOCK</v>
      </c>
      <c r="G20" s="16"/>
      <c r="H20" s="38" t="s">
        <v>99</v>
      </c>
      <c r="I20" s="43"/>
      <c r="J20" s="37" t="s">
        <v>45</v>
      </c>
      <c r="K20" s="15" t="s">
        <v>92</v>
      </c>
      <c r="L20" s="15" t="s">
        <v>29</v>
      </c>
      <c r="M20" s="15" t="s">
        <v>100</v>
      </c>
      <c r="N20" s="15" t="s">
        <v>64</v>
      </c>
      <c r="O20" s="15"/>
      <c r="P20" s="15" t="s">
        <v>33</v>
      </c>
      <c r="Q20" s="15" t="s">
        <v>34</v>
      </c>
      <c r="R20" s="16" t="s">
        <v>35</v>
      </c>
      <c r="S20" s="15"/>
      <c r="T20" s="45"/>
      <c r="U20" s="45"/>
      <c r="V20" s="15"/>
    </row>
    <row r="21" spans="1:22" s="37" customFormat="1" ht="28.9">
      <c r="A21" s="13">
        <v>20</v>
      </c>
      <c r="B21" s="42" t="str">
        <f t="shared" si="3"/>
        <v>F20</v>
      </c>
      <c r="C21" s="42" t="str">
        <f t="shared" si="0"/>
        <v>CRIMELOCK.F20</v>
      </c>
      <c r="D21" s="38" t="s">
        <v>101</v>
      </c>
      <c r="E21" s="16" t="s">
        <v>25</v>
      </c>
      <c r="F21" s="16" t="str">
        <f t="shared" si="1"/>
        <v>CRIMELOCK</v>
      </c>
      <c r="G21" s="16"/>
      <c r="H21" s="38" t="s">
        <v>101</v>
      </c>
      <c r="I21" s="43"/>
      <c r="J21" s="37" t="s">
        <v>45</v>
      </c>
      <c r="K21" s="15" t="s">
        <v>92</v>
      </c>
      <c r="L21" s="15" t="s">
        <v>29</v>
      </c>
      <c r="M21" s="15" t="s">
        <v>102</v>
      </c>
      <c r="N21" s="15" t="s">
        <v>94</v>
      </c>
      <c r="O21" s="15"/>
      <c r="P21" s="15" t="s">
        <v>33</v>
      </c>
      <c r="Q21" s="15" t="s">
        <v>34</v>
      </c>
      <c r="R21" s="16" t="s">
        <v>35</v>
      </c>
      <c r="S21" s="15"/>
      <c r="T21" s="45"/>
      <c r="U21" s="45"/>
      <c r="V21" s="15"/>
    </row>
    <row r="22" spans="1:22" s="37" customFormat="1" ht="28.9">
      <c r="A22" s="13">
        <v>21</v>
      </c>
      <c r="B22" s="42" t="str">
        <f t="shared" si="3"/>
        <v>F21</v>
      </c>
      <c r="C22" s="42" t="str">
        <f t="shared" si="0"/>
        <v>CRIMELOCK.F21</v>
      </c>
      <c r="D22" s="38" t="s">
        <v>103</v>
      </c>
      <c r="E22" s="16" t="s">
        <v>25</v>
      </c>
      <c r="F22" s="16" t="str">
        <f t="shared" si="1"/>
        <v>CRIMELOCK</v>
      </c>
      <c r="G22" s="16"/>
      <c r="H22" s="38" t="s">
        <v>103</v>
      </c>
      <c r="I22" s="43"/>
      <c r="J22" s="37" t="s">
        <v>45</v>
      </c>
      <c r="K22" s="15" t="s">
        <v>92</v>
      </c>
      <c r="L22" s="15" t="s">
        <v>29</v>
      </c>
      <c r="M22" s="15" t="s">
        <v>104</v>
      </c>
      <c r="N22" s="15" t="s">
        <v>64</v>
      </c>
      <c r="O22" s="15"/>
      <c r="P22" s="15" t="s">
        <v>33</v>
      </c>
      <c r="Q22" s="15" t="s">
        <v>34</v>
      </c>
      <c r="R22" s="16" t="s">
        <v>35</v>
      </c>
      <c r="S22" s="15"/>
      <c r="T22" s="45"/>
      <c r="U22" s="45"/>
      <c r="V22" s="15"/>
    </row>
    <row r="23" spans="1:22" s="37" customFormat="1" ht="28.9">
      <c r="A23" s="13">
        <v>22</v>
      </c>
      <c r="B23" s="42" t="str">
        <f t="shared" si="3"/>
        <v>F22</v>
      </c>
      <c r="C23" s="42" t="str">
        <f t="shared" si="0"/>
        <v>CRIMELOCK.F22</v>
      </c>
      <c r="D23" s="38" t="s">
        <v>105</v>
      </c>
      <c r="E23" s="16" t="s">
        <v>25</v>
      </c>
      <c r="F23" s="16" t="str">
        <f t="shared" si="1"/>
        <v>CRIMELOCK</v>
      </c>
      <c r="G23" s="16"/>
      <c r="H23" s="38" t="s">
        <v>105</v>
      </c>
      <c r="I23" s="43"/>
      <c r="J23" s="37" t="s">
        <v>45</v>
      </c>
      <c r="K23" s="15" t="s">
        <v>106</v>
      </c>
      <c r="L23" s="15" t="s">
        <v>29</v>
      </c>
      <c r="M23" s="38" t="s">
        <v>105</v>
      </c>
      <c r="N23" s="15" t="s">
        <v>47</v>
      </c>
      <c r="O23" s="15"/>
      <c r="P23" s="15" t="s">
        <v>33</v>
      </c>
      <c r="Q23" s="15" t="s">
        <v>34</v>
      </c>
      <c r="R23" s="16" t="s">
        <v>35</v>
      </c>
      <c r="S23" s="15"/>
      <c r="T23" s="40" t="s">
        <v>107</v>
      </c>
      <c r="U23" s="45"/>
      <c r="V23" s="15"/>
    </row>
    <row r="24" spans="1:22" s="37" customFormat="1" ht="28.9">
      <c r="A24" s="13">
        <v>23</v>
      </c>
      <c r="B24" s="42" t="str">
        <f t="shared" si="3"/>
        <v>F23</v>
      </c>
      <c r="C24" s="42" t="str">
        <f t="shared" si="0"/>
        <v>CRIMELOCK.F23</v>
      </c>
      <c r="D24" s="38" t="s">
        <v>108</v>
      </c>
      <c r="E24" s="16" t="s">
        <v>25</v>
      </c>
      <c r="F24" s="16" t="str">
        <f t="shared" si="1"/>
        <v>CRIMELOCK</v>
      </c>
      <c r="G24" s="16"/>
      <c r="H24" s="38" t="s">
        <v>108</v>
      </c>
      <c r="I24" s="43"/>
      <c r="J24" s="37" t="s">
        <v>45</v>
      </c>
      <c r="K24" s="41" t="s">
        <v>109</v>
      </c>
      <c r="L24" s="15" t="s">
        <v>29</v>
      </c>
      <c r="M24" s="38" t="s">
        <v>108</v>
      </c>
      <c r="N24" s="15" t="s">
        <v>47</v>
      </c>
      <c r="O24" s="15"/>
      <c r="P24" s="15" t="s">
        <v>33</v>
      </c>
      <c r="Q24" s="15" t="s">
        <v>34</v>
      </c>
      <c r="R24" s="16" t="s">
        <v>35</v>
      </c>
      <c r="S24" s="15"/>
      <c r="T24" s="15" t="s">
        <v>110</v>
      </c>
      <c r="U24" s="45"/>
      <c r="V24" s="15"/>
    </row>
    <row r="25" spans="1:22" s="37" customFormat="1" ht="43.15">
      <c r="A25" s="13">
        <v>24</v>
      </c>
      <c r="B25" s="42" t="str">
        <f t="shared" si="3"/>
        <v>F24</v>
      </c>
      <c r="C25" s="42" t="str">
        <f t="shared" si="0"/>
        <v>CRIMELOCK.F24</v>
      </c>
      <c r="D25" s="38" t="s">
        <v>111</v>
      </c>
      <c r="E25" s="16" t="s">
        <v>25</v>
      </c>
      <c r="F25" s="16" t="str">
        <f t="shared" si="1"/>
        <v>CRIMELOCK</v>
      </c>
      <c r="G25" s="16"/>
      <c r="H25" s="38" t="s">
        <v>111</v>
      </c>
      <c r="I25" s="43"/>
      <c r="J25" s="37" t="s">
        <v>45</v>
      </c>
      <c r="K25" s="41" t="s">
        <v>112</v>
      </c>
      <c r="L25" s="15" t="s">
        <v>29</v>
      </c>
      <c r="M25" s="38" t="s">
        <v>111</v>
      </c>
      <c r="N25" s="15" t="s">
        <v>113</v>
      </c>
      <c r="O25" s="15"/>
      <c r="P25" s="15" t="s">
        <v>39</v>
      </c>
      <c r="Q25" s="15" t="s">
        <v>40</v>
      </c>
      <c r="R25" s="16" t="s">
        <v>35</v>
      </c>
      <c r="S25" s="15"/>
      <c r="T25" s="15" t="s">
        <v>114</v>
      </c>
      <c r="U25" s="45"/>
      <c r="V25" s="15"/>
    </row>
    <row r="26" spans="1:22" s="37" customFormat="1" ht="43.15">
      <c r="A26" s="13">
        <v>25</v>
      </c>
      <c r="B26" s="42" t="str">
        <f t="shared" si="3"/>
        <v>F25</v>
      </c>
      <c r="C26" s="42" t="str">
        <f t="shared" si="0"/>
        <v>CRIMELOCK.F25</v>
      </c>
      <c r="D26" s="38" t="s">
        <v>115</v>
      </c>
      <c r="E26" s="16" t="s">
        <v>25</v>
      </c>
      <c r="F26" s="16" t="str">
        <f t="shared" si="1"/>
        <v>CRIMELOCK</v>
      </c>
      <c r="G26" s="16"/>
      <c r="H26" s="38" t="s">
        <v>115</v>
      </c>
      <c r="I26" s="43"/>
      <c r="J26" s="37" t="s">
        <v>45</v>
      </c>
      <c r="K26" s="41" t="s">
        <v>116</v>
      </c>
      <c r="L26" s="15" t="s">
        <v>29</v>
      </c>
      <c r="M26" s="38" t="s">
        <v>115</v>
      </c>
      <c r="N26" s="15" t="s">
        <v>117</v>
      </c>
      <c r="O26" s="15"/>
      <c r="P26" s="15" t="s">
        <v>39</v>
      </c>
      <c r="Q26" s="15" t="s">
        <v>40</v>
      </c>
      <c r="R26" s="16" t="s">
        <v>35</v>
      </c>
      <c r="S26" s="15"/>
      <c r="T26" s="15" t="s">
        <v>118</v>
      </c>
      <c r="U26" s="15"/>
      <c r="V26" s="15"/>
    </row>
    <row r="27" spans="1:22" s="37" customFormat="1" ht="57" customHeight="1">
      <c r="A27" s="13">
        <v>26</v>
      </c>
      <c r="B27" s="42" t="str">
        <f t="shared" si="3"/>
        <v>F26</v>
      </c>
      <c r="C27" s="42" t="str">
        <f t="shared" si="0"/>
        <v>CRIMELOCK.F26</v>
      </c>
      <c r="D27" s="38" t="s">
        <v>119</v>
      </c>
      <c r="E27" s="16" t="s">
        <v>120</v>
      </c>
      <c r="F27" s="16" t="str">
        <f t="shared" si="1"/>
        <v>CRIMELOCK</v>
      </c>
      <c r="G27" s="16"/>
      <c r="H27" s="38" t="s">
        <v>119</v>
      </c>
      <c r="I27" s="43"/>
      <c r="K27" s="18" t="s">
        <v>121</v>
      </c>
      <c r="L27" s="15" t="s">
        <v>29</v>
      </c>
      <c r="M27" s="15" t="s">
        <v>122</v>
      </c>
      <c r="N27" s="18" t="s">
        <v>123</v>
      </c>
      <c r="O27" s="15"/>
      <c r="P27" s="15" t="s">
        <v>33</v>
      </c>
      <c r="Q27" s="15" t="s">
        <v>34</v>
      </c>
      <c r="R27" s="16" t="s">
        <v>35</v>
      </c>
      <c r="S27" s="15"/>
      <c r="T27" s="48"/>
      <c r="U27" s="48"/>
      <c r="V27" s="15"/>
    </row>
    <row r="28" spans="1:22" s="37" customFormat="1" ht="72">
      <c r="A28" s="13">
        <v>27</v>
      </c>
      <c r="B28" s="42" t="str">
        <f t="shared" si="3"/>
        <v>F27</v>
      </c>
      <c r="C28" s="42" t="str">
        <f t="shared" si="0"/>
        <v>CRIMELOCK.F27</v>
      </c>
      <c r="D28" s="38" t="s">
        <v>124</v>
      </c>
      <c r="E28" s="16" t="s">
        <v>120</v>
      </c>
      <c r="F28" s="16" t="str">
        <f t="shared" si="1"/>
        <v>CRIMELOCK</v>
      </c>
      <c r="G28" s="16"/>
      <c r="H28" s="38" t="s">
        <v>124</v>
      </c>
      <c r="I28" s="43"/>
      <c r="J28" s="37" t="s">
        <v>27</v>
      </c>
      <c r="K28" s="18" t="s">
        <v>125</v>
      </c>
      <c r="L28" s="15" t="s">
        <v>29</v>
      </c>
      <c r="M28" s="15" t="s">
        <v>126</v>
      </c>
      <c r="N28" s="15" t="s">
        <v>47</v>
      </c>
      <c r="O28" s="18"/>
      <c r="P28" s="15" t="s">
        <v>127</v>
      </c>
      <c r="Q28" s="18" t="s">
        <v>128</v>
      </c>
      <c r="R28" s="16" t="s">
        <v>35</v>
      </c>
      <c r="S28" s="18"/>
      <c r="T28" s="15"/>
      <c r="U28" s="15"/>
      <c r="V28" s="15"/>
    </row>
    <row r="29" spans="1:22" s="37" customFormat="1" ht="43.15">
      <c r="A29" s="13">
        <v>28</v>
      </c>
      <c r="B29" s="42" t="str">
        <f t="shared" si="3"/>
        <v>F28</v>
      </c>
      <c r="C29" s="42" t="str">
        <f t="shared" si="0"/>
        <v>CRIMELOCK.F28</v>
      </c>
      <c r="D29" s="38" t="s">
        <v>129</v>
      </c>
      <c r="E29" s="16" t="s">
        <v>120</v>
      </c>
      <c r="F29" s="16" t="str">
        <f t="shared" si="1"/>
        <v>CRIMELOCK</v>
      </c>
      <c r="G29" s="16"/>
      <c r="H29" s="38" t="s">
        <v>129</v>
      </c>
      <c r="I29" s="43"/>
      <c r="J29" s="37" t="s">
        <v>45</v>
      </c>
      <c r="K29" s="18" t="s">
        <v>130</v>
      </c>
      <c r="L29" s="15" t="s">
        <v>29</v>
      </c>
      <c r="M29" s="15" t="s">
        <v>131</v>
      </c>
      <c r="N29" s="18" t="s">
        <v>132</v>
      </c>
      <c r="O29" s="18"/>
      <c r="P29" s="15" t="s">
        <v>39</v>
      </c>
      <c r="Q29" s="15" t="s">
        <v>40</v>
      </c>
      <c r="R29" s="16" t="s">
        <v>35</v>
      </c>
      <c r="S29" s="18"/>
      <c r="T29" s="15"/>
      <c r="U29" s="15"/>
      <c r="V29" s="15"/>
    </row>
    <row r="30" spans="1:22" s="37" customFormat="1" ht="28.9">
      <c r="A30" s="13">
        <v>29</v>
      </c>
      <c r="B30" s="42" t="str">
        <f t="shared" si="3"/>
        <v>F29</v>
      </c>
      <c r="C30" s="42" t="str">
        <f t="shared" si="0"/>
        <v>CRIMELOCK.F29</v>
      </c>
      <c r="D30" s="38" t="s">
        <v>133</v>
      </c>
      <c r="E30" s="16" t="s">
        <v>120</v>
      </c>
      <c r="F30" s="16" t="str">
        <f t="shared" si="1"/>
        <v>CRIMELOCK</v>
      </c>
      <c r="G30" s="16"/>
      <c r="H30" s="38" t="s">
        <v>133</v>
      </c>
      <c r="I30" s="43"/>
      <c r="J30" s="37" t="s">
        <v>45</v>
      </c>
      <c r="K30" s="18" t="s">
        <v>134</v>
      </c>
      <c r="L30" s="15" t="s">
        <v>29</v>
      </c>
      <c r="M30" s="15" t="s">
        <v>135</v>
      </c>
      <c r="N30" s="18" t="s">
        <v>38</v>
      </c>
      <c r="O30" s="18"/>
      <c r="P30" s="15" t="s">
        <v>39</v>
      </c>
      <c r="Q30" s="15" t="s">
        <v>40</v>
      </c>
      <c r="R30" s="16" t="s">
        <v>35</v>
      </c>
      <c r="S30" s="18"/>
      <c r="T30" s="15"/>
      <c r="U30" s="15"/>
      <c r="V30" s="15"/>
    </row>
    <row r="31" spans="1:22" s="37" customFormat="1" ht="28.9">
      <c r="A31" s="13">
        <v>30</v>
      </c>
      <c r="B31" s="42" t="str">
        <f t="shared" si="3"/>
        <v>F30</v>
      </c>
      <c r="C31" s="42" t="str">
        <f t="shared" si="0"/>
        <v>CRIMELOCK.F30</v>
      </c>
      <c r="D31" s="38" t="s">
        <v>136</v>
      </c>
      <c r="E31" s="16" t="s">
        <v>120</v>
      </c>
      <c r="F31" s="16" t="str">
        <f t="shared" si="1"/>
        <v>CRIMELOCK</v>
      </c>
      <c r="G31" s="16"/>
      <c r="H31" s="38" t="s">
        <v>136</v>
      </c>
      <c r="I31" s="43"/>
      <c r="J31" s="37" t="s">
        <v>45</v>
      </c>
      <c r="K31" s="18" t="s">
        <v>134</v>
      </c>
      <c r="L31" s="15" t="s">
        <v>29</v>
      </c>
      <c r="M31" s="15" t="s">
        <v>137</v>
      </c>
      <c r="N31" s="18" t="s">
        <v>38</v>
      </c>
      <c r="O31" s="15"/>
      <c r="P31" s="15" t="s">
        <v>39</v>
      </c>
      <c r="Q31" s="15" t="s">
        <v>40</v>
      </c>
      <c r="R31" s="16" t="s">
        <v>35</v>
      </c>
      <c r="S31" s="15"/>
      <c r="T31" s="48"/>
      <c r="U31" s="48"/>
      <c r="V31" s="15"/>
    </row>
    <row r="32" spans="1:22" s="37" customFormat="1" ht="57.6">
      <c r="A32" s="13">
        <v>31</v>
      </c>
      <c r="B32" s="42" t="str">
        <f t="shared" si="3"/>
        <v>F31</v>
      </c>
      <c r="C32" s="42" t="str">
        <f>CONCATENATE(marketAbbrev,".",B32)</f>
        <v>CRIMELOCK.F31</v>
      </c>
      <c r="D32" s="38" t="s">
        <v>138</v>
      </c>
      <c r="E32" s="16" t="s">
        <v>25</v>
      </c>
      <c r="F32" s="16" t="str">
        <f t="shared" ref="F32:F98" si="4">marketAbbrev</f>
        <v>CRIMELOCK</v>
      </c>
      <c r="G32" s="16"/>
      <c r="H32" s="38" t="s">
        <v>138</v>
      </c>
      <c r="I32" s="43"/>
      <c r="J32" s="37" t="s">
        <v>27</v>
      </c>
      <c r="K32" s="15" t="s">
        <v>139</v>
      </c>
      <c r="L32" s="15" t="s">
        <v>29</v>
      </c>
      <c r="M32" s="15" t="s">
        <v>140</v>
      </c>
      <c r="N32" s="15" t="s">
        <v>141</v>
      </c>
      <c r="O32" s="38" t="s">
        <v>142</v>
      </c>
      <c r="P32" s="15" t="s">
        <v>33</v>
      </c>
      <c r="Q32" s="15" t="s">
        <v>34</v>
      </c>
      <c r="R32" s="16" t="s">
        <v>143</v>
      </c>
      <c r="S32" s="15" t="s">
        <v>144</v>
      </c>
      <c r="T32" s="45"/>
      <c r="U32" s="45"/>
      <c r="V32" s="15"/>
    </row>
    <row r="33" spans="1:22" s="37" customFormat="1" ht="43.15">
      <c r="A33" s="13">
        <v>32</v>
      </c>
      <c r="B33" s="42" t="str">
        <f>CONCATENATE("F",A33)</f>
        <v>F32</v>
      </c>
      <c r="C33" s="42" t="str">
        <f>CONCATENATE(marketAbbrev,".",B33)</f>
        <v>CRIMELOCK.F32</v>
      </c>
      <c r="D33" s="38" t="s">
        <v>145</v>
      </c>
      <c r="E33" s="16" t="s">
        <v>25</v>
      </c>
      <c r="F33" s="16" t="str">
        <f t="shared" si="4"/>
        <v>CRIMELOCK</v>
      </c>
      <c r="G33" s="16"/>
      <c r="H33" s="38" t="s">
        <v>145</v>
      </c>
      <c r="I33" s="43"/>
      <c r="J33" s="37" t="s">
        <v>146</v>
      </c>
      <c r="K33" s="15" t="s">
        <v>147</v>
      </c>
      <c r="L33" s="15" t="s">
        <v>29</v>
      </c>
      <c r="M33" s="15" t="s">
        <v>148</v>
      </c>
      <c r="N33" s="15" t="s">
        <v>149</v>
      </c>
      <c r="O33" s="15"/>
      <c r="P33" s="15" t="s">
        <v>33</v>
      </c>
      <c r="Q33" s="15" t="s">
        <v>34</v>
      </c>
      <c r="R33" s="16" t="s">
        <v>143</v>
      </c>
      <c r="S33" s="15" t="s">
        <v>150</v>
      </c>
      <c r="T33" s="15"/>
      <c r="U33" s="15"/>
      <c r="V33" s="15"/>
    </row>
    <row r="34" spans="1:22" s="37" customFormat="1" ht="57.6">
      <c r="A34" s="13">
        <v>33</v>
      </c>
      <c r="B34" s="42" t="str">
        <f t="shared" ref="B34:B35" si="5">CONCATENATE("F",A34)</f>
        <v>F33</v>
      </c>
      <c r="C34" s="42" t="str">
        <f t="shared" ref="C34:C35" si="6">CONCATENATE(marketAbbrev,".",B34)</f>
        <v>CRIMELOCK.F33</v>
      </c>
      <c r="D34" s="38" t="s">
        <v>145</v>
      </c>
      <c r="E34" s="16" t="s">
        <v>25</v>
      </c>
      <c r="F34" s="16" t="str">
        <f t="shared" si="4"/>
        <v>CRIMELOCK</v>
      </c>
      <c r="G34" s="16" t="s">
        <v>151</v>
      </c>
      <c r="H34" s="38" t="s">
        <v>145</v>
      </c>
      <c r="I34" s="43"/>
      <c r="J34" s="37" t="s">
        <v>152</v>
      </c>
      <c r="K34" s="15" t="s">
        <v>153</v>
      </c>
      <c r="L34" s="15" t="s">
        <v>29</v>
      </c>
      <c r="M34" s="15" t="s">
        <v>154</v>
      </c>
      <c r="N34" s="15" t="s">
        <v>155</v>
      </c>
      <c r="O34" s="15"/>
      <c r="P34" s="15" t="s">
        <v>33</v>
      </c>
      <c r="Q34" s="15" t="s">
        <v>34</v>
      </c>
      <c r="R34" s="16" t="s">
        <v>35</v>
      </c>
      <c r="S34" s="15"/>
      <c r="T34" s="45"/>
      <c r="U34" s="45"/>
      <c r="V34" s="15"/>
    </row>
    <row r="35" spans="1:22" s="37" customFormat="1" ht="28.9">
      <c r="A35" s="13">
        <v>34</v>
      </c>
      <c r="B35" s="42" t="str">
        <f t="shared" si="5"/>
        <v>F34</v>
      </c>
      <c r="C35" s="42" t="str">
        <f t="shared" si="6"/>
        <v>CRIMELOCK.F34</v>
      </c>
      <c r="D35" s="38" t="s">
        <v>156</v>
      </c>
      <c r="E35" s="16" t="s">
        <v>25</v>
      </c>
      <c r="F35" s="16" t="str">
        <f t="shared" si="4"/>
        <v>CRIMELOCK</v>
      </c>
      <c r="G35" s="16" t="s">
        <v>151</v>
      </c>
      <c r="H35" s="38" t="s">
        <v>156</v>
      </c>
      <c r="I35" s="43"/>
      <c r="J35" s="37" t="s">
        <v>146</v>
      </c>
      <c r="K35" s="15" t="s">
        <v>157</v>
      </c>
      <c r="L35" s="15" t="s">
        <v>29</v>
      </c>
      <c r="M35" s="15" t="s">
        <v>158</v>
      </c>
      <c r="N35" s="15" t="s">
        <v>159</v>
      </c>
      <c r="O35" s="15"/>
      <c r="P35" s="15" t="s">
        <v>33</v>
      </c>
      <c r="Q35" s="15" t="s">
        <v>34</v>
      </c>
      <c r="R35" s="16" t="s">
        <v>143</v>
      </c>
      <c r="S35" s="15" t="s">
        <v>160</v>
      </c>
      <c r="T35" s="15"/>
      <c r="U35" s="15"/>
      <c r="V35" s="15"/>
    </row>
    <row r="36" spans="1:22" s="37" customFormat="1" ht="172.9">
      <c r="A36" s="13">
        <v>35</v>
      </c>
      <c r="B36" s="42" t="str">
        <f t="shared" si="3"/>
        <v>F35</v>
      </c>
      <c r="C36" s="42" t="str">
        <f t="shared" si="0"/>
        <v>CRIMELOCK.F35</v>
      </c>
      <c r="D36" s="38" t="s">
        <v>161</v>
      </c>
      <c r="E36" s="16" t="s">
        <v>25</v>
      </c>
      <c r="F36" s="16" t="str">
        <f t="shared" si="1"/>
        <v>CRIMELOCK</v>
      </c>
      <c r="G36" s="16"/>
      <c r="H36" s="38" t="s">
        <v>161</v>
      </c>
      <c r="I36" s="43"/>
      <c r="J36" s="37" t="s">
        <v>162</v>
      </c>
      <c r="K36" s="18" t="s">
        <v>163</v>
      </c>
      <c r="L36" s="15" t="s">
        <v>29</v>
      </c>
      <c r="M36" s="18" t="s">
        <v>164</v>
      </c>
      <c r="N36" s="18" t="s">
        <v>165</v>
      </c>
      <c r="O36" s="18"/>
      <c r="P36" s="15" t="s">
        <v>33</v>
      </c>
      <c r="Q36" s="15" t="s">
        <v>34</v>
      </c>
      <c r="R36" s="16" t="s">
        <v>143</v>
      </c>
      <c r="S36" s="18" t="s">
        <v>166</v>
      </c>
      <c r="T36" s="51" t="s">
        <v>167</v>
      </c>
      <c r="U36" s="15"/>
      <c r="V36" s="15"/>
    </row>
    <row r="37" spans="1:22" s="37" customFormat="1" ht="43.15">
      <c r="A37" s="13">
        <v>36</v>
      </c>
      <c r="B37" s="42" t="str">
        <f t="shared" si="3"/>
        <v>F36</v>
      </c>
      <c r="C37" s="42" t="str">
        <f t="shared" si="0"/>
        <v>CRIMELOCK.F36</v>
      </c>
      <c r="D37" s="38" t="s">
        <v>168</v>
      </c>
      <c r="E37" s="16" t="s">
        <v>25</v>
      </c>
      <c r="F37" s="16" t="str">
        <f t="shared" si="1"/>
        <v>CRIMELOCK</v>
      </c>
      <c r="G37" s="16"/>
      <c r="H37" s="38" t="s">
        <v>168</v>
      </c>
      <c r="I37" s="43"/>
      <c r="J37" s="37" t="s">
        <v>162</v>
      </c>
      <c r="K37" s="18" t="s">
        <v>163</v>
      </c>
      <c r="L37" s="15" t="s">
        <v>29</v>
      </c>
      <c r="N37" s="15" t="s">
        <v>47</v>
      </c>
      <c r="O37" s="18"/>
      <c r="P37" s="15" t="s">
        <v>127</v>
      </c>
      <c r="Q37" s="18" t="s">
        <v>169</v>
      </c>
      <c r="R37" s="16" t="s">
        <v>35</v>
      </c>
      <c r="S37" s="18"/>
      <c r="T37" s="18" t="s">
        <v>170</v>
      </c>
      <c r="U37" s="15"/>
      <c r="V37" s="15"/>
    </row>
    <row r="38" spans="1:22" s="37" customFormat="1" ht="43.15">
      <c r="A38" s="13">
        <v>37</v>
      </c>
      <c r="B38" s="42" t="str">
        <f t="shared" si="3"/>
        <v>F37</v>
      </c>
      <c r="C38" s="42" t="str">
        <f t="shared" si="0"/>
        <v>CRIMELOCK.F37</v>
      </c>
      <c r="D38" s="38" t="s">
        <v>171</v>
      </c>
      <c r="E38" s="16" t="s">
        <v>25</v>
      </c>
      <c r="F38" s="16" t="str">
        <f t="shared" si="1"/>
        <v>CRIMELOCK</v>
      </c>
      <c r="G38" s="16"/>
      <c r="H38" s="38" t="s">
        <v>171</v>
      </c>
      <c r="I38" s="43"/>
      <c r="J38" s="37" t="s">
        <v>162</v>
      </c>
      <c r="K38" s="18" t="s">
        <v>163</v>
      </c>
      <c r="L38" s="15" t="s">
        <v>29</v>
      </c>
      <c r="M38" s="18"/>
      <c r="N38" s="18" t="s">
        <v>172</v>
      </c>
      <c r="O38" s="18"/>
      <c r="P38" s="15" t="s">
        <v>33</v>
      </c>
      <c r="Q38" s="15" t="s">
        <v>34</v>
      </c>
      <c r="R38" s="16" t="s">
        <v>143</v>
      </c>
      <c r="S38" s="18" t="s">
        <v>166</v>
      </c>
      <c r="T38" s="18" t="s">
        <v>173</v>
      </c>
      <c r="U38" s="15"/>
      <c r="V38" s="15"/>
    </row>
    <row r="39" spans="1:22" s="37" customFormat="1" ht="28.9">
      <c r="A39" s="13">
        <v>38</v>
      </c>
      <c r="B39" s="42" t="str">
        <f t="shared" si="3"/>
        <v>F38</v>
      </c>
      <c r="C39" s="42" t="str">
        <f t="shared" si="0"/>
        <v>CRIMELOCK.F38</v>
      </c>
      <c r="D39" s="38" t="s">
        <v>174</v>
      </c>
      <c r="E39" s="16" t="s">
        <v>25</v>
      </c>
      <c r="F39" s="16" t="str">
        <f t="shared" si="1"/>
        <v>CRIMELOCK</v>
      </c>
      <c r="G39" s="16"/>
      <c r="H39" s="38" t="s">
        <v>174</v>
      </c>
      <c r="I39" s="43"/>
      <c r="J39" s="37" t="s">
        <v>27</v>
      </c>
      <c r="K39" s="17" t="s">
        <v>66</v>
      </c>
      <c r="L39" s="15" t="s">
        <v>29</v>
      </c>
      <c r="M39" s="15" t="s">
        <v>175</v>
      </c>
      <c r="N39" s="15" t="s">
        <v>176</v>
      </c>
      <c r="O39" s="15"/>
      <c r="P39" s="15" t="s">
        <v>127</v>
      </c>
      <c r="Q39" s="15" t="s">
        <v>177</v>
      </c>
      <c r="R39" s="16" t="s">
        <v>143</v>
      </c>
      <c r="S39" s="15" t="s">
        <v>178</v>
      </c>
      <c r="T39" s="18" t="s">
        <v>173</v>
      </c>
      <c r="V39" s="15"/>
    </row>
    <row r="40" spans="1:22" s="37" customFormat="1" ht="28.9">
      <c r="A40" s="13">
        <v>39</v>
      </c>
      <c r="B40" s="42" t="str">
        <f t="shared" si="3"/>
        <v>F39</v>
      </c>
      <c r="C40" s="42" t="str">
        <f t="shared" si="0"/>
        <v>CRIMELOCK.F39</v>
      </c>
      <c r="D40" s="38" t="s">
        <v>179</v>
      </c>
      <c r="E40" s="16" t="s">
        <v>25</v>
      </c>
      <c r="F40" s="16" t="str">
        <f t="shared" si="1"/>
        <v>CRIMELOCK</v>
      </c>
      <c r="G40" s="16"/>
      <c r="H40" s="38" t="s">
        <v>179</v>
      </c>
      <c r="I40" s="43"/>
      <c r="J40" s="37" t="s">
        <v>146</v>
      </c>
      <c r="K40" s="15" t="s">
        <v>180</v>
      </c>
      <c r="L40" s="15" t="s">
        <v>29</v>
      </c>
      <c r="M40" s="38" t="s">
        <v>181</v>
      </c>
      <c r="N40" s="15" t="s">
        <v>182</v>
      </c>
      <c r="O40" s="15"/>
      <c r="P40" s="15" t="s">
        <v>127</v>
      </c>
      <c r="Q40" s="15" t="s">
        <v>183</v>
      </c>
      <c r="R40" s="16" t="s">
        <v>143</v>
      </c>
      <c r="S40" s="51"/>
      <c r="T40" s="18" t="s">
        <v>173</v>
      </c>
      <c r="U40" s="51" t="s">
        <v>184</v>
      </c>
      <c r="V40" s="15"/>
    </row>
    <row r="41" spans="1:22" s="37" customFormat="1" ht="28.9">
      <c r="A41" s="13">
        <v>40</v>
      </c>
      <c r="B41" s="42" t="str">
        <f t="shared" si="3"/>
        <v>F40</v>
      </c>
      <c r="C41" s="42" t="str">
        <f t="shared" si="0"/>
        <v>CRIMELOCK.F40</v>
      </c>
      <c r="D41" s="38" t="s">
        <v>185</v>
      </c>
      <c r="E41" s="16" t="s">
        <v>25</v>
      </c>
      <c r="F41" s="16" t="str">
        <f t="shared" si="1"/>
        <v>CRIMELOCK</v>
      </c>
      <c r="G41" s="16"/>
      <c r="H41" s="38" t="s">
        <v>185</v>
      </c>
      <c r="I41" s="43"/>
      <c r="J41" s="37" t="s">
        <v>27</v>
      </c>
      <c r="K41" s="17" t="s">
        <v>66</v>
      </c>
      <c r="L41" s="15" t="s">
        <v>29</v>
      </c>
      <c r="M41" s="15" t="s">
        <v>175</v>
      </c>
      <c r="N41" s="15" t="s">
        <v>64</v>
      </c>
      <c r="O41" s="15"/>
      <c r="P41" s="15" t="s">
        <v>39</v>
      </c>
      <c r="Q41" s="15" t="s">
        <v>40</v>
      </c>
      <c r="R41" s="16" t="s">
        <v>143</v>
      </c>
      <c r="S41" s="15" t="s">
        <v>178</v>
      </c>
      <c r="T41" s="18" t="s">
        <v>173</v>
      </c>
      <c r="U41" s="51" t="s">
        <v>184</v>
      </c>
      <c r="V41" s="15"/>
    </row>
    <row r="42" spans="1:22" s="37" customFormat="1" ht="28.9">
      <c r="A42" s="13">
        <v>41</v>
      </c>
      <c r="B42" s="42" t="str">
        <f t="shared" si="3"/>
        <v>F41</v>
      </c>
      <c r="C42" s="42" t="str">
        <f t="shared" si="0"/>
        <v>CRIMELOCK.F41</v>
      </c>
      <c r="D42" s="38" t="s">
        <v>186</v>
      </c>
      <c r="E42" s="16" t="s">
        <v>25</v>
      </c>
      <c r="F42" s="16" t="str">
        <f t="shared" si="1"/>
        <v>CRIMELOCK</v>
      </c>
      <c r="G42" s="16" t="s">
        <v>187</v>
      </c>
      <c r="H42" s="38" t="s">
        <v>186</v>
      </c>
      <c r="I42" s="43"/>
      <c r="J42" s="37" t="s">
        <v>146</v>
      </c>
      <c r="K42" s="15" t="s">
        <v>180</v>
      </c>
      <c r="L42" s="15" t="s">
        <v>29</v>
      </c>
      <c r="M42" s="38" t="s">
        <v>181</v>
      </c>
      <c r="N42" s="15" t="s">
        <v>182</v>
      </c>
      <c r="O42" s="15"/>
      <c r="P42" s="15" t="s">
        <v>127</v>
      </c>
      <c r="Q42" s="15" t="s">
        <v>188</v>
      </c>
      <c r="R42" s="16" t="s">
        <v>143</v>
      </c>
      <c r="S42" s="51"/>
      <c r="T42" s="18" t="s">
        <v>173</v>
      </c>
      <c r="U42" s="18"/>
      <c r="V42" s="15"/>
    </row>
    <row r="43" spans="1:22" s="37" customFormat="1" ht="28.9">
      <c r="A43" s="13">
        <v>42</v>
      </c>
      <c r="B43" s="42" t="str">
        <f t="shared" si="3"/>
        <v>F42</v>
      </c>
      <c r="C43" s="42" t="str">
        <f t="shared" si="0"/>
        <v>CRIMELOCK.F42</v>
      </c>
      <c r="D43" s="38" t="s">
        <v>189</v>
      </c>
      <c r="E43" s="16" t="s">
        <v>25</v>
      </c>
      <c r="F43" s="16" t="str">
        <f t="shared" si="1"/>
        <v>CRIMELOCK</v>
      </c>
      <c r="G43" s="16"/>
      <c r="H43" s="38" t="s">
        <v>189</v>
      </c>
      <c r="I43" s="43"/>
      <c r="J43" s="37" t="s">
        <v>27</v>
      </c>
      <c r="K43" s="17" t="s">
        <v>66</v>
      </c>
      <c r="L43" s="15" t="s">
        <v>29</v>
      </c>
      <c r="M43" s="15" t="s">
        <v>175</v>
      </c>
      <c r="N43" s="15" t="s">
        <v>64</v>
      </c>
      <c r="O43" s="18"/>
      <c r="P43" s="15" t="s">
        <v>39</v>
      </c>
      <c r="Q43" s="15" t="s">
        <v>40</v>
      </c>
      <c r="R43" s="16" t="s">
        <v>143</v>
      </c>
      <c r="S43" s="15" t="s">
        <v>178</v>
      </c>
      <c r="T43" s="18" t="s">
        <v>173</v>
      </c>
      <c r="U43" s="51" t="s">
        <v>184</v>
      </c>
      <c r="V43" s="15"/>
    </row>
    <row r="44" spans="1:22" s="37" customFormat="1" ht="28.9">
      <c r="A44" s="13">
        <v>43</v>
      </c>
      <c r="B44" s="42" t="str">
        <f t="shared" si="3"/>
        <v>F43</v>
      </c>
      <c r="C44" s="42" t="str">
        <f t="shared" si="0"/>
        <v>CRIMELOCK.F43</v>
      </c>
      <c r="D44" s="38" t="s">
        <v>190</v>
      </c>
      <c r="E44" s="16" t="s">
        <v>25</v>
      </c>
      <c r="F44" s="16" t="str">
        <f t="shared" si="1"/>
        <v>CRIMELOCK</v>
      </c>
      <c r="G44" s="16"/>
      <c r="H44" s="38" t="s">
        <v>190</v>
      </c>
      <c r="I44" s="43"/>
      <c r="J44" s="37" t="s">
        <v>146</v>
      </c>
      <c r="K44" s="15" t="s">
        <v>180</v>
      </c>
      <c r="L44" s="15" t="s">
        <v>29</v>
      </c>
      <c r="M44" s="38" t="s">
        <v>181</v>
      </c>
      <c r="N44" s="15" t="s">
        <v>182</v>
      </c>
      <c r="O44" s="15"/>
      <c r="P44" s="15" t="s">
        <v>127</v>
      </c>
      <c r="Q44" s="15" t="s">
        <v>191</v>
      </c>
      <c r="R44" s="16" t="s">
        <v>143</v>
      </c>
      <c r="S44" s="51"/>
      <c r="T44" s="18" t="s">
        <v>173</v>
      </c>
      <c r="U44" s="18"/>
      <c r="V44" s="15"/>
    </row>
    <row r="45" spans="1:22" s="37" customFormat="1" ht="28.9">
      <c r="A45" s="13">
        <v>44</v>
      </c>
      <c r="B45" s="42" t="str">
        <f t="shared" si="3"/>
        <v>F44</v>
      </c>
      <c r="C45" s="42" t="str">
        <f t="shared" si="0"/>
        <v>CRIMELOCK.F44</v>
      </c>
      <c r="D45" s="38" t="s">
        <v>192</v>
      </c>
      <c r="E45" s="16" t="s">
        <v>25</v>
      </c>
      <c r="F45" s="16" t="str">
        <f t="shared" si="1"/>
        <v>CRIMELOCK</v>
      </c>
      <c r="G45" s="16"/>
      <c r="H45" s="38" t="s">
        <v>192</v>
      </c>
      <c r="I45" s="43"/>
      <c r="J45" s="37" t="s">
        <v>27</v>
      </c>
      <c r="K45" s="17" t="s">
        <v>66</v>
      </c>
      <c r="L45" s="15" t="s">
        <v>29</v>
      </c>
      <c r="M45" s="15" t="s">
        <v>175</v>
      </c>
      <c r="N45" s="15" t="s">
        <v>64</v>
      </c>
      <c r="O45" s="18"/>
      <c r="P45" s="15" t="s">
        <v>39</v>
      </c>
      <c r="Q45" s="15" t="s">
        <v>40</v>
      </c>
      <c r="R45" s="16" t="s">
        <v>143</v>
      </c>
      <c r="S45" s="15" t="s">
        <v>178</v>
      </c>
      <c r="T45" s="18" t="s">
        <v>173</v>
      </c>
      <c r="U45" s="51" t="s">
        <v>184</v>
      </c>
      <c r="V45" s="15"/>
    </row>
    <row r="46" spans="1:22" s="37" customFormat="1" ht="28.9">
      <c r="A46" s="13">
        <v>45</v>
      </c>
      <c r="B46" s="42" t="str">
        <f t="shared" si="3"/>
        <v>F45</v>
      </c>
      <c r="C46" s="42" t="str">
        <f t="shared" si="0"/>
        <v>CRIMELOCK.F45</v>
      </c>
      <c r="D46" s="38" t="s">
        <v>193</v>
      </c>
      <c r="E46" s="16" t="s">
        <v>25</v>
      </c>
      <c r="F46" s="16" t="str">
        <f t="shared" si="1"/>
        <v>CRIMELOCK</v>
      </c>
      <c r="G46" s="16"/>
      <c r="H46" s="38" t="s">
        <v>193</v>
      </c>
      <c r="I46" s="43"/>
      <c r="J46" s="37" t="s">
        <v>146</v>
      </c>
      <c r="K46" s="15" t="s">
        <v>180</v>
      </c>
      <c r="L46" s="15" t="s">
        <v>29</v>
      </c>
      <c r="M46" s="38" t="s">
        <v>181</v>
      </c>
      <c r="N46" s="15" t="s">
        <v>182</v>
      </c>
      <c r="O46" s="15"/>
      <c r="P46" s="15" t="s">
        <v>127</v>
      </c>
      <c r="Q46" s="15" t="s">
        <v>194</v>
      </c>
      <c r="R46" s="16" t="s">
        <v>143</v>
      </c>
      <c r="S46" s="51"/>
      <c r="T46" s="18" t="s">
        <v>173</v>
      </c>
      <c r="U46" s="45"/>
      <c r="V46" s="15"/>
    </row>
    <row r="47" spans="1:22" s="37" customFormat="1" ht="28.9">
      <c r="A47" s="13"/>
      <c r="B47" s="42"/>
      <c r="C47" s="42"/>
      <c r="D47" s="38" t="s">
        <v>195</v>
      </c>
      <c r="E47" s="16" t="s">
        <v>120</v>
      </c>
      <c r="F47" s="16" t="str">
        <f t="shared" si="1"/>
        <v>CRIMELOCK</v>
      </c>
      <c r="G47" s="16"/>
      <c r="H47" s="38" t="s">
        <v>196</v>
      </c>
      <c r="I47" s="43"/>
      <c r="J47" s="37" t="s">
        <v>162</v>
      </c>
      <c r="K47" s="15" t="s">
        <v>197</v>
      </c>
      <c r="L47" s="15" t="s">
        <v>29</v>
      </c>
      <c r="M47" s="38" t="s">
        <v>196</v>
      </c>
      <c r="N47" s="18" t="s">
        <v>47</v>
      </c>
      <c r="O47" s="15"/>
      <c r="P47" s="15" t="s">
        <v>33</v>
      </c>
      <c r="Q47" s="15" t="s">
        <v>34</v>
      </c>
      <c r="R47" s="16" t="s">
        <v>143</v>
      </c>
      <c r="S47" s="51" t="s">
        <v>198</v>
      </c>
      <c r="T47" s="45"/>
      <c r="U47" s="45"/>
      <c r="V47" s="15"/>
    </row>
    <row r="48" spans="1:22" s="37" customFormat="1" ht="28.9">
      <c r="A48" s="13"/>
      <c r="B48" s="42"/>
      <c r="C48" s="42"/>
      <c r="D48" s="38" t="s">
        <v>199</v>
      </c>
      <c r="E48" s="16" t="s">
        <v>120</v>
      </c>
      <c r="F48" s="16" t="str">
        <f t="shared" si="1"/>
        <v>CRIMELOCK</v>
      </c>
      <c r="G48" s="16"/>
      <c r="H48" s="38" t="s">
        <v>200</v>
      </c>
      <c r="I48" s="43"/>
      <c r="J48" s="37" t="s">
        <v>45</v>
      </c>
      <c r="K48" s="15" t="s">
        <v>201</v>
      </c>
      <c r="L48" s="15" t="s">
        <v>29</v>
      </c>
      <c r="M48" s="38" t="s">
        <v>202</v>
      </c>
      <c r="N48" s="18" t="s">
        <v>47</v>
      </c>
      <c r="O48" s="15"/>
      <c r="P48" s="15" t="s">
        <v>127</v>
      </c>
      <c r="Q48" s="15" t="s">
        <v>203</v>
      </c>
      <c r="R48" s="16" t="s">
        <v>143</v>
      </c>
      <c r="S48" s="51" t="s">
        <v>204</v>
      </c>
      <c r="T48" s="45"/>
      <c r="U48" s="45"/>
      <c r="V48" s="15"/>
    </row>
    <row r="49" spans="1:22" s="37" customFormat="1" ht="28.9">
      <c r="A49" s="13"/>
      <c r="B49" s="42"/>
      <c r="C49" s="42"/>
      <c r="D49" s="38" t="s">
        <v>205</v>
      </c>
      <c r="E49" s="16" t="s">
        <v>120</v>
      </c>
      <c r="F49" s="16" t="str">
        <f t="shared" si="1"/>
        <v>CRIMELOCK</v>
      </c>
      <c r="G49" s="16"/>
      <c r="H49" s="38" t="s">
        <v>205</v>
      </c>
      <c r="I49" s="43"/>
      <c r="J49" s="37" t="s">
        <v>45</v>
      </c>
      <c r="K49" s="15" t="s">
        <v>201</v>
      </c>
      <c r="L49" s="15" t="s">
        <v>29</v>
      </c>
      <c r="M49" s="38" t="s">
        <v>206</v>
      </c>
      <c r="N49" s="15" t="s">
        <v>64</v>
      </c>
      <c r="O49" s="15"/>
      <c r="P49" s="15" t="s">
        <v>39</v>
      </c>
      <c r="Q49" s="15" t="s">
        <v>40</v>
      </c>
      <c r="R49" s="16" t="s">
        <v>143</v>
      </c>
      <c r="S49" s="51" t="s">
        <v>207</v>
      </c>
      <c r="T49" s="45"/>
      <c r="U49" s="45"/>
      <c r="V49" s="15"/>
    </row>
    <row r="50" spans="1:22" s="37" customFormat="1" ht="28.9">
      <c r="A50" s="13"/>
      <c r="B50" s="42"/>
      <c r="C50" s="42"/>
      <c r="D50" s="38" t="s">
        <v>208</v>
      </c>
      <c r="E50" s="16" t="s">
        <v>120</v>
      </c>
      <c r="F50" s="16" t="str">
        <f t="shared" si="1"/>
        <v>CRIMELOCK</v>
      </c>
      <c r="G50" s="16"/>
      <c r="H50" s="38" t="s">
        <v>205</v>
      </c>
      <c r="I50" s="43"/>
      <c r="J50" s="37" t="s">
        <v>45</v>
      </c>
      <c r="K50" s="15" t="s">
        <v>201</v>
      </c>
      <c r="L50" s="15" t="s">
        <v>29</v>
      </c>
      <c r="M50" s="38" t="s">
        <v>208</v>
      </c>
      <c r="N50" s="15" t="s">
        <v>64</v>
      </c>
      <c r="O50" s="15"/>
      <c r="P50" s="15" t="s">
        <v>39</v>
      </c>
      <c r="Q50" s="15" t="s">
        <v>40</v>
      </c>
      <c r="R50" s="16" t="s">
        <v>143</v>
      </c>
      <c r="S50" s="51" t="s">
        <v>209</v>
      </c>
      <c r="T50" s="45"/>
      <c r="U50" s="45"/>
      <c r="V50" s="15"/>
    </row>
    <row r="51" spans="1:22" s="37" customFormat="1" ht="57.6">
      <c r="A51" s="13">
        <v>46</v>
      </c>
      <c r="B51" s="42" t="str">
        <f t="shared" si="3"/>
        <v>F46</v>
      </c>
      <c r="C51" s="42" t="str">
        <f t="shared" si="0"/>
        <v>CRIMELOCK.F46</v>
      </c>
      <c r="D51" s="38" t="s">
        <v>210</v>
      </c>
      <c r="E51" s="16" t="s">
        <v>211</v>
      </c>
      <c r="F51" s="16" t="str">
        <f t="shared" si="1"/>
        <v>CRIMELOCK</v>
      </c>
      <c r="G51" s="16"/>
      <c r="H51" s="38" t="s">
        <v>210</v>
      </c>
      <c r="I51" s="43"/>
      <c r="J51" s="37" t="s">
        <v>27</v>
      </c>
      <c r="K51" s="18" t="s">
        <v>212</v>
      </c>
      <c r="L51" s="15" t="s">
        <v>29</v>
      </c>
      <c r="M51" s="38" t="s">
        <v>210</v>
      </c>
      <c r="N51" s="18" t="s">
        <v>47</v>
      </c>
      <c r="O51" s="15"/>
      <c r="P51" s="15" t="s">
        <v>33</v>
      </c>
      <c r="Q51" s="15" t="s">
        <v>34</v>
      </c>
      <c r="R51" s="16" t="s">
        <v>143</v>
      </c>
      <c r="S51" s="15"/>
      <c r="U51" s="53" t="s">
        <v>213</v>
      </c>
      <c r="V51" s="15"/>
    </row>
    <row r="52" spans="1:22" s="37" customFormat="1" ht="57.6">
      <c r="A52" s="13">
        <v>47</v>
      </c>
      <c r="B52" s="42" t="str">
        <f t="shared" si="3"/>
        <v>F47</v>
      </c>
      <c r="C52" s="42" t="str">
        <f t="shared" si="0"/>
        <v>CRIMELOCK.F47</v>
      </c>
      <c r="D52" s="38" t="s">
        <v>214</v>
      </c>
      <c r="E52" s="16" t="s">
        <v>211</v>
      </c>
      <c r="F52" s="16" t="str">
        <f t="shared" si="1"/>
        <v>CRIMELOCK</v>
      </c>
      <c r="G52" s="16"/>
      <c r="H52" s="38" t="s">
        <v>214</v>
      </c>
      <c r="I52" s="43"/>
      <c r="J52" s="37" t="s">
        <v>27</v>
      </c>
      <c r="K52" s="18" t="s">
        <v>212</v>
      </c>
      <c r="L52" s="15" t="s">
        <v>29</v>
      </c>
      <c r="M52" s="38" t="s">
        <v>214</v>
      </c>
      <c r="N52" s="15" t="s">
        <v>64</v>
      </c>
      <c r="O52" s="15"/>
      <c r="P52" s="15" t="s">
        <v>39</v>
      </c>
      <c r="Q52" s="15" t="s">
        <v>40</v>
      </c>
      <c r="R52" s="16" t="s">
        <v>35</v>
      </c>
      <c r="S52" s="15"/>
      <c r="U52" s="53" t="s">
        <v>213</v>
      </c>
      <c r="V52" s="15"/>
    </row>
    <row r="53" spans="1:22" s="37" customFormat="1" ht="57.6">
      <c r="A53" s="13">
        <v>48</v>
      </c>
      <c r="B53" s="42" t="str">
        <f t="shared" si="3"/>
        <v>F48</v>
      </c>
      <c r="C53" s="42" t="str">
        <f t="shared" si="0"/>
        <v>CRIMELOCK.F48</v>
      </c>
      <c r="D53" s="38" t="s">
        <v>215</v>
      </c>
      <c r="E53" s="16" t="s">
        <v>211</v>
      </c>
      <c r="F53" s="16" t="str">
        <f t="shared" si="1"/>
        <v>CRIMELOCK</v>
      </c>
      <c r="G53" s="16"/>
      <c r="H53" s="38" t="s">
        <v>215</v>
      </c>
      <c r="I53" s="43"/>
      <c r="J53" s="37" t="s">
        <v>27</v>
      </c>
      <c r="K53" s="18" t="s">
        <v>212</v>
      </c>
      <c r="L53" s="15" t="s">
        <v>29</v>
      </c>
      <c r="M53" s="38" t="s">
        <v>215</v>
      </c>
      <c r="N53" s="15" t="s">
        <v>64</v>
      </c>
      <c r="O53" s="15"/>
      <c r="P53" s="15" t="s">
        <v>39</v>
      </c>
      <c r="Q53" s="15" t="s">
        <v>40</v>
      </c>
      <c r="R53" s="16" t="s">
        <v>35</v>
      </c>
      <c r="S53" s="15"/>
      <c r="U53" s="53" t="s">
        <v>213</v>
      </c>
      <c r="V53" s="15"/>
    </row>
    <row r="54" spans="1:22" s="37" customFormat="1" ht="57.6">
      <c r="A54" s="13">
        <v>49</v>
      </c>
      <c r="B54" s="42" t="str">
        <f t="shared" si="3"/>
        <v>F49</v>
      </c>
      <c r="C54" s="42" t="str">
        <f t="shared" si="0"/>
        <v>CRIMELOCK.F49</v>
      </c>
      <c r="D54" s="38" t="s">
        <v>216</v>
      </c>
      <c r="E54" s="16" t="s">
        <v>211</v>
      </c>
      <c r="F54" s="16" t="str">
        <f t="shared" si="1"/>
        <v>CRIMELOCK</v>
      </c>
      <c r="G54" s="16" t="s">
        <v>217</v>
      </c>
      <c r="H54" s="38" t="s">
        <v>216</v>
      </c>
      <c r="I54" s="43"/>
      <c r="J54" s="37" t="s">
        <v>27</v>
      </c>
      <c r="K54" s="18" t="s">
        <v>212</v>
      </c>
      <c r="L54" s="15" t="s">
        <v>29</v>
      </c>
      <c r="M54" s="38" t="s">
        <v>216</v>
      </c>
      <c r="N54" s="15" t="s">
        <v>64</v>
      </c>
      <c r="O54" s="15"/>
      <c r="P54" s="15" t="s">
        <v>39</v>
      </c>
      <c r="Q54" s="15" t="s">
        <v>40</v>
      </c>
      <c r="R54" s="16" t="s">
        <v>35</v>
      </c>
      <c r="S54" s="15"/>
      <c r="U54" s="45" t="s">
        <v>213</v>
      </c>
      <c r="V54" s="15"/>
    </row>
    <row r="55" spans="1:22" s="37" customFormat="1" ht="43.15">
      <c r="A55" s="13">
        <v>50</v>
      </c>
      <c r="B55" s="52" t="str">
        <f t="shared" si="3"/>
        <v>F50</v>
      </c>
      <c r="C55" s="52" t="str">
        <f t="shared" si="0"/>
        <v>CRIMELOCK.F50</v>
      </c>
      <c r="D55" s="38" t="s">
        <v>218</v>
      </c>
      <c r="E55" s="16" t="s">
        <v>120</v>
      </c>
      <c r="F55" s="16" t="str">
        <f t="shared" si="1"/>
        <v>CRIMELOCK</v>
      </c>
      <c r="G55" s="16" t="s">
        <v>217</v>
      </c>
      <c r="H55" s="38" t="s">
        <v>218</v>
      </c>
      <c r="I55" s="43"/>
      <c r="J55" s="37" t="s">
        <v>27</v>
      </c>
      <c r="K55" s="18" t="s">
        <v>219</v>
      </c>
      <c r="L55" s="15" t="s">
        <v>29</v>
      </c>
      <c r="M55" s="38" t="s">
        <v>218</v>
      </c>
      <c r="N55" s="15" t="s">
        <v>64</v>
      </c>
      <c r="O55" s="15"/>
      <c r="P55" s="15" t="s">
        <v>39</v>
      </c>
      <c r="Q55" s="15" t="s">
        <v>40</v>
      </c>
      <c r="R55" s="16" t="s">
        <v>35</v>
      </c>
      <c r="S55" s="15"/>
      <c r="U55" s="53" t="s">
        <v>213</v>
      </c>
      <c r="V55" s="15"/>
    </row>
    <row r="56" spans="1:22" s="37" customFormat="1" ht="33.6">
      <c r="A56" s="13">
        <v>51</v>
      </c>
      <c r="B56" s="42" t="str">
        <f t="shared" si="3"/>
        <v>F51</v>
      </c>
      <c r="C56" s="42" t="str">
        <f t="shared" si="0"/>
        <v>CRIMELOCK.F51</v>
      </c>
      <c r="D56" s="1" t="s">
        <v>220</v>
      </c>
      <c r="E56" s="16" t="s">
        <v>211</v>
      </c>
      <c r="F56" s="16" t="str">
        <f t="shared" si="1"/>
        <v>CRIMELOCK</v>
      </c>
      <c r="G56" s="16" t="s">
        <v>217</v>
      </c>
      <c r="H56" s="1" t="s">
        <v>220</v>
      </c>
      <c r="I56" s="43"/>
      <c r="J56" s="37" t="s">
        <v>146</v>
      </c>
      <c r="K56" s="18" t="s">
        <v>221</v>
      </c>
      <c r="L56" s="15" t="s">
        <v>29</v>
      </c>
      <c r="M56" s="1" t="s">
        <v>220</v>
      </c>
      <c r="N56" s="18" t="s">
        <v>222</v>
      </c>
      <c r="O56" s="18"/>
      <c r="P56" s="15" t="s">
        <v>33</v>
      </c>
      <c r="Q56" s="15" t="s">
        <v>34</v>
      </c>
      <c r="R56" s="16" t="s">
        <v>143</v>
      </c>
      <c r="S56" s="18" t="s">
        <v>223</v>
      </c>
      <c r="U56" s="53" t="s">
        <v>224</v>
      </c>
      <c r="V56" s="15"/>
    </row>
    <row r="57" spans="1:22" s="37" customFormat="1" ht="28.9">
      <c r="A57" s="13">
        <v>52</v>
      </c>
      <c r="B57" s="42" t="str">
        <f t="shared" si="3"/>
        <v>F52</v>
      </c>
      <c r="C57" s="42" t="str">
        <f t="shared" si="0"/>
        <v>CRIMELOCK.F52</v>
      </c>
      <c r="D57" s="1" t="s">
        <v>225</v>
      </c>
      <c r="E57" s="16" t="s">
        <v>211</v>
      </c>
      <c r="F57" s="16" t="str">
        <f t="shared" si="1"/>
        <v>CRIMELOCK</v>
      </c>
      <c r="G57" s="16" t="s">
        <v>217</v>
      </c>
      <c r="H57" s="1" t="s">
        <v>225</v>
      </c>
      <c r="I57" s="43"/>
      <c r="J57" s="37" t="s">
        <v>27</v>
      </c>
      <c r="K57" s="18" t="s">
        <v>226</v>
      </c>
      <c r="L57" s="15" t="s">
        <v>29</v>
      </c>
      <c r="M57" s="1" t="s">
        <v>225</v>
      </c>
      <c r="N57" s="15" t="s">
        <v>64</v>
      </c>
      <c r="O57" s="18"/>
      <c r="P57" s="15" t="s">
        <v>39</v>
      </c>
      <c r="Q57" s="15" t="s">
        <v>40</v>
      </c>
      <c r="R57" s="16" t="s">
        <v>35</v>
      </c>
      <c r="S57" s="18"/>
      <c r="U57" s="53" t="s">
        <v>227</v>
      </c>
      <c r="V57" s="15"/>
    </row>
    <row r="58" spans="1:22" s="37" customFormat="1" ht="28.9">
      <c r="A58" s="13">
        <v>53</v>
      </c>
      <c r="B58" s="42" t="str">
        <f t="shared" si="3"/>
        <v>F53</v>
      </c>
      <c r="C58" s="42" t="str">
        <f t="shared" si="0"/>
        <v>CRIMELOCK.F53</v>
      </c>
      <c r="D58" s="1" t="s">
        <v>228</v>
      </c>
      <c r="E58" s="16" t="s">
        <v>211</v>
      </c>
      <c r="F58" s="16" t="str">
        <f t="shared" si="1"/>
        <v>CRIMELOCK</v>
      </c>
      <c r="G58" s="16" t="s">
        <v>217</v>
      </c>
      <c r="H58" s="1" t="s">
        <v>228</v>
      </c>
      <c r="I58" s="43"/>
      <c r="J58" s="37" t="s">
        <v>27</v>
      </c>
      <c r="K58" s="18"/>
      <c r="L58" s="15" t="s">
        <v>29</v>
      </c>
      <c r="M58" s="1" t="s">
        <v>228</v>
      </c>
      <c r="N58" s="15" t="s">
        <v>64</v>
      </c>
      <c r="O58" s="15"/>
      <c r="P58" s="15" t="s">
        <v>39</v>
      </c>
      <c r="Q58" s="15" t="s">
        <v>40</v>
      </c>
      <c r="R58" s="16" t="s">
        <v>35</v>
      </c>
      <c r="S58" s="15"/>
      <c r="U58" s="53" t="s">
        <v>227</v>
      </c>
      <c r="V58" s="15"/>
    </row>
    <row r="59" spans="1:22" s="37" customFormat="1" ht="28.9">
      <c r="A59" s="13">
        <v>54</v>
      </c>
      <c r="B59" s="42" t="str">
        <f t="shared" si="3"/>
        <v>F54</v>
      </c>
      <c r="C59" s="42" t="str">
        <f t="shared" si="0"/>
        <v>CRIMELOCK.F54</v>
      </c>
      <c r="D59" s="1" t="s">
        <v>229</v>
      </c>
      <c r="E59" s="16" t="s">
        <v>120</v>
      </c>
      <c r="F59" s="16" t="str">
        <f t="shared" si="1"/>
        <v>CRIMELOCK</v>
      </c>
      <c r="G59" s="16" t="s">
        <v>217</v>
      </c>
      <c r="H59" s="1" t="s">
        <v>229</v>
      </c>
      <c r="I59" s="43"/>
      <c r="J59" s="37" t="s">
        <v>27</v>
      </c>
      <c r="K59" s="18" t="s">
        <v>226</v>
      </c>
      <c r="L59" s="15" t="s">
        <v>29</v>
      </c>
      <c r="M59" s="15"/>
      <c r="N59" s="18" t="s">
        <v>230</v>
      </c>
      <c r="O59" s="15"/>
      <c r="P59" s="15" t="s">
        <v>33</v>
      </c>
      <c r="Q59" s="15" t="s">
        <v>34</v>
      </c>
      <c r="R59" s="16" t="s">
        <v>35</v>
      </c>
      <c r="S59" s="15"/>
      <c r="T59" s="45"/>
      <c r="U59" s="45"/>
      <c r="V59" s="15"/>
    </row>
    <row r="60" spans="1:22" s="37" customFormat="1" ht="28.9">
      <c r="A60" s="13">
        <v>55</v>
      </c>
      <c r="B60" s="42" t="str">
        <f t="shared" ref="B60" si="7">CONCATENATE("F",A60)</f>
        <v>F55</v>
      </c>
      <c r="C60" s="42" t="str">
        <f t="shared" ref="C60" si="8">CONCATENATE(marketAbbrev,".",B60)</f>
        <v>CRIMELOCK.F55</v>
      </c>
      <c r="D60" s="1" t="s">
        <v>231</v>
      </c>
      <c r="E60" s="16" t="s">
        <v>120</v>
      </c>
      <c r="F60" s="16" t="str">
        <f t="shared" si="1"/>
        <v>CRIMELOCK</v>
      </c>
      <c r="G60" s="16" t="s">
        <v>217</v>
      </c>
      <c r="H60" s="1" t="s">
        <v>231</v>
      </c>
      <c r="I60" s="43"/>
      <c r="J60" s="37" t="s">
        <v>82</v>
      </c>
      <c r="K60" s="18" t="s">
        <v>232</v>
      </c>
      <c r="L60" s="15" t="s">
        <v>29</v>
      </c>
      <c r="M60" s="1" t="s">
        <v>231</v>
      </c>
      <c r="N60" s="18" t="s">
        <v>233</v>
      </c>
      <c r="O60" s="15"/>
      <c r="P60" s="15" t="s">
        <v>127</v>
      </c>
      <c r="Q60" s="15" t="s">
        <v>234</v>
      </c>
      <c r="R60" s="16" t="s">
        <v>35</v>
      </c>
      <c r="S60" s="15"/>
      <c r="T60" s="45" t="s">
        <v>235</v>
      </c>
      <c r="U60" s="45"/>
      <c r="V60" s="15"/>
    </row>
    <row r="61" spans="1:22" s="37" customFormat="1" ht="42" customHeight="1">
      <c r="A61" s="13">
        <v>56</v>
      </c>
      <c r="B61" s="42" t="str">
        <f t="shared" ref="B61" si="9">CONCATENATE("F",A61)</f>
        <v>F56</v>
      </c>
      <c r="C61" s="42" t="str">
        <f t="shared" ref="C61" si="10">CONCATENATE(marketAbbrev,".",B61)</f>
        <v>CRIMELOCK.F56</v>
      </c>
      <c r="D61" s="1" t="s">
        <v>236</v>
      </c>
      <c r="E61" s="16" t="s">
        <v>120</v>
      </c>
      <c r="F61" s="16" t="str">
        <f t="shared" si="1"/>
        <v>CRIMELOCK</v>
      </c>
      <c r="G61" s="16" t="s">
        <v>217</v>
      </c>
      <c r="H61" s="1" t="s">
        <v>236</v>
      </c>
      <c r="I61" s="43"/>
      <c r="J61" s="37" t="s">
        <v>82</v>
      </c>
      <c r="K61" s="18" t="s">
        <v>232</v>
      </c>
      <c r="L61" s="15" t="s">
        <v>29</v>
      </c>
      <c r="M61" s="1" t="s">
        <v>236</v>
      </c>
      <c r="N61" s="18" t="s">
        <v>237</v>
      </c>
      <c r="O61" s="15"/>
      <c r="P61" s="15" t="s">
        <v>127</v>
      </c>
      <c r="Q61" s="15" t="s">
        <v>238</v>
      </c>
      <c r="R61" s="16" t="s">
        <v>35</v>
      </c>
      <c r="S61" s="15"/>
      <c r="T61" s="45"/>
      <c r="U61" s="45"/>
      <c r="V61" s="15"/>
    </row>
    <row r="62" spans="1:22" s="37" customFormat="1" ht="43.15">
      <c r="A62" s="13">
        <v>57</v>
      </c>
      <c r="B62" s="42" t="str">
        <f t="shared" si="3"/>
        <v>F57</v>
      </c>
      <c r="C62" s="42" t="str">
        <f t="shared" si="0"/>
        <v>CRIMELOCK.F57</v>
      </c>
      <c r="D62" s="1" t="s">
        <v>239</v>
      </c>
      <c r="E62" s="16" t="s">
        <v>120</v>
      </c>
      <c r="F62" s="16" t="str">
        <f t="shared" si="1"/>
        <v>CRIMELOCK</v>
      </c>
      <c r="G62" s="16" t="s">
        <v>217</v>
      </c>
      <c r="H62" s="1" t="s">
        <v>239</v>
      </c>
      <c r="I62" s="43"/>
      <c r="J62" s="37" t="s">
        <v>162</v>
      </c>
      <c r="K62" s="18" t="s">
        <v>163</v>
      </c>
      <c r="L62" s="15" t="s">
        <v>29</v>
      </c>
      <c r="M62" s="15"/>
      <c r="N62" s="18" t="s">
        <v>240</v>
      </c>
      <c r="O62" s="15"/>
      <c r="P62" s="15" t="s">
        <v>33</v>
      </c>
      <c r="Q62" s="15" t="s">
        <v>34</v>
      </c>
      <c r="R62" s="16" t="s">
        <v>143</v>
      </c>
      <c r="S62" s="15" t="s">
        <v>241</v>
      </c>
      <c r="T62" s="45"/>
      <c r="U62" s="45"/>
      <c r="V62" s="15"/>
    </row>
    <row r="63" spans="1:22" s="37" customFormat="1" ht="115.15">
      <c r="A63" s="13">
        <v>58</v>
      </c>
      <c r="B63" s="42" t="str">
        <f t="shared" si="3"/>
        <v>F58</v>
      </c>
      <c r="C63" s="42" t="str">
        <f t="shared" si="0"/>
        <v>CRIMELOCK.F58</v>
      </c>
      <c r="D63" s="1" t="s">
        <v>242</v>
      </c>
      <c r="E63" s="16" t="s">
        <v>120</v>
      </c>
      <c r="F63" s="16" t="str">
        <f t="shared" si="1"/>
        <v>CRIMELOCK</v>
      </c>
      <c r="G63" s="16" t="s">
        <v>217</v>
      </c>
      <c r="H63" s="1" t="s">
        <v>242</v>
      </c>
      <c r="I63" s="43"/>
      <c r="J63" s="37" t="s">
        <v>162</v>
      </c>
      <c r="K63" s="18" t="s">
        <v>163</v>
      </c>
      <c r="L63" s="15" t="s">
        <v>29</v>
      </c>
      <c r="M63" s="15"/>
      <c r="N63" s="18" t="s">
        <v>240</v>
      </c>
      <c r="O63" s="15"/>
      <c r="P63" s="15" t="s">
        <v>33</v>
      </c>
      <c r="Q63" s="15" t="s">
        <v>34</v>
      </c>
      <c r="R63" s="16" t="s">
        <v>143</v>
      </c>
      <c r="S63" s="15" t="s">
        <v>241</v>
      </c>
      <c r="T63" s="45"/>
      <c r="U63" s="45"/>
      <c r="V63" s="15"/>
    </row>
    <row r="64" spans="1:22" s="37" customFormat="1" ht="57.6">
      <c r="A64" s="13">
        <v>59</v>
      </c>
      <c r="B64" s="42" t="str">
        <f t="shared" si="3"/>
        <v>F59</v>
      </c>
      <c r="C64" s="42" t="str">
        <f t="shared" si="0"/>
        <v>CRIMELOCK.F59</v>
      </c>
      <c r="D64" s="38" t="s">
        <v>243</v>
      </c>
      <c r="E64" s="16" t="s">
        <v>120</v>
      </c>
      <c r="F64" s="16" t="str">
        <f t="shared" si="1"/>
        <v>CRIMELOCK</v>
      </c>
      <c r="G64" s="16" t="s">
        <v>217</v>
      </c>
      <c r="H64" s="38" t="s">
        <v>243</v>
      </c>
      <c r="I64" s="43"/>
      <c r="J64" s="37" t="s">
        <v>162</v>
      </c>
      <c r="K64" s="18" t="s">
        <v>163</v>
      </c>
      <c r="L64" s="15" t="s">
        <v>29</v>
      </c>
      <c r="M64" s="15"/>
      <c r="N64" s="18" t="s">
        <v>240</v>
      </c>
      <c r="O64" s="15"/>
      <c r="P64" s="15" t="s">
        <v>33</v>
      </c>
      <c r="Q64" s="15" t="s">
        <v>34</v>
      </c>
      <c r="R64" s="16" t="s">
        <v>143</v>
      </c>
      <c r="S64" s="15" t="s">
        <v>241</v>
      </c>
      <c r="T64" s="45"/>
      <c r="U64" s="45"/>
      <c r="V64" s="15"/>
    </row>
    <row r="65" spans="1:22" s="37" customFormat="1" ht="72">
      <c r="A65" s="13">
        <v>60</v>
      </c>
      <c r="B65" s="42" t="str">
        <f t="shared" si="3"/>
        <v>F60</v>
      </c>
      <c r="C65" s="42" t="str">
        <f t="shared" si="0"/>
        <v>CRIMELOCK.F60</v>
      </c>
      <c r="D65" s="38" t="s">
        <v>244</v>
      </c>
      <c r="E65" s="16" t="s">
        <v>120</v>
      </c>
      <c r="F65" s="16" t="str">
        <f t="shared" si="1"/>
        <v>CRIMELOCK</v>
      </c>
      <c r="G65" s="16" t="s">
        <v>217</v>
      </c>
      <c r="H65" s="38" t="s">
        <v>244</v>
      </c>
      <c r="I65" s="43"/>
      <c r="J65" s="37" t="s">
        <v>162</v>
      </c>
      <c r="K65" s="18" t="s">
        <v>163</v>
      </c>
      <c r="L65" s="15" t="s">
        <v>29</v>
      </c>
      <c r="M65" s="15"/>
      <c r="N65" s="18" t="s">
        <v>240</v>
      </c>
      <c r="O65" s="15"/>
      <c r="P65" s="15" t="s">
        <v>33</v>
      </c>
      <c r="Q65" s="15" t="s">
        <v>34</v>
      </c>
      <c r="R65" s="16" t="s">
        <v>143</v>
      </c>
      <c r="S65" s="15" t="s">
        <v>241</v>
      </c>
      <c r="T65" s="45"/>
      <c r="U65" s="45"/>
      <c r="V65" s="15"/>
    </row>
    <row r="66" spans="1:22" s="37" customFormat="1" ht="86.45">
      <c r="A66" s="13">
        <v>61</v>
      </c>
      <c r="B66" s="42" t="str">
        <f t="shared" si="3"/>
        <v>F61</v>
      </c>
      <c r="C66" s="42" t="str">
        <f t="shared" si="0"/>
        <v>CRIMELOCK.F61</v>
      </c>
      <c r="D66" s="38" t="s">
        <v>245</v>
      </c>
      <c r="E66" s="16" t="s">
        <v>120</v>
      </c>
      <c r="F66" s="16" t="str">
        <f t="shared" si="1"/>
        <v>CRIMELOCK</v>
      </c>
      <c r="G66" s="16" t="s">
        <v>217</v>
      </c>
      <c r="H66" s="38" t="s">
        <v>245</v>
      </c>
      <c r="I66" s="43"/>
      <c r="J66" s="37" t="s">
        <v>162</v>
      </c>
      <c r="K66" s="18" t="s">
        <v>163</v>
      </c>
      <c r="L66" s="15" t="s">
        <v>29</v>
      </c>
      <c r="M66" s="15"/>
      <c r="N66" s="18" t="s">
        <v>240</v>
      </c>
      <c r="O66" s="15"/>
      <c r="P66" s="15" t="s">
        <v>33</v>
      </c>
      <c r="Q66" s="15" t="s">
        <v>34</v>
      </c>
      <c r="R66" s="16" t="s">
        <v>143</v>
      </c>
      <c r="S66" s="15" t="s">
        <v>241</v>
      </c>
      <c r="T66" s="45"/>
      <c r="U66" s="45"/>
      <c r="V66" s="15"/>
    </row>
    <row r="67" spans="1:22" s="37" customFormat="1" ht="57.6">
      <c r="A67" s="13">
        <v>62</v>
      </c>
      <c r="B67" s="42" t="str">
        <f t="shared" si="3"/>
        <v>F62</v>
      </c>
      <c r="C67" s="42" t="str">
        <f t="shared" si="0"/>
        <v>CRIMELOCK.F62</v>
      </c>
      <c r="D67" s="38" t="s">
        <v>246</v>
      </c>
      <c r="E67" s="16" t="s">
        <v>120</v>
      </c>
      <c r="F67" s="16" t="str">
        <f t="shared" si="1"/>
        <v>CRIMELOCK</v>
      </c>
      <c r="G67" s="16" t="s">
        <v>247</v>
      </c>
      <c r="H67" s="38" t="s">
        <v>246</v>
      </c>
      <c r="I67" s="43"/>
      <c r="J67" s="37" t="s">
        <v>162</v>
      </c>
      <c r="K67" s="18" t="s">
        <v>163</v>
      </c>
      <c r="L67" s="15" t="s">
        <v>29</v>
      </c>
      <c r="M67" s="15"/>
      <c r="N67" s="18" t="s">
        <v>240</v>
      </c>
      <c r="O67" s="15"/>
      <c r="P67" s="15" t="s">
        <v>33</v>
      </c>
      <c r="Q67" s="15" t="s">
        <v>34</v>
      </c>
      <c r="R67" s="16" t="s">
        <v>143</v>
      </c>
      <c r="S67" s="15" t="s">
        <v>241</v>
      </c>
      <c r="T67" s="45"/>
      <c r="U67" s="45"/>
      <c r="V67" s="15"/>
    </row>
    <row r="68" spans="1:22" s="37" customFormat="1" ht="115.15">
      <c r="A68" s="13">
        <v>63</v>
      </c>
      <c r="B68" s="42" t="str">
        <f t="shared" si="3"/>
        <v>F63</v>
      </c>
      <c r="C68" s="42" t="str">
        <f t="shared" si="0"/>
        <v>CRIMELOCK.F63</v>
      </c>
      <c r="D68" s="38" t="s">
        <v>248</v>
      </c>
      <c r="E68" s="16" t="s">
        <v>120</v>
      </c>
      <c r="F68" s="16" t="str">
        <f t="shared" si="1"/>
        <v>CRIMELOCK</v>
      </c>
      <c r="G68" s="16" t="s">
        <v>247</v>
      </c>
      <c r="H68" s="38" t="s">
        <v>248</v>
      </c>
      <c r="I68" s="43"/>
      <c r="J68" s="37" t="s">
        <v>162</v>
      </c>
      <c r="K68" s="18" t="s">
        <v>163</v>
      </c>
      <c r="L68" s="15" t="s">
        <v>29</v>
      </c>
      <c r="M68" s="15"/>
      <c r="N68" s="18" t="s">
        <v>240</v>
      </c>
      <c r="O68" s="15"/>
      <c r="P68" s="15" t="s">
        <v>33</v>
      </c>
      <c r="Q68" s="15" t="s">
        <v>34</v>
      </c>
      <c r="R68" s="16" t="s">
        <v>143</v>
      </c>
      <c r="S68" s="15" t="s">
        <v>241</v>
      </c>
      <c r="T68" s="45"/>
      <c r="U68" s="45"/>
      <c r="V68" s="15"/>
    </row>
    <row r="69" spans="1:22" s="37" customFormat="1" ht="28.9">
      <c r="A69" s="13">
        <v>64</v>
      </c>
      <c r="B69" s="42" t="str">
        <f t="shared" si="3"/>
        <v>F64</v>
      </c>
      <c r="C69" s="42" t="str">
        <f t="shared" si="0"/>
        <v>CRIMELOCK.F64</v>
      </c>
      <c r="D69" s="38" t="s">
        <v>249</v>
      </c>
      <c r="E69" s="16" t="s">
        <v>120</v>
      </c>
      <c r="F69" s="16" t="str">
        <f t="shared" si="1"/>
        <v>CRIMELOCK</v>
      </c>
      <c r="G69" s="16" t="s">
        <v>247</v>
      </c>
      <c r="H69" s="38" t="s">
        <v>249</v>
      </c>
      <c r="I69" s="43"/>
      <c r="J69" s="37" t="s">
        <v>162</v>
      </c>
      <c r="K69" s="18" t="s">
        <v>163</v>
      </c>
      <c r="L69" s="15" t="s">
        <v>29</v>
      </c>
      <c r="M69" s="15"/>
      <c r="N69" s="18" t="s">
        <v>240</v>
      </c>
      <c r="O69" s="15"/>
      <c r="P69" s="15" t="s">
        <v>33</v>
      </c>
      <c r="Q69" s="15" t="s">
        <v>34</v>
      </c>
      <c r="R69" s="16" t="s">
        <v>143</v>
      </c>
      <c r="S69" s="15" t="s">
        <v>241</v>
      </c>
      <c r="T69" s="45"/>
      <c r="U69" s="45"/>
      <c r="V69" s="15"/>
    </row>
    <row r="70" spans="1:22" s="37" customFormat="1" ht="57.6">
      <c r="A70" s="13">
        <v>65</v>
      </c>
      <c r="B70" s="42" t="str">
        <f t="shared" si="3"/>
        <v>F65</v>
      </c>
      <c r="C70" s="42" t="str">
        <f t="shared" si="0"/>
        <v>CRIMELOCK.F65</v>
      </c>
      <c r="D70" s="38" t="s">
        <v>250</v>
      </c>
      <c r="E70" s="16" t="s">
        <v>120</v>
      </c>
      <c r="F70" s="16" t="str">
        <f t="shared" si="1"/>
        <v>CRIMELOCK</v>
      </c>
      <c r="G70" s="16" t="s">
        <v>247</v>
      </c>
      <c r="H70" s="38" t="s">
        <v>250</v>
      </c>
      <c r="I70" s="43"/>
      <c r="J70" s="37" t="s">
        <v>162</v>
      </c>
      <c r="K70" s="18" t="s">
        <v>163</v>
      </c>
      <c r="L70" s="15" t="s">
        <v>29</v>
      </c>
      <c r="M70" s="15"/>
      <c r="N70" s="18" t="s">
        <v>240</v>
      </c>
      <c r="O70" s="15"/>
      <c r="P70" s="15" t="s">
        <v>33</v>
      </c>
      <c r="Q70" s="15" t="s">
        <v>34</v>
      </c>
      <c r="R70" s="16" t="s">
        <v>143</v>
      </c>
      <c r="S70" s="15" t="s">
        <v>241</v>
      </c>
      <c r="T70" s="45"/>
      <c r="U70" s="45"/>
      <c r="V70" s="15"/>
    </row>
    <row r="71" spans="1:22" s="37" customFormat="1" ht="43.15">
      <c r="A71" s="13">
        <v>66</v>
      </c>
      <c r="B71" s="42" t="str">
        <f t="shared" si="3"/>
        <v>F66</v>
      </c>
      <c r="C71" s="42" t="str">
        <f t="shared" si="0"/>
        <v>CRIMELOCK.F66</v>
      </c>
      <c r="D71" s="38" t="s">
        <v>251</v>
      </c>
      <c r="E71" s="16" t="s">
        <v>120</v>
      </c>
      <c r="F71" s="16" t="str">
        <f t="shared" si="1"/>
        <v>CRIMELOCK</v>
      </c>
      <c r="G71" s="16" t="s">
        <v>247</v>
      </c>
      <c r="H71" s="38" t="s">
        <v>251</v>
      </c>
      <c r="I71" s="43"/>
      <c r="J71" s="37" t="s">
        <v>162</v>
      </c>
      <c r="K71" s="18" t="s">
        <v>163</v>
      </c>
      <c r="L71" s="15" t="s">
        <v>29</v>
      </c>
      <c r="M71" s="15"/>
      <c r="N71" s="18" t="s">
        <v>240</v>
      </c>
      <c r="O71" s="15"/>
      <c r="P71" s="15" t="s">
        <v>33</v>
      </c>
      <c r="Q71" s="15" t="s">
        <v>34</v>
      </c>
      <c r="R71" s="16" t="s">
        <v>143</v>
      </c>
      <c r="S71" s="15" t="s">
        <v>241</v>
      </c>
      <c r="T71" s="45"/>
      <c r="U71" s="45"/>
      <c r="V71" s="15"/>
    </row>
    <row r="72" spans="1:22" s="37" customFormat="1" ht="71.25" customHeight="1">
      <c r="A72" s="13">
        <v>67</v>
      </c>
      <c r="B72" s="42" t="str">
        <f t="shared" si="3"/>
        <v>F67</v>
      </c>
      <c r="C72" s="42" t="str">
        <f t="shared" si="0"/>
        <v>CRIMELOCK.F67</v>
      </c>
      <c r="D72" s="38" t="s">
        <v>252</v>
      </c>
      <c r="E72" s="16" t="s">
        <v>120</v>
      </c>
      <c r="F72" s="16" t="str">
        <f t="shared" si="1"/>
        <v>CRIMELOCK</v>
      </c>
      <c r="G72" s="16" t="s">
        <v>247</v>
      </c>
      <c r="H72" s="38" t="s">
        <v>252</v>
      </c>
      <c r="I72" s="43"/>
      <c r="J72" s="37" t="s">
        <v>162</v>
      </c>
      <c r="K72" s="18" t="s">
        <v>163</v>
      </c>
      <c r="L72" s="15" t="s">
        <v>29</v>
      </c>
      <c r="M72" s="15"/>
      <c r="N72" s="18" t="s">
        <v>240</v>
      </c>
      <c r="O72" s="15"/>
      <c r="P72" s="15" t="s">
        <v>33</v>
      </c>
      <c r="Q72" s="15" t="s">
        <v>34</v>
      </c>
      <c r="R72" s="16" t="s">
        <v>143</v>
      </c>
      <c r="S72" s="15" t="s">
        <v>241</v>
      </c>
      <c r="T72" s="45"/>
      <c r="U72" s="45"/>
      <c r="V72" s="15"/>
    </row>
    <row r="73" spans="1:22" s="37" customFormat="1" ht="129.6">
      <c r="A73" s="13">
        <v>68</v>
      </c>
      <c r="B73" s="42" t="str">
        <f t="shared" si="3"/>
        <v>F68</v>
      </c>
      <c r="C73" s="42" t="str">
        <f t="shared" si="0"/>
        <v>CRIMELOCK.F68</v>
      </c>
      <c r="D73" s="38" t="s">
        <v>253</v>
      </c>
      <c r="E73" s="16" t="s">
        <v>120</v>
      </c>
      <c r="F73" s="16" t="str">
        <f t="shared" si="1"/>
        <v>CRIMELOCK</v>
      </c>
      <c r="G73" s="16" t="s">
        <v>247</v>
      </c>
      <c r="H73" s="38" t="s">
        <v>253</v>
      </c>
      <c r="I73" s="43"/>
      <c r="J73" s="37" t="s">
        <v>162</v>
      </c>
      <c r="K73" s="18" t="s">
        <v>163</v>
      </c>
      <c r="L73" s="15" t="s">
        <v>29</v>
      </c>
      <c r="M73" s="15"/>
      <c r="N73" s="18" t="s">
        <v>240</v>
      </c>
      <c r="O73" s="15"/>
      <c r="P73" s="15" t="s">
        <v>33</v>
      </c>
      <c r="Q73" s="15" t="s">
        <v>34</v>
      </c>
      <c r="R73" s="16" t="s">
        <v>143</v>
      </c>
      <c r="S73" s="15" t="s">
        <v>241</v>
      </c>
      <c r="T73" s="45"/>
      <c r="U73" s="45"/>
      <c r="V73" s="15"/>
    </row>
    <row r="74" spans="1:22" s="37" customFormat="1" ht="115.15">
      <c r="A74" s="13">
        <v>69</v>
      </c>
      <c r="B74" s="42" t="str">
        <f t="shared" si="3"/>
        <v>F69</v>
      </c>
      <c r="C74" s="42" t="str">
        <f t="shared" si="0"/>
        <v>CRIMELOCK.F69</v>
      </c>
      <c r="D74" s="1" t="s">
        <v>254</v>
      </c>
      <c r="E74" s="16" t="s">
        <v>120</v>
      </c>
      <c r="F74" s="16" t="str">
        <f t="shared" si="1"/>
        <v>CRIMELOCK</v>
      </c>
      <c r="G74" s="16" t="s">
        <v>247</v>
      </c>
      <c r="H74" s="1" t="s">
        <v>254</v>
      </c>
      <c r="I74" s="43"/>
      <c r="J74" s="37" t="s">
        <v>162</v>
      </c>
      <c r="K74" s="18" t="s">
        <v>163</v>
      </c>
      <c r="L74" s="15" t="s">
        <v>29</v>
      </c>
      <c r="M74" s="15"/>
      <c r="N74" s="18" t="s">
        <v>240</v>
      </c>
      <c r="O74" s="15"/>
      <c r="P74" s="15" t="s">
        <v>33</v>
      </c>
      <c r="Q74" s="15" t="s">
        <v>34</v>
      </c>
      <c r="R74" s="16" t="s">
        <v>143</v>
      </c>
      <c r="S74" s="15" t="s">
        <v>241</v>
      </c>
      <c r="T74" s="45"/>
      <c r="U74" s="45"/>
      <c r="V74" s="15"/>
    </row>
    <row r="75" spans="1:22" s="37" customFormat="1" ht="28.9">
      <c r="A75" s="13">
        <v>70</v>
      </c>
      <c r="B75" s="42" t="str">
        <f t="shared" si="3"/>
        <v>F70</v>
      </c>
      <c r="C75" s="42" t="str">
        <f t="shared" si="0"/>
        <v>CRIMELOCK.F70</v>
      </c>
      <c r="D75" t="s">
        <v>255</v>
      </c>
      <c r="E75" s="16" t="s">
        <v>120</v>
      </c>
      <c r="F75" s="16" t="str">
        <f t="shared" si="1"/>
        <v>CRIMELOCK</v>
      </c>
      <c r="G75" s="16" t="s">
        <v>256</v>
      </c>
      <c r="H75" t="s">
        <v>255</v>
      </c>
      <c r="I75" s="43"/>
      <c r="J75" s="37" t="s">
        <v>162</v>
      </c>
      <c r="K75" s="18" t="s">
        <v>163</v>
      </c>
      <c r="L75" s="15" t="s">
        <v>29</v>
      </c>
      <c r="M75" s="15"/>
      <c r="N75" s="18" t="s">
        <v>240</v>
      </c>
      <c r="O75" s="15"/>
      <c r="P75" s="15" t="s">
        <v>33</v>
      </c>
      <c r="Q75" s="15" t="s">
        <v>34</v>
      </c>
      <c r="R75" s="16" t="s">
        <v>143</v>
      </c>
      <c r="S75" s="15" t="s">
        <v>241</v>
      </c>
      <c r="T75" s="45"/>
      <c r="U75" s="45"/>
      <c r="V75" s="15"/>
    </row>
    <row r="76" spans="1:22" s="37" customFormat="1" ht="57.6">
      <c r="A76" s="13">
        <v>71</v>
      </c>
      <c r="B76" s="42" t="str">
        <f t="shared" si="3"/>
        <v>F71</v>
      </c>
      <c r="C76" s="42" t="str">
        <f t="shared" si="0"/>
        <v>CRIMELOCK.F71</v>
      </c>
      <c r="D76" s="1" t="s">
        <v>257</v>
      </c>
      <c r="E76" s="16" t="s">
        <v>120</v>
      </c>
      <c r="F76" s="16" t="str">
        <f t="shared" si="1"/>
        <v>CRIMELOCK</v>
      </c>
      <c r="G76" s="16" t="s">
        <v>256</v>
      </c>
      <c r="H76" s="1" t="s">
        <v>257</v>
      </c>
      <c r="I76" s="43"/>
      <c r="J76" s="37" t="s">
        <v>162</v>
      </c>
      <c r="K76" s="18" t="s">
        <v>163</v>
      </c>
      <c r="L76" s="15" t="s">
        <v>29</v>
      </c>
      <c r="M76" s="15"/>
      <c r="N76" s="18" t="s">
        <v>240</v>
      </c>
      <c r="O76" s="15"/>
      <c r="P76" s="15" t="s">
        <v>33</v>
      </c>
      <c r="Q76" s="15" t="s">
        <v>34</v>
      </c>
      <c r="R76" s="16" t="s">
        <v>143</v>
      </c>
      <c r="S76" s="15" t="s">
        <v>241</v>
      </c>
      <c r="T76" s="45"/>
      <c r="U76" s="45"/>
      <c r="V76" s="15"/>
    </row>
    <row r="77" spans="1:22" s="37" customFormat="1" ht="100.9">
      <c r="A77" s="13">
        <v>72</v>
      </c>
      <c r="B77" s="42" t="str">
        <f t="shared" si="3"/>
        <v>F72</v>
      </c>
      <c r="C77" s="42" t="str">
        <f t="shared" si="0"/>
        <v>CRIMELOCK.F72</v>
      </c>
      <c r="D77" s="1" t="s">
        <v>258</v>
      </c>
      <c r="E77" s="16" t="s">
        <v>120</v>
      </c>
      <c r="F77" s="16" t="str">
        <f t="shared" si="1"/>
        <v>CRIMELOCK</v>
      </c>
      <c r="G77" s="16" t="s">
        <v>247</v>
      </c>
      <c r="H77" s="1" t="s">
        <v>258</v>
      </c>
      <c r="I77" s="43"/>
      <c r="J77" s="37" t="s">
        <v>162</v>
      </c>
      <c r="K77" s="18" t="s">
        <v>163</v>
      </c>
      <c r="L77" s="15" t="s">
        <v>29</v>
      </c>
      <c r="M77" s="15"/>
      <c r="N77" s="18" t="s">
        <v>240</v>
      </c>
      <c r="O77" s="15"/>
      <c r="P77" s="15" t="s">
        <v>33</v>
      </c>
      <c r="Q77" s="15" t="s">
        <v>34</v>
      </c>
      <c r="R77" s="16" t="s">
        <v>143</v>
      </c>
      <c r="S77" s="15" t="s">
        <v>241</v>
      </c>
      <c r="T77" s="45"/>
      <c r="U77" s="45" t="s">
        <v>259</v>
      </c>
      <c r="V77" s="15"/>
    </row>
    <row r="78" spans="1:22" s="37" customFormat="1" ht="28.9">
      <c r="A78" s="13">
        <v>73</v>
      </c>
      <c r="B78" s="42" t="str">
        <f t="shared" si="3"/>
        <v>F73</v>
      </c>
      <c r="C78" s="42" t="str">
        <f t="shared" si="0"/>
        <v>CRIMELOCK.F73</v>
      </c>
      <c r="D78" s="1" t="s">
        <v>260</v>
      </c>
      <c r="E78" s="16" t="s">
        <v>120</v>
      </c>
      <c r="F78" s="16" t="str">
        <f t="shared" si="1"/>
        <v>CRIMELOCK</v>
      </c>
      <c r="G78" s="16" t="s">
        <v>247</v>
      </c>
      <c r="H78" s="1" t="s">
        <v>260</v>
      </c>
      <c r="I78" s="43"/>
      <c r="J78" s="37" t="s">
        <v>162</v>
      </c>
      <c r="K78" s="18" t="s">
        <v>163</v>
      </c>
      <c r="L78" s="15" t="s">
        <v>29</v>
      </c>
      <c r="M78" s="15"/>
      <c r="N78" s="18" t="s">
        <v>240</v>
      </c>
      <c r="O78" s="15"/>
      <c r="P78" s="15" t="s">
        <v>33</v>
      </c>
      <c r="Q78" s="15" t="s">
        <v>34</v>
      </c>
      <c r="R78" s="16" t="s">
        <v>143</v>
      </c>
      <c r="S78" s="15" t="s">
        <v>241</v>
      </c>
      <c r="T78" s="45"/>
      <c r="U78" s="45"/>
      <c r="V78" s="15"/>
    </row>
    <row r="79" spans="1:22" s="37" customFormat="1" ht="28.9">
      <c r="A79" s="13">
        <v>74</v>
      </c>
      <c r="B79" s="42" t="str">
        <f t="shared" si="3"/>
        <v>F74</v>
      </c>
      <c r="C79" s="42" t="str">
        <f t="shared" si="0"/>
        <v>CRIMELOCK.F74</v>
      </c>
      <c r="D79" s="1" t="s">
        <v>261</v>
      </c>
      <c r="E79" s="16" t="s">
        <v>120</v>
      </c>
      <c r="F79" s="16" t="str">
        <f t="shared" si="1"/>
        <v>CRIMELOCK</v>
      </c>
      <c r="G79" s="16" t="s">
        <v>256</v>
      </c>
      <c r="H79" s="1" t="s">
        <v>262</v>
      </c>
      <c r="I79" s="43"/>
      <c r="K79" s="18"/>
      <c r="L79" s="15" t="s">
        <v>29</v>
      </c>
      <c r="M79" s="15" t="s">
        <v>263</v>
      </c>
      <c r="N79" s="18" t="s">
        <v>38</v>
      </c>
      <c r="O79" s="15"/>
      <c r="P79" s="15" t="s">
        <v>39</v>
      </c>
      <c r="Q79" s="15" t="s">
        <v>40</v>
      </c>
      <c r="R79" s="16" t="s">
        <v>35</v>
      </c>
      <c r="S79" s="15"/>
      <c r="T79" s="45"/>
      <c r="U79" s="45"/>
      <c r="V79" s="15"/>
    </row>
    <row r="80" spans="1:22" s="37" customFormat="1" ht="16.899999999999999">
      <c r="A80" s="13">
        <v>75</v>
      </c>
      <c r="B80" s="42" t="str">
        <f t="shared" si="3"/>
        <v>F75</v>
      </c>
      <c r="C80" s="42" t="str">
        <f t="shared" si="0"/>
        <v>CRIMELOCK.F75</v>
      </c>
      <c r="D80" s="1" t="s">
        <v>264</v>
      </c>
      <c r="E80" s="16" t="s">
        <v>211</v>
      </c>
      <c r="F80" s="16" t="str">
        <f t="shared" si="1"/>
        <v>CRIMELOCK</v>
      </c>
      <c r="G80" s="16" t="s">
        <v>247</v>
      </c>
      <c r="H80" s="1" t="s">
        <v>264</v>
      </c>
      <c r="I80" s="43"/>
      <c r="K80" s="18"/>
      <c r="L80" s="15" t="s">
        <v>29</v>
      </c>
      <c r="M80" s="15"/>
      <c r="N80" s="18" t="s">
        <v>240</v>
      </c>
      <c r="O80" s="45"/>
      <c r="P80" s="15" t="s">
        <v>33</v>
      </c>
      <c r="Q80" s="45"/>
      <c r="R80" s="16" t="s">
        <v>35</v>
      </c>
      <c r="S80" s="45"/>
      <c r="T80" s="45"/>
      <c r="U80" s="45"/>
      <c r="V80" s="15"/>
    </row>
    <row r="81" spans="1:22" s="37" customFormat="1" ht="43.15">
      <c r="A81" s="13">
        <v>76</v>
      </c>
      <c r="B81" s="42" t="str">
        <f t="shared" si="3"/>
        <v>F76</v>
      </c>
      <c r="C81" s="42" t="str">
        <f t="shared" si="0"/>
        <v>CRIMELOCK.F76</v>
      </c>
      <c r="D81" s="38" t="s">
        <v>265</v>
      </c>
      <c r="E81" s="16" t="s">
        <v>211</v>
      </c>
      <c r="F81" s="16" t="str">
        <f t="shared" si="1"/>
        <v>CRIMELOCK</v>
      </c>
      <c r="G81" s="16" t="s">
        <v>247</v>
      </c>
      <c r="H81" s="38" t="s">
        <v>265</v>
      </c>
      <c r="I81" s="43"/>
      <c r="K81" s="15" t="s">
        <v>266</v>
      </c>
      <c r="L81" s="15" t="s">
        <v>29</v>
      </c>
      <c r="M81" s="15" t="s">
        <v>267</v>
      </c>
      <c r="N81" s="15" t="s">
        <v>268</v>
      </c>
      <c r="O81" s="15"/>
      <c r="P81" s="15" t="s">
        <v>33</v>
      </c>
      <c r="Q81" s="15" t="s">
        <v>34</v>
      </c>
      <c r="R81" s="16" t="s">
        <v>35</v>
      </c>
      <c r="S81" s="15"/>
      <c r="T81" s="46"/>
      <c r="U81" s="46"/>
      <c r="V81" s="15"/>
    </row>
    <row r="82" spans="1:22" s="37" customFormat="1" ht="57.6">
      <c r="A82" s="13">
        <v>77</v>
      </c>
      <c r="B82" s="42" t="str">
        <f t="shared" si="3"/>
        <v>F77</v>
      </c>
      <c r="C82" s="42" t="str">
        <f t="shared" si="0"/>
        <v>CRIMELOCK.F77</v>
      </c>
      <c r="D82" s="38" t="s">
        <v>269</v>
      </c>
      <c r="E82" s="16" t="s">
        <v>211</v>
      </c>
      <c r="F82" s="16" t="str">
        <f t="shared" si="1"/>
        <v>CRIMELOCK</v>
      </c>
      <c r="G82" s="16" t="s">
        <v>270</v>
      </c>
      <c r="H82" s="38" t="s">
        <v>269</v>
      </c>
      <c r="I82" s="43"/>
      <c r="K82" s="15" t="s">
        <v>271</v>
      </c>
      <c r="L82" s="15" t="s">
        <v>29</v>
      </c>
      <c r="M82" s="15" t="s">
        <v>272</v>
      </c>
      <c r="N82" s="15" t="s">
        <v>38</v>
      </c>
      <c r="O82" s="15"/>
      <c r="P82" s="15" t="s">
        <v>127</v>
      </c>
      <c r="Q82" s="15"/>
      <c r="R82" s="16" t="s">
        <v>35</v>
      </c>
      <c r="S82" s="15"/>
      <c r="T82" s="15"/>
      <c r="U82" s="15"/>
      <c r="V82" s="15"/>
    </row>
    <row r="83" spans="1:22" s="37" customFormat="1" ht="57.6">
      <c r="A83" s="13">
        <v>78</v>
      </c>
      <c r="B83" s="42" t="str">
        <f t="shared" si="3"/>
        <v>F78</v>
      </c>
      <c r="C83" s="42" t="str">
        <f t="shared" si="0"/>
        <v>CRIMELOCK.F78</v>
      </c>
      <c r="D83" s="38" t="s">
        <v>273</v>
      </c>
      <c r="E83" s="16" t="s">
        <v>211</v>
      </c>
      <c r="F83" s="16" t="str">
        <f t="shared" si="1"/>
        <v>CRIMELOCK</v>
      </c>
      <c r="G83" s="16" t="s">
        <v>274</v>
      </c>
      <c r="H83" s="38" t="s">
        <v>273</v>
      </c>
      <c r="I83" s="43"/>
      <c r="K83" s="15" t="s">
        <v>275</v>
      </c>
      <c r="L83" s="15" t="s">
        <v>29</v>
      </c>
      <c r="M83" s="15" t="s">
        <v>276</v>
      </c>
      <c r="N83" s="15" t="s">
        <v>38</v>
      </c>
      <c r="O83" s="15"/>
      <c r="P83" s="15" t="s">
        <v>127</v>
      </c>
      <c r="Q83" s="15"/>
      <c r="R83" s="16" t="s">
        <v>35</v>
      </c>
      <c r="S83" s="15"/>
      <c r="T83" s="15"/>
      <c r="U83" s="15"/>
      <c r="V83" s="15"/>
    </row>
    <row r="84" spans="1:22" s="37" customFormat="1" ht="28.9">
      <c r="A84" s="13">
        <v>79</v>
      </c>
      <c r="B84" s="42" t="str">
        <f t="shared" si="3"/>
        <v>F79</v>
      </c>
      <c r="C84" s="42" t="str">
        <f t="shared" si="0"/>
        <v>CRIMELOCK.F79</v>
      </c>
      <c r="D84" s="38" t="s">
        <v>277</v>
      </c>
      <c r="E84" s="16" t="s">
        <v>211</v>
      </c>
      <c r="F84" s="16" t="str">
        <f t="shared" si="1"/>
        <v>CRIMELOCK</v>
      </c>
      <c r="G84" s="16" t="s">
        <v>274</v>
      </c>
      <c r="H84" s="38" t="s">
        <v>277</v>
      </c>
      <c r="I84" s="43"/>
      <c r="J84" s="37" t="s">
        <v>45</v>
      </c>
      <c r="K84" s="15" t="s">
        <v>278</v>
      </c>
      <c r="L84" s="15" t="s">
        <v>29</v>
      </c>
      <c r="M84" s="15" t="s">
        <v>279</v>
      </c>
      <c r="N84" s="15" t="s">
        <v>47</v>
      </c>
      <c r="O84" s="15"/>
      <c r="P84" s="15" t="s">
        <v>39</v>
      </c>
      <c r="Q84" s="15"/>
      <c r="R84" s="16" t="s">
        <v>35</v>
      </c>
      <c r="S84" s="15"/>
      <c r="T84" s="15" t="s">
        <v>280</v>
      </c>
      <c r="U84" s="15"/>
      <c r="V84" s="15"/>
    </row>
    <row r="85" spans="1:22" s="37" customFormat="1" ht="43.15">
      <c r="A85" s="13">
        <v>80</v>
      </c>
      <c r="B85" s="42" t="str">
        <f t="shared" si="3"/>
        <v>F80</v>
      </c>
      <c r="C85" s="42" t="str">
        <f t="shared" si="0"/>
        <v>CRIMELOCK.F80</v>
      </c>
      <c r="D85" s="38" t="s">
        <v>281</v>
      </c>
      <c r="E85" s="16" t="s">
        <v>211</v>
      </c>
      <c r="F85" s="16" t="str">
        <f t="shared" si="1"/>
        <v>CRIMELOCK</v>
      </c>
      <c r="G85" s="16"/>
      <c r="H85" s="38" t="s">
        <v>281</v>
      </c>
      <c r="I85" s="43"/>
      <c r="J85" s="37" t="s">
        <v>146</v>
      </c>
      <c r="K85" s="15" t="s">
        <v>282</v>
      </c>
      <c r="L85" s="15" t="s">
        <v>29</v>
      </c>
      <c r="N85" s="15" t="s">
        <v>283</v>
      </c>
      <c r="O85" s="15"/>
      <c r="P85" s="15" t="s">
        <v>33</v>
      </c>
      <c r="Q85" s="15"/>
      <c r="R85" s="16" t="s">
        <v>35</v>
      </c>
      <c r="S85" s="15"/>
      <c r="T85" s="15" t="s">
        <v>284</v>
      </c>
      <c r="U85" s="15"/>
      <c r="V85" s="15"/>
    </row>
    <row r="86" spans="1:22" s="37" customFormat="1" ht="43.15">
      <c r="A86" s="13">
        <v>81</v>
      </c>
      <c r="B86" s="42" t="str">
        <f t="shared" si="3"/>
        <v>F81</v>
      </c>
      <c r="C86" s="42" t="str">
        <f t="shared" si="0"/>
        <v>CRIMELOCK.F81</v>
      </c>
      <c r="D86" s="38" t="s">
        <v>281</v>
      </c>
      <c r="E86" s="16" t="s">
        <v>211</v>
      </c>
      <c r="F86" s="16" t="str">
        <f t="shared" si="1"/>
        <v>CRIMELOCK</v>
      </c>
      <c r="G86" s="16"/>
      <c r="H86" s="38" t="s">
        <v>281</v>
      </c>
      <c r="I86" s="43"/>
      <c r="J86" s="37" t="s">
        <v>146</v>
      </c>
      <c r="K86" s="15" t="s">
        <v>285</v>
      </c>
      <c r="L86" s="15" t="s">
        <v>29</v>
      </c>
      <c r="N86" s="15" t="s">
        <v>283</v>
      </c>
      <c r="O86" s="15"/>
      <c r="P86" s="15" t="s">
        <v>127</v>
      </c>
      <c r="Q86" s="15"/>
      <c r="R86" s="16" t="s">
        <v>35</v>
      </c>
      <c r="S86" s="15"/>
      <c r="T86" s="15" t="s">
        <v>286</v>
      </c>
      <c r="U86" s="15"/>
      <c r="V86" s="15"/>
    </row>
    <row r="87" spans="1:22" s="37" customFormat="1" ht="43.15">
      <c r="A87" s="13">
        <v>82</v>
      </c>
      <c r="B87" s="42" t="str">
        <f t="shared" si="3"/>
        <v>F82</v>
      </c>
      <c r="C87" s="42" t="str">
        <f t="shared" si="0"/>
        <v>CRIMELOCK.F82</v>
      </c>
      <c r="D87" s="38" t="s">
        <v>281</v>
      </c>
      <c r="E87" s="16" t="s">
        <v>211</v>
      </c>
      <c r="F87" s="16" t="str">
        <f t="shared" si="1"/>
        <v>CRIMELOCK</v>
      </c>
      <c r="G87" s="16"/>
      <c r="H87" s="38" t="s">
        <v>281</v>
      </c>
      <c r="I87" s="43"/>
      <c r="J87" s="37" t="s">
        <v>146</v>
      </c>
      <c r="K87" s="15" t="s">
        <v>287</v>
      </c>
      <c r="L87" s="15" t="s">
        <v>29</v>
      </c>
      <c r="N87" s="15" t="s">
        <v>283</v>
      </c>
      <c r="O87" s="15"/>
      <c r="P87" s="15" t="s">
        <v>127</v>
      </c>
      <c r="Q87" s="15"/>
      <c r="R87" s="16" t="s">
        <v>35</v>
      </c>
      <c r="S87" s="15"/>
      <c r="T87" s="15" t="s">
        <v>288</v>
      </c>
      <c r="U87" s="15"/>
      <c r="V87" s="15"/>
    </row>
    <row r="88" spans="1:22" s="37" customFormat="1" ht="43.15">
      <c r="A88" s="13">
        <v>83</v>
      </c>
      <c r="B88" s="42" t="str">
        <f t="shared" si="3"/>
        <v>F83</v>
      </c>
      <c r="C88" s="42" t="str">
        <f t="shared" si="0"/>
        <v>CRIMELOCK.F83</v>
      </c>
      <c r="D88" s="38" t="s">
        <v>281</v>
      </c>
      <c r="E88" s="16" t="s">
        <v>211</v>
      </c>
      <c r="F88" s="16" t="str">
        <f t="shared" si="1"/>
        <v>CRIMELOCK</v>
      </c>
      <c r="G88" s="16"/>
      <c r="H88" s="38" t="s">
        <v>281</v>
      </c>
      <c r="I88" s="43"/>
      <c r="J88" s="37" t="s">
        <v>146</v>
      </c>
      <c r="K88" s="15" t="s">
        <v>289</v>
      </c>
      <c r="L88" s="15" t="s">
        <v>29</v>
      </c>
      <c r="N88" s="15" t="s">
        <v>283</v>
      </c>
      <c r="O88" s="15"/>
      <c r="P88" s="15" t="s">
        <v>127</v>
      </c>
      <c r="Q88" s="15"/>
      <c r="R88" s="16" t="s">
        <v>35</v>
      </c>
      <c r="S88" s="15"/>
      <c r="T88" s="15" t="s">
        <v>290</v>
      </c>
      <c r="U88" s="15"/>
      <c r="V88" s="15"/>
    </row>
    <row r="89" spans="1:22" s="37" customFormat="1" ht="28.9">
      <c r="A89" s="13">
        <v>84</v>
      </c>
      <c r="B89" s="42" t="str">
        <f t="shared" si="3"/>
        <v>F84</v>
      </c>
      <c r="C89" s="42" t="str">
        <f t="shared" si="0"/>
        <v>CRIMELOCK.F84</v>
      </c>
      <c r="D89" s="38" t="s">
        <v>291</v>
      </c>
      <c r="E89" s="16" t="s">
        <v>211</v>
      </c>
      <c r="F89" s="16" t="str">
        <f t="shared" si="1"/>
        <v>CRIMELOCK</v>
      </c>
      <c r="G89" s="16"/>
      <c r="H89" s="38" t="s">
        <v>291</v>
      </c>
      <c r="I89" s="43"/>
      <c r="J89" s="37" t="s">
        <v>45</v>
      </c>
      <c r="K89" s="15" t="s">
        <v>292</v>
      </c>
      <c r="L89" s="15" t="s">
        <v>29</v>
      </c>
      <c r="N89" s="15" t="s">
        <v>38</v>
      </c>
      <c r="O89" s="15"/>
      <c r="P89" s="15" t="s">
        <v>39</v>
      </c>
      <c r="Q89" s="15"/>
      <c r="R89" s="16" t="s">
        <v>35</v>
      </c>
      <c r="S89" s="15"/>
      <c r="T89" s="15" t="s">
        <v>293</v>
      </c>
      <c r="U89" s="15"/>
      <c r="V89" s="15"/>
    </row>
    <row r="90" spans="1:22" s="37" customFormat="1" ht="57.6">
      <c r="A90" s="13">
        <v>85</v>
      </c>
      <c r="B90" s="42" t="str">
        <f t="shared" si="3"/>
        <v>F85</v>
      </c>
      <c r="C90" s="42" t="str">
        <f t="shared" si="0"/>
        <v>CRIMELOCK.F85</v>
      </c>
      <c r="D90" t="s">
        <v>294</v>
      </c>
      <c r="E90" s="16" t="s">
        <v>25</v>
      </c>
      <c r="F90" s="16" t="str">
        <f t="shared" si="1"/>
        <v>CRIMELOCK</v>
      </c>
      <c r="G90" s="16"/>
      <c r="H90" s="1" t="s">
        <v>294</v>
      </c>
      <c r="I90" s="43"/>
      <c r="J90" s="37" t="s">
        <v>45</v>
      </c>
      <c r="K90" s="15" t="s">
        <v>295</v>
      </c>
      <c r="L90" s="15" t="s">
        <v>29</v>
      </c>
      <c r="N90" s="15" t="s">
        <v>296</v>
      </c>
      <c r="O90" s="15"/>
      <c r="P90" s="15" t="s">
        <v>33</v>
      </c>
      <c r="Q90" s="15" t="s">
        <v>297</v>
      </c>
      <c r="R90" s="16" t="s">
        <v>35</v>
      </c>
      <c r="S90" s="15"/>
      <c r="T90" s="15" t="s">
        <v>297</v>
      </c>
      <c r="U90" s="15"/>
      <c r="V90" s="15"/>
    </row>
    <row r="91" spans="1:22" s="37" customFormat="1" ht="28.9">
      <c r="A91" s="13">
        <v>86</v>
      </c>
      <c r="B91" s="42" t="str">
        <f t="shared" si="3"/>
        <v>F86</v>
      </c>
      <c r="C91" s="57" t="str">
        <f t="shared" si="0"/>
        <v>CRIMELOCK.F86</v>
      </c>
      <c r="D91" s="56" t="s">
        <v>200</v>
      </c>
      <c r="E91" s="16" t="s">
        <v>211</v>
      </c>
      <c r="F91" s="16" t="str">
        <f t="shared" si="1"/>
        <v>CRIMELOCK</v>
      </c>
      <c r="G91" s="16"/>
      <c r="H91" t="s">
        <v>200</v>
      </c>
      <c r="I91" s="43"/>
      <c r="J91" s="37" t="s">
        <v>45</v>
      </c>
      <c r="K91" s="15" t="s">
        <v>298</v>
      </c>
      <c r="L91" s="15" t="s">
        <v>29</v>
      </c>
      <c r="M91" s="15"/>
      <c r="N91" s="15" t="s">
        <v>38</v>
      </c>
      <c r="O91" s="15"/>
      <c r="P91" s="15" t="s">
        <v>127</v>
      </c>
      <c r="Q91" s="15" t="s">
        <v>299</v>
      </c>
      <c r="R91" s="16" t="s">
        <v>35</v>
      </c>
      <c r="S91" s="15"/>
      <c r="T91" s="15"/>
      <c r="U91" s="15" t="s">
        <v>300</v>
      </c>
      <c r="V91" s="15"/>
    </row>
    <row r="92" spans="1:22" s="37" customFormat="1" ht="28.9">
      <c r="A92" s="13">
        <v>87</v>
      </c>
      <c r="B92" s="42" t="str">
        <f t="shared" si="3"/>
        <v>F87</v>
      </c>
      <c r="C92" s="42" t="str">
        <f t="shared" si="0"/>
        <v>CRIMELOCK.F87</v>
      </c>
      <c r="D92" t="s">
        <v>89</v>
      </c>
      <c r="E92" s="16" t="s">
        <v>211</v>
      </c>
      <c r="F92" s="16" t="str">
        <f t="shared" si="1"/>
        <v>CRIMELOCK</v>
      </c>
      <c r="G92" s="16"/>
      <c r="H92" t="s">
        <v>89</v>
      </c>
      <c r="I92" s="43"/>
      <c r="J92" s="37" t="s">
        <v>301</v>
      </c>
      <c r="K92" s="15" t="s">
        <v>28</v>
      </c>
      <c r="L92" s="15" t="s">
        <v>29</v>
      </c>
      <c r="M92" t="s">
        <v>89</v>
      </c>
      <c r="N92" s="15" t="s">
        <v>38</v>
      </c>
      <c r="O92" s="15"/>
      <c r="P92" s="15" t="s">
        <v>39</v>
      </c>
      <c r="Q92" s="15" t="s">
        <v>40</v>
      </c>
      <c r="R92" s="16" t="s">
        <v>35</v>
      </c>
      <c r="S92" s="15"/>
      <c r="T92" s="15"/>
      <c r="U92" s="15"/>
      <c r="V92" s="15"/>
    </row>
    <row r="93" spans="1:22" s="37" customFormat="1" ht="43.15">
      <c r="A93" s="13">
        <v>88</v>
      </c>
      <c r="B93" s="42" t="str">
        <f t="shared" si="3"/>
        <v>F88</v>
      </c>
      <c r="C93" s="42" t="str">
        <f t="shared" si="0"/>
        <v>CRIMELOCK.F88</v>
      </c>
      <c r="D93" t="s">
        <v>81</v>
      </c>
      <c r="E93" s="16" t="s">
        <v>25</v>
      </c>
      <c r="F93" s="16" t="str">
        <f t="shared" si="1"/>
        <v>CRIMELOCK</v>
      </c>
      <c r="G93" s="16"/>
      <c r="H93" t="s">
        <v>81</v>
      </c>
      <c r="I93" s="43"/>
      <c r="J93" s="37" t="s">
        <v>82</v>
      </c>
      <c r="K93" s="15" t="s">
        <v>302</v>
      </c>
      <c r="L93" s="15" t="s">
        <v>29</v>
      </c>
      <c r="N93" s="15" t="s">
        <v>283</v>
      </c>
      <c r="O93" s="18"/>
      <c r="P93" s="15" t="s">
        <v>33</v>
      </c>
      <c r="Q93" s="18" t="s">
        <v>303</v>
      </c>
      <c r="R93" s="16" t="s">
        <v>35</v>
      </c>
      <c r="S93" s="18"/>
      <c r="T93" s="47"/>
      <c r="U93" s="47"/>
      <c r="V93" s="15"/>
    </row>
    <row r="94" spans="1:22" s="37" customFormat="1" ht="43.15">
      <c r="A94" s="13">
        <v>89</v>
      </c>
      <c r="B94" s="42" t="str">
        <f t="shared" si="3"/>
        <v>F89</v>
      </c>
      <c r="C94" s="42" t="str">
        <f t="shared" si="0"/>
        <v>CRIMELOCK.F89</v>
      </c>
      <c r="D94" s="38" t="s">
        <v>86</v>
      </c>
      <c r="E94" s="16" t="s">
        <v>25</v>
      </c>
      <c r="F94" s="16" t="str">
        <f t="shared" si="1"/>
        <v>CRIMELOCK</v>
      </c>
      <c r="G94" s="16"/>
      <c r="H94" s="38" t="s">
        <v>86</v>
      </c>
      <c r="I94" s="43"/>
      <c r="J94" s="37" t="s">
        <v>82</v>
      </c>
      <c r="K94" s="18" t="s">
        <v>304</v>
      </c>
      <c r="L94" s="15" t="s">
        <v>29</v>
      </c>
      <c r="M94" s="15"/>
      <c r="N94" s="15" t="s">
        <v>283</v>
      </c>
      <c r="O94" s="15"/>
      <c r="P94" s="15" t="s">
        <v>33</v>
      </c>
      <c r="Q94" s="18" t="s">
        <v>305</v>
      </c>
      <c r="R94" s="16" t="s">
        <v>35</v>
      </c>
      <c r="S94" s="18"/>
      <c r="T94" s="47"/>
      <c r="U94" s="47"/>
      <c r="V94" s="15"/>
    </row>
    <row r="95" spans="1:22" s="37" customFormat="1" ht="16.899999999999999">
      <c r="A95" s="13">
        <v>90</v>
      </c>
      <c r="B95" s="42" t="str">
        <f t="shared" si="3"/>
        <v>F90</v>
      </c>
      <c r="C95" s="42" t="str">
        <f t="shared" ref="C95:C116" si="11">CONCATENATE(marketAbbrev,".",B95)</f>
        <v>CRIMELOCK.F90</v>
      </c>
      <c r="D95" s="55" t="s">
        <v>306</v>
      </c>
      <c r="E95" s="16" t="s">
        <v>25</v>
      </c>
      <c r="F95" s="16" t="str">
        <f t="shared" ref="F95:F117" si="12">marketAbbrev</f>
        <v>CRIMELOCK</v>
      </c>
      <c r="G95" s="16"/>
      <c r="H95" s="38" t="s">
        <v>306</v>
      </c>
      <c r="I95" s="43"/>
      <c r="J95" s="37" t="s">
        <v>82</v>
      </c>
      <c r="K95" s="54"/>
      <c r="L95" s="15" t="s">
        <v>29</v>
      </c>
      <c r="M95" s="15"/>
      <c r="N95" s="18"/>
      <c r="O95" s="15"/>
      <c r="P95" s="15" t="s">
        <v>127</v>
      </c>
      <c r="Q95" s="18"/>
      <c r="R95" s="16" t="s">
        <v>35</v>
      </c>
      <c r="S95" s="18"/>
      <c r="T95" s="45"/>
      <c r="U95" s="15" t="s">
        <v>300</v>
      </c>
      <c r="V95" s="15"/>
    </row>
    <row r="96" spans="1:22" s="37" customFormat="1" ht="43.15">
      <c r="A96" s="13">
        <v>91</v>
      </c>
      <c r="B96" s="42" t="str">
        <f t="shared" ref="B96:B116" si="13">CONCATENATE("F",A96)</f>
        <v>F91</v>
      </c>
      <c r="C96" s="42" t="str">
        <f t="shared" si="11"/>
        <v>CRIMELOCK.F91</v>
      </c>
      <c r="D96" s="38" t="s">
        <v>307</v>
      </c>
      <c r="E96" s="16" t="s">
        <v>25</v>
      </c>
      <c r="F96" s="16" t="str">
        <f t="shared" si="12"/>
        <v>CRIMELOCK</v>
      </c>
      <c r="G96" s="16"/>
      <c r="H96" s="38" t="s">
        <v>307</v>
      </c>
      <c r="I96" s="43"/>
      <c r="J96" s="37" t="s">
        <v>27</v>
      </c>
      <c r="K96" s="15" t="s">
        <v>308</v>
      </c>
      <c r="L96" s="15" t="s">
        <v>29</v>
      </c>
      <c r="M96" s="15"/>
      <c r="N96" s="15" t="s">
        <v>283</v>
      </c>
      <c r="O96" s="15"/>
      <c r="P96" s="15" t="s">
        <v>33</v>
      </c>
      <c r="Q96" s="15" t="s">
        <v>309</v>
      </c>
      <c r="R96" s="16" t="s">
        <v>35</v>
      </c>
      <c r="S96" s="15"/>
      <c r="T96" s="45"/>
      <c r="U96" s="45"/>
      <c r="V96" s="15"/>
    </row>
    <row r="97" spans="1:22" ht="43.15">
      <c r="A97" s="13">
        <v>92</v>
      </c>
      <c r="B97" s="42" t="str">
        <f t="shared" ref="B97:B98" si="14">CONCATENATE("F",A97)</f>
        <v>F92</v>
      </c>
      <c r="C97" s="42" t="str">
        <f t="shared" ref="C97:C98" si="15">CONCATENATE(marketAbbrev,".",B97)</f>
        <v>CRIMELOCK.F92</v>
      </c>
      <c r="D97" s="38" t="s">
        <v>145</v>
      </c>
      <c r="E97" s="16" t="s">
        <v>25</v>
      </c>
      <c r="F97" s="16" t="str">
        <f t="shared" si="4"/>
        <v>CRIMELOCK</v>
      </c>
      <c r="G97" s="16"/>
      <c r="H97" s="38" t="s">
        <v>145</v>
      </c>
      <c r="J97" s="37" t="s">
        <v>146</v>
      </c>
      <c r="K97" s="15" t="s">
        <v>310</v>
      </c>
      <c r="L97" s="15" t="s">
        <v>29</v>
      </c>
      <c r="M97" s="15"/>
      <c r="N97" s="15" t="s">
        <v>283</v>
      </c>
      <c r="P97" s="15" t="s">
        <v>33</v>
      </c>
      <c r="Q97" s="1" t="s">
        <v>311</v>
      </c>
      <c r="R97" s="16" t="s">
        <v>35</v>
      </c>
    </row>
    <row r="98" spans="1:22" ht="43.15">
      <c r="A98" s="13">
        <v>93</v>
      </c>
      <c r="B98" s="42" t="str">
        <f t="shared" si="14"/>
        <v>F93</v>
      </c>
      <c r="C98" s="42" t="str">
        <f t="shared" si="15"/>
        <v>CRIMELOCK.F93</v>
      </c>
      <c r="D98" s="38" t="s">
        <v>145</v>
      </c>
      <c r="E98" s="16" t="s">
        <v>25</v>
      </c>
      <c r="F98" s="16" t="str">
        <f t="shared" si="4"/>
        <v>CRIMELOCK</v>
      </c>
      <c r="G98" s="16"/>
      <c r="H98" s="38" t="s">
        <v>145</v>
      </c>
      <c r="J98" s="37" t="s">
        <v>152</v>
      </c>
      <c r="K98" s="15" t="s">
        <v>312</v>
      </c>
      <c r="L98" s="15" t="s">
        <v>29</v>
      </c>
      <c r="M98" s="15"/>
      <c r="N98" s="15" t="s">
        <v>283</v>
      </c>
      <c r="P98" s="15" t="s">
        <v>33</v>
      </c>
      <c r="Q98" s="1" t="s">
        <v>313</v>
      </c>
      <c r="R98" s="16" t="s">
        <v>35</v>
      </c>
    </row>
    <row r="99" spans="1:22" s="37" customFormat="1" ht="43.15">
      <c r="A99" s="13">
        <v>94</v>
      </c>
      <c r="B99" s="42" t="str">
        <f t="shared" si="13"/>
        <v>F94</v>
      </c>
      <c r="C99" s="42" t="str">
        <f t="shared" si="11"/>
        <v>CRIMELOCK.F94</v>
      </c>
      <c r="D99" s="38" t="s">
        <v>156</v>
      </c>
      <c r="E99" s="16" t="s">
        <v>25</v>
      </c>
      <c r="F99" s="16" t="str">
        <f t="shared" si="12"/>
        <v>CRIMELOCK</v>
      </c>
      <c r="G99" s="16"/>
      <c r="H99" s="38" t="s">
        <v>156</v>
      </c>
      <c r="I99" s="43"/>
      <c r="J99" s="37" t="s">
        <v>146</v>
      </c>
      <c r="K99" s="18" t="s">
        <v>314</v>
      </c>
      <c r="L99" s="15" t="s">
        <v>29</v>
      </c>
      <c r="M99" s="15"/>
      <c r="N99" s="15" t="s">
        <v>283</v>
      </c>
      <c r="O99" s="15"/>
      <c r="P99" s="15" t="s">
        <v>33</v>
      </c>
      <c r="Q99" s="18" t="s">
        <v>315</v>
      </c>
      <c r="R99" s="16" t="s">
        <v>35</v>
      </c>
      <c r="S99" s="18"/>
      <c r="T99" s="15"/>
      <c r="U99" s="15"/>
      <c r="V99" s="15"/>
    </row>
    <row r="100" spans="1:22" s="37" customFormat="1" ht="28.9">
      <c r="A100" s="13">
        <v>95</v>
      </c>
      <c r="B100" s="42" t="str">
        <f t="shared" si="13"/>
        <v>F95</v>
      </c>
      <c r="C100" s="42" t="str">
        <f t="shared" si="11"/>
        <v>CRIMELOCK.F95</v>
      </c>
      <c r="D100" s="38" t="s">
        <v>316</v>
      </c>
      <c r="E100" s="16" t="s">
        <v>211</v>
      </c>
      <c r="F100" s="16" t="str">
        <f t="shared" si="12"/>
        <v>CRIMELOCK</v>
      </c>
      <c r="G100" s="16"/>
      <c r="H100" s="38" t="s">
        <v>316</v>
      </c>
      <c r="I100" s="43"/>
      <c r="J100" s="37" t="s">
        <v>162</v>
      </c>
      <c r="K100" s="15" t="s">
        <v>317</v>
      </c>
      <c r="L100" s="15" t="s">
        <v>29</v>
      </c>
      <c r="M100" s="15"/>
      <c r="N100" s="15" t="s">
        <v>47</v>
      </c>
      <c r="O100" s="15"/>
      <c r="P100" s="15" t="s">
        <v>33</v>
      </c>
      <c r="Q100" s="18"/>
      <c r="R100" s="16" t="s">
        <v>143</v>
      </c>
      <c r="S100" s="18"/>
      <c r="T100" s="48"/>
      <c r="U100" s="15" t="s">
        <v>300</v>
      </c>
      <c r="V100" s="15"/>
    </row>
    <row r="101" spans="1:22" s="37" customFormat="1" ht="28.9">
      <c r="A101" s="13">
        <v>96</v>
      </c>
      <c r="B101" s="42" t="str">
        <f t="shared" si="13"/>
        <v>F96</v>
      </c>
      <c r="C101" s="42" t="str">
        <f t="shared" si="11"/>
        <v>CRIMELOCK.F96</v>
      </c>
      <c r="D101" s="38" t="s">
        <v>318</v>
      </c>
      <c r="E101" s="16" t="s">
        <v>211</v>
      </c>
      <c r="F101" s="16" t="str">
        <f t="shared" si="12"/>
        <v>CRIMELOCK</v>
      </c>
      <c r="G101" s="16"/>
      <c r="H101" s="38" t="s">
        <v>318</v>
      </c>
      <c r="I101" s="43"/>
      <c r="J101" s="37" t="s">
        <v>82</v>
      </c>
      <c r="K101" s="18" t="s">
        <v>319</v>
      </c>
      <c r="L101" s="15" t="s">
        <v>29</v>
      </c>
      <c r="M101" s="38" t="s">
        <v>318</v>
      </c>
      <c r="N101" s="18" t="s">
        <v>38</v>
      </c>
      <c r="O101" s="15"/>
      <c r="P101" s="15" t="s">
        <v>127</v>
      </c>
      <c r="Q101" s="18" t="s">
        <v>320</v>
      </c>
      <c r="R101" s="16" t="s">
        <v>35</v>
      </c>
      <c r="S101" s="18"/>
      <c r="T101" s="48"/>
      <c r="U101" s="48"/>
      <c r="V101" s="15"/>
    </row>
    <row r="102" spans="1:22" s="37" customFormat="1" ht="43.15">
      <c r="A102" s="13">
        <v>97</v>
      </c>
      <c r="B102" s="42" t="str">
        <f t="shared" si="13"/>
        <v>F97</v>
      </c>
      <c r="C102" s="42" t="str">
        <f t="shared" si="11"/>
        <v>CRIMELOCK.F97</v>
      </c>
      <c r="D102" s="38" t="s">
        <v>321</v>
      </c>
      <c r="E102" s="16" t="s">
        <v>211</v>
      </c>
      <c r="F102" s="16" t="str">
        <f t="shared" si="12"/>
        <v>CRIMELOCK</v>
      </c>
      <c r="G102" s="16"/>
      <c r="H102" s="38" t="s">
        <v>321</v>
      </c>
      <c r="I102" s="43"/>
      <c r="J102" s="37" t="s">
        <v>146</v>
      </c>
      <c r="K102" s="15" t="s">
        <v>322</v>
      </c>
      <c r="L102" s="15" t="s">
        <v>29</v>
      </c>
      <c r="M102" s="15" t="s">
        <v>323</v>
      </c>
      <c r="N102" s="15" t="s">
        <v>283</v>
      </c>
      <c r="O102" s="15"/>
      <c r="P102" s="15" t="s">
        <v>33</v>
      </c>
      <c r="Q102" s="18" t="s">
        <v>324</v>
      </c>
      <c r="R102" s="16" t="s">
        <v>35</v>
      </c>
      <c r="S102" s="18"/>
      <c r="T102" s="48"/>
      <c r="U102" s="48"/>
      <c r="V102" s="15"/>
    </row>
    <row r="103" spans="1:22" s="37" customFormat="1" ht="43.15">
      <c r="A103" s="13">
        <v>98</v>
      </c>
      <c r="B103" s="42" t="str">
        <f t="shared" si="13"/>
        <v>F98</v>
      </c>
      <c r="C103" s="42" t="str">
        <f t="shared" si="11"/>
        <v>CRIMELOCK.F98</v>
      </c>
      <c r="D103" s="38" t="s">
        <v>325</v>
      </c>
      <c r="E103" s="16" t="s">
        <v>211</v>
      </c>
      <c r="F103" s="16" t="str">
        <f t="shared" si="12"/>
        <v>CRIMELOCK</v>
      </c>
      <c r="G103" s="16"/>
      <c r="H103" s="38" t="s">
        <v>325</v>
      </c>
      <c r="I103" s="43"/>
      <c r="J103" s="37" t="s">
        <v>146</v>
      </c>
      <c r="K103" s="15" t="s">
        <v>326</v>
      </c>
      <c r="L103" s="15" t="s">
        <v>29</v>
      </c>
      <c r="M103" s="15" t="s">
        <v>327</v>
      </c>
      <c r="N103" s="15" t="s">
        <v>283</v>
      </c>
      <c r="O103" s="15"/>
      <c r="P103" s="15" t="s">
        <v>33</v>
      </c>
      <c r="Q103" s="18" t="s">
        <v>328</v>
      </c>
      <c r="R103" s="16" t="s">
        <v>35</v>
      </c>
      <c r="S103" s="15"/>
      <c r="T103" s="48"/>
      <c r="U103" s="48"/>
      <c r="V103" s="15"/>
    </row>
    <row r="104" spans="1:22" s="37" customFormat="1" ht="43.15">
      <c r="A104" s="13">
        <v>99</v>
      </c>
      <c r="B104" s="42" t="str">
        <f t="shared" si="13"/>
        <v>F99</v>
      </c>
      <c r="C104" s="42" t="str">
        <f t="shared" si="11"/>
        <v>CRIMELOCK.F99</v>
      </c>
      <c r="D104" s="38" t="s">
        <v>329</v>
      </c>
      <c r="E104" s="16" t="s">
        <v>211</v>
      </c>
      <c r="F104" s="16" t="str">
        <f t="shared" si="12"/>
        <v>CRIMELOCK</v>
      </c>
      <c r="G104" s="16"/>
      <c r="H104" s="38" t="s">
        <v>329</v>
      </c>
      <c r="I104" s="43"/>
      <c r="J104" s="37" t="s">
        <v>330</v>
      </c>
      <c r="K104" s="15" t="s">
        <v>331</v>
      </c>
      <c r="L104" s="15" t="s">
        <v>29</v>
      </c>
      <c r="M104" s="15" t="s">
        <v>332</v>
      </c>
      <c r="N104" s="15" t="s">
        <v>283</v>
      </c>
      <c r="O104" s="15"/>
      <c r="P104" s="15" t="s">
        <v>33</v>
      </c>
      <c r="Q104" s="15" t="s">
        <v>34</v>
      </c>
      <c r="R104" s="16" t="s">
        <v>35</v>
      </c>
      <c r="S104" s="15"/>
      <c r="T104" s="48"/>
      <c r="U104" s="48"/>
      <c r="V104" s="15"/>
    </row>
    <row r="105" spans="1:22" s="37" customFormat="1" ht="16.899999999999999">
      <c r="A105" s="13">
        <v>100</v>
      </c>
      <c r="B105" s="42" t="str">
        <f t="shared" si="13"/>
        <v>F100</v>
      </c>
      <c r="C105" s="42" t="str">
        <f t="shared" si="11"/>
        <v>CRIMELOCK.F100</v>
      </c>
      <c r="D105" s="38" t="s">
        <v>333</v>
      </c>
      <c r="E105" s="16" t="s">
        <v>25</v>
      </c>
      <c r="F105" s="16" t="str">
        <f t="shared" si="12"/>
        <v>CRIMELOCK</v>
      </c>
      <c r="G105" s="16"/>
      <c r="H105" s="38" t="s">
        <v>333</v>
      </c>
      <c r="I105" s="43"/>
      <c r="J105" s="37" t="s">
        <v>146</v>
      </c>
      <c r="K105" s="18"/>
      <c r="L105" s="15" t="s">
        <v>29</v>
      </c>
      <c r="M105" s="15"/>
      <c r="N105" s="18"/>
      <c r="O105" s="15"/>
      <c r="P105" s="15" t="s">
        <v>39</v>
      </c>
      <c r="Q105" s="15"/>
      <c r="R105" s="16" t="s">
        <v>35</v>
      </c>
      <c r="S105" s="15"/>
      <c r="T105" s="48"/>
      <c r="U105" s="48"/>
      <c r="V105" s="15"/>
    </row>
    <row r="106" spans="1:22" s="37" customFormat="1" ht="43.15">
      <c r="A106" s="13">
        <v>101</v>
      </c>
      <c r="B106" s="42" t="str">
        <f t="shared" si="13"/>
        <v>F101</v>
      </c>
      <c r="C106" s="42" t="str">
        <f t="shared" si="11"/>
        <v>CRIMELOCK.F101</v>
      </c>
      <c r="D106" s="38" t="s">
        <v>334</v>
      </c>
      <c r="E106" s="16" t="s">
        <v>25</v>
      </c>
      <c r="F106" s="16" t="str">
        <f t="shared" si="12"/>
        <v>CRIMELOCK</v>
      </c>
      <c r="G106" s="16"/>
      <c r="H106" s="38" t="s">
        <v>335</v>
      </c>
      <c r="I106" s="43"/>
      <c r="J106" s="37" t="s">
        <v>45</v>
      </c>
      <c r="K106" s="18" t="s">
        <v>336</v>
      </c>
      <c r="L106" s="15" t="s">
        <v>29</v>
      </c>
      <c r="M106" s="15" t="s">
        <v>335</v>
      </c>
      <c r="N106" s="18" t="s">
        <v>337</v>
      </c>
      <c r="O106" s="15"/>
      <c r="P106" s="15" t="s">
        <v>39</v>
      </c>
      <c r="Q106" s="15" t="s">
        <v>40</v>
      </c>
      <c r="R106" s="16" t="s">
        <v>35</v>
      </c>
      <c r="S106" s="15"/>
      <c r="T106" s="48"/>
      <c r="U106" s="48"/>
      <c r="V106" s="15"/>
    </row>
    <row r="107" spans="1:22" s="37" customFormat="1" ht="43.15">
      <c r="A107" s="13">
        <v>102</v>
      </c>
      <c r="B107" s="42" t="str">
        <f t="shared" si="13"/>
        <v>F102</v>
      </c>
      <c r="C107" s="42" t="str">
        <f t="shared" si="11"/>
        <v>CRIMELOCK.F102</v>
      </c>
      <c r="D107" s="38" t="s">
        <v>338</v>
      </c>
      <c r="E107" s="16" t="s">
        <v>25</v>
      </c>
      <c r="F107" s="16" t="str">
        <f t="shared" si="12"/>
        <v>CRIMELOCK</v>
      </c>
      <c r="G107" s="16"/>
      <c r="H107" s="38" t="s">
        <v>338</v>
      </c>
      <c r="I107" s="43"/>
      <c r="J107" s="37" t="s">
        <v>146</v>
      </c>
      <c r="K107" s="18" t="s">
        <v>339</v>
      </c>
      <c r="L107" s="15" t="s">
        <v>29</v>
      </c>
      <c r="M107" s="38" t="s">
        <v>338</v>
      </c>
      <c r="N107" s="18" t="s">
        <v>337</v>
      </c>
      <c r="O107" s="15"/>
      <c r="P107" s="15" t="s">
        <v>39</v>
      </c>
      <c r="Q107" s="15" t="s">
        <v>40</v>
      </c>
      <c r="R107" s="16" t="s">
        <v>35</v>
      </c>
      <c r="S107" s="15"/>
      <c r="T107" s="48"/>
      <c r="U107" s="48"/>
      <c r="V107" s="15"/>
    </row>
    <row r="108" spans="1:22" s="37" customFormat="1" ht="43.15">
      <c r="A108" s="13">
        <v>103</v>
      </c>
      <c r="B108" s="42" t="str">
        <f t="shared" si="13"/>
        <v>F103</v>
      </c>
      <c r="C108" s="42" t="str">
        <f t="shared" si="11"/>
        <v>CRIMELOCK.F103</v>
      </c>
      <c r="D108" s="38" t="s">
        <v>340</v>
      </c>
      <c r="E108" s="16" t="s">
        <v>25</v>
      </c>
      <c r="F108" s="16" t="str">
        <f t="shared" si="12"/>
        <v>CRIMELOCK</v>
      </c>
      <c r="G108" s="16"/>
      <c r="H108" s="38" t="s">
        <v>340</v>
      </c>
      <c r="I108" s="43"/>
      <c r="J108" s="37" t="s">
        <v>45</v>
      </c>
      <c r="K108" s="18" t="s">
        <v>341</v>
      </c>
      <c r="L108" s="15" t="s">
        <v>29</v>
      </c>
      <c r="M108" s="15" t="s">
        <v>340</v>
      </c>
      <c r="N108" s="18" t="s">
        <v>337</v>
      </c>
      <c r="O108" s="15"/>
      <c r="P108" s="15" t="s">
        <v>39</v>
      </c>
      <c r="Q108" s="15" t="s">
        <v>40</v>
      </c>
      <c r="R108" s="16" t="s">
        <v>35</v>
      </c>
      <c r="S108" s="15"/>
      <c r="T108" s="48"/>
      <c r="U108" s="48"/>
      <c r="V108" s="15"/>
    </row>
    <row r="109" spans="1:22" s="37" customFormat="1" ht="43.15">
      <c r="A109" s="13">
        <v>104</v>
      </c>
      <c r="B109" s="42" t="str">
        <f t="shared" si="13"/>
        <v>F104</v>
      </c>
      <c r="C109" s="42" t="str">
        <f t="shared" si="11"/>
        <v>CRIMELOCK.F104</v>
      </c>
      <c r="D109" s="38" t="s">
        <v>338</v>
      </c>
      <c r="E109" s="16" t="s">
        <v>25</v>
      </c>
      <c r="F109" s="16" t="str">
        <f t="shared" si="12"/>
        <v>CRIMELOCK</v>
      </c>
      <c r="G109" s="16"/>
      <c r="H109" s="38" t="s">
        <v>338</v>
      </c>
      <c r="I109" s="43"/>
      <c r="J109" s="37" t="s">
        <v>146</v>
      </c>
      <c r="K109" s="18" t="s">
        <v>342</v>
      </c>
      <c r="L109" s="15" t="s">
        <v>29</v>
      </c>
      <c r="M109" s="38" t="s">
        <v>338</v>
      </c>
      <c r="N109" s="18" t="s">
        <v>337</v>
      </c>
      <c r="O109" s="15"/>
      <c r="P109" s="15" t="s">
        <v>39</v>
      </c>
      <c r="Q109" s="15" t="s">
        <v>40</v>
      </c>
      <c r="R109" s="16" t="s">
        <v>35</v>
      </c>
      <c r="S109" s="15"/>
      <c r="T109" s="48"/>
      <c r="U109" s="48"/>
      <c r="V109" s="15"/>
    </row>
    <row r="110" spans="1:22" s="37" customFormat="1" ht="43.15">
      <c r="A110" s="13">
        <v>105</v>
      </c>
      <c r="B110" s="42" t="str">
        <f t="shared" si="13"/>
        <v>F105</v>
      </c>
      <c r="C110" s="42" t="str">
        <f t="shared" si="11"/>
        <v>CRIMELOCK.F105</v>
      </c>
      <c r="D110" s="38" t="s">
        <v>343</v>
      </c>
      <c r="E110" s="16" t="s">
        <v>25</v>
      </c>
      <c r="F110" s="16" t="str">
        <f t="shared" si="12"/>
        <v>CRIMELOCK</v>
      </c>
      <c r="G110" s="16"/>
      <c r="H110" s="38" t="s">
        <v>343</v>
      </c>
      <c r="I110" s="43"/>
      <c r="J110" s="37" t="s">
        <v>45</v>
      </c>
      <c r="K110" s="18" t="s">
        <v>344</v>
      </c>
      <c r="L110" s="15" t="s">
        <v>29</v>
      </c>
      <c r="M110" s="15" t="s">
        <v>343</v>
      </c>
      <c r="N110" s="18" t="s">
        <v>337</v>
      </c>
      <c r="O110" s="15"/>
      <c r="P110" s="15" t="s">
        <v>39</v>
      </c>
      <c r="Q110" s="15" t="s">
        <v>40</v>
      </c>
      <c r="R110" s="16" t="s">
        <v>35</v>
      </c>
      <c r="S110" s="15"/>
      <c r="T110" s="48"/>
      <c r="U110" s="48"/>
      <c r="V110" s="15"/>
    </row>
    <row r="111" spans="1:22" s="37" customFormat="1" ht="43.15">
      <c r="A111" s="13">
        <v>106</v>
      </c>
      <c r="B111" s="42" t="str">
        <f t="shared" si="13"/>
        <v>F106</v>
      </c>
      <c r="C111" s="42" t="str">
        <f t="shared" si="11"/>
        <v>CRIMELOCK.F106</v>
      </c>
      <c r="D111" s="38" t="s">
        <v>338</v>
      </c>
      <c r="E111" s="16" t="s">
        <v>25</v>
      </c>
      <c r="F111" s="16" t="str">
        <f t="shared" si="12"/>
        <v>CRIMELOCK</v>
      </c>
      <c r="G111" s="16"/>
      <c r="H111" s="38" t="s">
        <v>338</v>
      </c>
      <c r="I111" s="43"/>
      <c r="J111" s="37" t="s">
        <v>146</v>
      </c>
      <c r="K111" s="18" t="s">
        <v>345</v>
      </c>
      <c r="L111" s="15" t="s">
        <v>29</v>
      </c>
      <c r="M111" s="38" t="s">
        <v>338</v>
      </c>
      <c r="N111" s="18" t="s">
        <v>337</v>
      </c>
      <c r="O111" s="15"/>
      <c r="P111" s="15" t="s">
        <v>39</v>
      </c>
      <c r="Q111" s="15" t="s">
        <v>40</v>
      </c>
      <c r="R111" s="16" t="s">
        <v>35</v>
      </c>
      <c r="S111" s="15"/>
      <c r="T111" s="48"/>
      <c r="U111" s="48"/>
      <c r="V111" s="15"/>
    </row>
    <row r="112" spans="1:22" s="37" customFormat="1" ht="43.15">
      <c r="A112" s="13">
        <v>107</v>
      </c>
      <c r="B112" s="42" t="str">
        <f t="shared" si="13"/>
        <v>F107</v>
      </c>
      <c r="C112" s="42" t="str">
        <f t="shared" si="11"/>
        <v>CRIMELOCK.F107</v>
      </c>
      <c r="D112" s="38" t="s">
        <v>346</v>
      </c>
      <c r="E112" s="16" t="s">
        <v>25</v>
      </c>
      <c r="F112" s="16" t="str">
        <f t="shared" si="12"/>
        <v>CRIMELOCK</v>
      </c>
      <c r="G112" s="16"/>
      <c r="H112" s="38" t="s">
        <v>346</v>
      </c>
      <c r="I112" s="43"/>
      <c r="J112" s="37" t="s">
        <v>45</v>
      </c>
      <c r="K112" s="18" t="s">
        <v>347</v>
      </c>
      <c r="L112" s="15" t="s">
        <v>29</v>
      </c>
      <c r="M112" s="15" t="s">
        <v>346</v>
      </c>
      <c r="N112" s="18" t="s">
        <v>337</v>
      </c>
      <c r="O112" s="15"/>
      <c r="P112" s="15" t="s">
        <v>39</v>
      </c>
      <c r="Q112" s="15" t="s">
        <v>40</v>
      </c>
      <c r="R112" s="16" t="s">
        <v>35</v>
      </c>
      <c r="S112" s="15"/>
      <c r="T112" s="48"/>
      <c r="U112" s="48"/>
      <c r="V112" s="15"/>
    </row>
    <row r="113" spans="1:22" s="37" customFormat="1" ht="43.15">
      <c r="A113" s="13">
        <v>108</v>
      </c>
      <c r="B113" s="42" t="str">
        <f t="shared" si="13"/>
        <v>F108</v>
      </c>
      <c r="C113" s="42" t="str">
        <f t="shared" si="11"/>
        <v>CRIMELOCK.F108</v>
      </c>
      <c r="D113" s="38" t="s">
        <v>338</v>
      </c>
      <c r="E113" s="16" t="s">
        <v>25</v>
      </c>
      <c r="F113" s="16" t="str">
        <f t="shared" si="12"/>
        <v>CRIMELOCK</v>
      </c>
      <c r="G113" s="16"/>
      <c r="H113" s="38" t="s">
        <v>338</v>
      </c>
      <c r="I113" s="43"/>
      <c r="J113" s="37" t="s">
        <v>146</v>
      </c>
      <c r="K113" s="18" t="s">
        <v>348</v>
      </c>
      <c r="L113" s="15" t="s">
        <v>29</v>
      </c>
      <c r="M113" s="38" t="s">
        <v>338</v>
      </c>
      <c r="N113" s="18" t="s">
        <v>337</v>
      </c>
      <c r="O113" s="15"/>
      <c r="P113" s="15" t="s">
        <v>39</v>
      </c>
      <c r="Q113" s="15" t="s">
        <v>40</v>
      </c>
      <c r="R113" s="16" t="s">
        <v>35</v>
      </c>
      <c r="S113" s="15"/>
      <c r="T113" s="48"/>
      <c r="U113" s="48"/>
      <c r="V113" s="15"/>
    </row>
    <row r="114" spans="1:22" s="37" customFormat="1" ht="28.9">
      <c r="A114" s="13">
        <v>112</v>
      </c>
      <c r="B114" s="42" t="str">
        <f t="shared" si="13"/>
        <v>F112</v>
      </c>
      <c r="C114" s="52" t="str">
        <f t="shared" si="11"/>
        <v>CRIMELOCK.F112</v>
      </c>
      <c r="D114" s="38" t="s">
        <v>349</v>
      </c>
      <c r="E114" s="16" t="s">
        <v>120</v>
      </c>
      <c r="F114" s="16" t="str">
        <f t="shared" si="12"/>
        <v>CRIMELOCK</v>
      </c>
      <c r="G114" s="16"/>
      <c r="H114" s="38" t="s">
        <v>349</v>
      </c>
      <c r="I114" s="43"/>
      <c r="J114" s="37" t="s">
        <v>162</v>
      </c>
      <c r="K114" s="18" t="s">
        <v>163</v>
      </c>
      <c r="L114" s="15" t="s">
        <v>29</v>
      </c>
      <c r="M114" s="18"/>
      <c r="N114" s="18" t="s">
        <v>268</v>
      </c>
      <c r="O114" s="15"/>
      <c r="P114" s="15" t="s">
        <v>33</v>
      </c>
      <c r="Q114" s="15" t="s">
        <v>34</v>
      </c>
      <c r="R114" s="16" t="s">
        <v>35</v>
      </c>
      <c r="S114" s="15"/>
      <c r="T114" s="48"/>
      <c r="U114" s="15" t="s">
        <v>300</v>
      </c>
      <c r="V114" s="15"/>
    </row>
    <row r="115" spans="1:22" s="37" customFormat="1" ht="43.15">
      <c r="A115" s="13">
        <v>113</v>
      </c>
      <c r="B115" s="42" t="str">
        <f t="shared" si="13"/>
        <v>F113</v>
      </c>
      <c r="C115" s="52" t="str">
        <f t="shared" si="11"/>
        <v>CRIMELOCK.F113</v>
      </c>
      <c r="D115" s="38" t="s">
        <v>350</v>
      </c>
      <c r="E115" s="16" t="s">
        <v>120</v>
      </c>
      <c r="F115" s="16" t="str">
        <f t="shared" si="12"/>
        <v>CRIMELOCK</v>
      </c>
      <c r="G115" s="16"/>
      <c r="H115" s="38" t="s">
        <v>350</v>
      </c>
      <c r="I115" s="43"/>
      <c r="J115" s="37" t="s">
        <v>162</v>
      </c>
      <c r="K115" s="18" t="s">
        <v>163</v>
      </c>
      <c r="L115" s="15" t="s">
        <v>29</v>
      </c>
      <c r="M115" s="15"/>
      <c r="N115" s="18" t="s">
        <v>240</v>
      </c>
      <c r="O115" s="15"/>
      <c r="P115" s="15" t="s">
        <v>33</v>
      </c>
      <c r="Q115" s="15" t="s">
        <v>34</v>
      </c>
      <c r="R115" s="16" t="s">
        <v>35</v>
      </c>
      <c r="S115" s="15"/>
      <c r="T115" s="48"/>
      <c r="U115" s="15" t="s">
        <v>300</v>
      </c>
      <c r="V115" s="15"/>
    </row>
    <row r="116" spans="1:22" s="37" customFormat="1" ht="57" customHeight="1">
      <c r="A116" s="13">
        <v>114</v>
      </c>
      <c r="B116" s="42" t="str">
        <f t="shared" si="13"/>
        <v>F114</v>
      </c>
      <c r="C116" s="52" t="str">
        <f t="shared" si="11"/>
        <v>CRIMELOCK.F114</v>
      </c>
      <c r="D116" s="38" t="s">
        <v>351</v>
      </c>
      <c r="E116" s="16" t="s">
        <v>120</v>
      </c>
      <c r="F116" s="16" t="str">
        <f t="shared" si="12"/>
        <v>CRIMELOCK</v>
      </c>
      <c r="G116" s="16"/>
      <c r="H116" s="38" t="s">
        <v>351</v>
      </c>
      <c r="I116" s="43"/>
      <c r="J116" s="37" t="s">
        <v>162</v>
      </c>
      <c r="K116" s="18" t="s">
        <v>163</v>
      </c>
      <c r="L116" s="15" t="s">
        <v>29</v>
      </c>
      <c r="M116" s="15"/>
      <c r="N116" s="18" t="s">
        <v>240</v>
      </c>
      <c r="O116" s="15"/>
      <c r="P116" s="15" t="s">
        <v>33</v>
      </c>
      <c r="Q116" s="15" t="s">
        <v>34</v>
      </c>
      <c r="R116" s="16" t="s">
        <v>35</v>
      </c>
      <c r="S116" s="15"/>
      <c r="T116" s="48"/>
      <c r="U116" s="15" t="s">
        <v>300</v>
      </c>
      <c r="V116" s="15"/>
    </row>
    <row r="117" spans="1:22" s="37" customFormat="1">
      <c r="A117" s="13">
        <v>115</v>
      </c>
      <c r="B117" s="42" t="str">
        <f t="shared" ref="B117" si="16">CONCATENATE("F",A117)</f>
        <v>F115</v>
      </c>
      <c r="C117" s="42" t="str">
        <f t="shared" ref="C117" si="17">CONCATENATE(marketAbbrev,".",B117)</f>
        <v>CRIMELOCK.F115</v>
      </c>
      <c r="D117" s="15" t="s">
        <v>352</v>
      </c>
      <c r="E117" s="16" t="s">
        <v>120</v>
      </c>
      <c r="F117" s="16" t="str">
        <f t="shared" si="12"/>
        <v>CRIMELOCK</v>
      </c>
      <c r="G117" s="16"/>
      <c r="H117" s="15" t="s">
        <v>353</v>
      </c>
      <c r="I117" s="43"/>
      <c r="K117" s="15"/>
      <c r="L117" s="15" t="s">
        <v>29</v>
      </c>
      <c r="M117" s="15" t="s">
        <v>353</v>
      </c>
      <c r="N117" s="15" t="s">
        <v>354</v>
      </c>
      <c r="O117" s="15"/>
      <c r="P117" s="15" t="s">
        <v>39</v>
      </c>
      <c r="Q117" s="15" t="s">
        <v>40</v>
      </c>
      <c r="R117" s="16" t="s">
        <v>35</v>
      </c>
      <c r="S117" s="15"/>
      <c r="T117" s="15"/>
      <c r="U117" s="15"/>
      <c r="V117" s="15"/>
    </row>
    <row r="120" spans="1:22" ht="57.6">
      <c r="A120" s="49" t="str">
        <f ca="1">CONCATENATE("The current Max value in this column is ",MAX(INDIRECT(CONCATENATE(CHAR(64+COLUMN()),"2")):INDIRECT(CONCATENATE("A2:A",ROW()-1))))</f>
        <v>The current Max value in this column is 115</v>
      </c>
    </row>
  </sheetData>
  <autoFilter ref="A1:V117" xr:uid="{2988E2BE-0317-4DA4-90C0-0FD4CA5ED51B}"/>
  <phoneticPr fontId="2" type="noConversion"/>
  <dataValidations count="1">
    <dataValidation type="list" allowBlank="1" showInputMessage="1" showErrorMessage="1" sqref="S2:S12 Q81 Q38 Q41 Q43 Q45 Q29:Q36 Q2:Q27 Q106:Q116 Q62:Q79 Q47 Q49:Q59" xr:uid="{E4FAAB84-ABB5-4537-B1A2-FB1208D4E918}">
      <formula1>"Mandatory (Always), Required if, Optional (Always)"</formula1>
    </dataValidation>
  </dataValidations>
  <hyperlinks>
    <hyperlink ref="K39" location="SelectionLists!A1" display="See SelectionLists Tab" xr:uid="{9526238B-263F-4F74-9E66-E077C347F0A0}"/>
    <hyperlink ref="K10" location="SelectionLists!A1" display="See SelectionLists Tab" xr:uid="{6E8E3677-4AB2-464D-9777-2E516AFCFDF6}"/>
    <hyperlink ref="K41" location="SelectionLists!A1" display="See SelectionLists Tab" xr:uid="{65EFFE93-1A9A-49C2-A6B4-7DE32BB10805}"/>
    <hyperlink ref="K43" location="SelectionLists!A1" display="See SelectionLists Tab" xr:uid="{54171EA5-CAFE-421B-8455-E1021B4F6589}"/>
    <hyperlink ref="K45" location="SelectionLists!A1" display="See SelectionLists Tab" xr:uid="{67B9354F-5F0B-43C6-B2AF-908B4CBB2E97}"/>
  </hyperlink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4">
        <x14:dataValidation type="list" showInputMessage="1" showErrorMessage="1" xr:uid="{EC0436C7-FAB7-4B96-8DFD-34A54807AC8A}">
          <x14:formula1>
            <xm:f>fieldToBeFilled!$A$2:$A$5</xm:f>
          </x14:formula1>
          <xm:sqref>P2:P117</xm:sqref>
        </x14:dataValidation>
        <x14:dataValidation type="list" allowBlank="1" showInputMessage="1" showErrorMessage="1" xr:uid="{384C83D4-E7C1-4505-A718-79B841E6A5E9}">
          <x14:formula1>
            <xm:f>fieldDataType!$A$2:$A$14</xm:f>
          </x14:formula1>
          <xm:sqref>J2:J117</xm:sqref>
        </x14:dataValidation>
        <x14:dataValidation type="list" showInputMessage="1" showErrorMessage="1" xr:uid="{712E2EF7-7817-415A-B487-D68494DC0846}">
          <x14:formula1>
            <xm:f>canRefer!$A$2:$A$3</xm:f>
          </x14:formula1>
          <xm:sqref>R2:R117</xm:sqref>
        </x14:dataValidation>
        <x14:dataValidation type="list" allowBlank="1" showInputMessage="1" showErrorMessage="1" xr:uid="{50E5602E-1258-4484-866B-4576182DDC93}">
          <x14:formula1>
            <xm:f>appSection!$A$2:$A$5</xm:f>
          </x14:formula1>
          <xm:sqref>E2:E117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A0D33-BDD1-4D68-95C1-6DB52BF55710}">
  <dimension ref="A1:E58"/>
  <sheetViews>
    <sheetView workbookViewId="0">
      <pane ySplit="1" topLeftCell="A2" activePane="bottomLeft" state="frozen"/>
      <selection pane="bottomLeft" activeCell="A13" sqref="A13"/>
    </sheetView>
  </sheetViews>
  <sheetFormatPr defaultRowHeight="14.45"/>
  <cols>
    <col min="2" max="2" width="14.7109375" customWidth="1"/>
    <col min="3" max="3" width="38.28515625" customWidth="1"/>
    <col min="4" max="4" width="26.28515625" customWidth="1"/>
    <col min="5" max="5" width="39.7109375" style="13" customWidth="1"/>
    <col min="6" max="6" width="23.5703125" customWidth="1"/>
  </cols>
  <sheetData>
    <row r="1" spans="1:5">
      <c r="A1" s="58"/>
      <c r="B1" s="58" t="s">
        <v>355</v>
      </c>
      <c r="C1" s="58" t="s">
        <v>356</v>
      </c>
      <c r="D1" s="58" t="s">
        <v>357</v>
      </c>
      <c r="E1" s="13" t="s">
        <v>358</v>
      </c>
    </row>
    <row r="2" spans="1:5">
      <c r="A2" s="60">
        <v>1</v>
      </c>
      <c r="B2" t="s">
        <v>359</v>
      </c>
      <c r="C2" t="s">
        <v>360</v>
      </c>
      <c r="D2" t="s">
        <v>361</v>
      </c>
    </row>
    <row r="3" spans="1:5">
      <c r="A3" s="60">
        <v>2</v>
      </c>
      <c r="B3" t="s">
        <v>359</v>
      </c>
      <c r="C3" t="s">
        <v>24</v>
      </c>
      <c r="D3" t="s">
        <v>362</v>
      </c>
    </row>
    <row r="4" spans="1:5">
      <c r="A4" s="60">
        <v>3</v>
      </c>
      <c r="B4" t="s">
        <v>359</v>
      </c>
      <c r="C4" t="s">
        <v>363</v>
      </c>
      <c r="D4" t="s">
        <v>364</v>
      </c>
    </row>
    <row r="5" spans="1:5">
      <c r="A5">
        <v>4</v>
      </c>
      <c r="B5" t="s">
        <v>359</v>
      </c>
      <c r="D5" t="s">
        <v>365</v>
      </c>
    </row>
    <row r="6" spans="1:5">
      <c r="A6" s="60">
        <v>5</v>
      </c>
      <c r="B6" t="s">
        <v>359</v>
      </c>
      <c r="C6" t="s">
        <v>366</v>
      </c>
      <c r="D6" t="s">
        <v>367</v>
      </c>
      <c r="E6" s="13" t="s">
        <v>81</v>
      </c>
    </row>
    <row r="7" spans="1:5">
      <c r="A7" s="60">
        <v>6</v>
      </c>
      <c r="B7" t="s">
        <v>359</v>
      </c>
      <c r="D7" t="s">
        <v>368</v>
      </c>
      <c r="E7" s="13" t="s">
        <v>86</v>
      </c>
    </row>
    <row r="8" spans="1:5">
      <c r="A8" s="60">
        <v>7</v>
      </c>
      <c r="B8" t="s">
        <v>359</v>
      </c>
      <c r="C8" t="s">
        <v>369</v>
      </c>
      <c r="D8" t="s">
        <v>321</v>
      </c>
    </row>
    <row r="9" spans="1:5">
      <c r="A9" s="60">
        <v>8</v>
      </c>
      <c r="B9" t="s">
        <v>359</v>
      </c>
      <c r="C9" t="s">
        <v>325</v>
      </c>
      <c r="D9" t="s">
        <v>325</v>
      </c>
    </row>
    <row r="10" spans="1:5">
      <c r="A10" s="60">
        <v>9</v>
      </c>
      <c r="B10" t="s">
        <v>359</v>
      </c>
      <c r="C10" t="s">
        <v>370</v>
      </c>
      <c r="D10" t="s">
        <v>329</v>
      </c>
    </row>
    <row r="11" spans="1:5">
      <c r="A11" s="60">
        <v>10</v>
      </c>
      <c r="B11" t="s">
        <v>359</v>
      </c>
      <c r="C11" t="s">
        <v>318</v>
      </c>
      <c r="D11" t="s">
        <v>371</v>
      </c>
    </row>
    <row r="12" spans="1:5">
      <c r="A12" s="60">
        <v>11</v>
      </c>
      <c r="B12" t="s">
        <v>359</v>
      </c>
      <c r="C12" t="s">
        <v>372</v>
      </c>
      <c r="D12" s="1" t="s">
        <v>373</v>
      </c>
    </row>
    <row r="13" spans="1:5">
      <c r="A13" s="60">
        <v>12</v>
      </c>
      <c r="B13" t="s">
        <v>359</v>
      </c>
      <c r="C13" t="s">
        <v>101</v>
      </c>
      <c r="D13" t="s">
        <v>374</v>
      </c>
    </row>
    <row r="14" spans="1:5">
      <c r="A14" s="60">
        <v>13</v>
      </c>
      <c r="B14" t="s">
        <v>375</v>
      </c>
      <c r="C14" t="s">
        <v>376</v>
      </c>
      <c r="D14" t="s">
        <v>361</v>
      </c>
    </row>
    <row r="15" spans="1:5">
      <c r="A15" s="60">
        <v>14</v>
      </c>
      <c r="B15" t="s">
        <v>375</v>
      </c>
      <c r="C15" t="s">
        <v>26</v>
      </c>
      <c r="D15" t="s">
        <v>362</v>
      </c>
    </row>
    <row r="16" spans="1:5">
      <c r="A16" s="60">
        <v>15</v>
      </c>
      <c r="B16" t="s">
        <v>375</v>
      </c>
      <c r="C16" t="s">
        <v>377</v>
      </c>
      <c r="D16" t="s">
        <v>378</v>
      </c>
    </row>
    <row r="17" spans="1:5">
      <c r="A17" s="60">
        <v>16</v>
      </c>
      <c r="B17" t="s">
        <v>375</v>
      </c>
      <c r="C17" t="s">
        <v>145</v>
      </c>
      <c r="D17" t="s">
        <v>379</v>
      </c>
    </row>
    <row r="18" spans="1:5">
      <c r="A18" s="60">
        <v>17</v>
      </c>
      <c r="B18" t="s">
        <v>375</v>
      </c>
      <c r="C18" t="s">
        <v>156</v>
      </c>
      <c r="D18" t="s">
        <v>380</v>
      </c>
    </row>
    <row r="19" spans="1:5" ht="28.9">
      <c r="A19" s="60">
        <v>18</v>
      </c>
      <c r="B19" t="s">
        <v>375</v>
      </c>
      <c r="C19" s="1" t="s">
        <v>381</v>
      </c>
      <c r="D19" t="s">
        <v>382</v>
      </c>
    </row>
    <row r="20" spans="1:5" ht="43.15">
      <c r="A20" s="60">
        <v>19</v>
      </c>
      <c r="B20" t="s">
        <v>375</v>
      </c>
      <c r="C20" s="1" t="s">
        <v>383</v>
      </c>
      <c r="D20" t="s">
        <v>384</v>
      </c>
    </row>
    <row r="21" spans="1:5">
      <c r="A21">
        <v>20</v>
      </c>
      <c r="B21" t="s">
        <v>375</v>
      </c>
      <c r="C21" s="56" t="s">
        <v>385</v>
      </c>
      <c r="E21" s="13" t="s">
        <v>386</v>
      </c>
    </row>
    <row r="22" spans="1:5">
      <c r="A22" s="60">
        <v>21</v>
      </c>
      <c r="B22" t="s">
        <v>375</v>
      </c>
      <c r="C22" s="1" t="s">
        <v>387</v>
      </c>
      <c r="D22" t="s">
        <v>388</v>
      </c>
      <c r="E22" s="13" t="s">
        <v>389</v>
      </c>
    </row>
    <row r="23" spans="1:5" ht="86.45" hidden="1">
      <c r="A23" s="60">
        <v>22</v>
      </c>
      <c r="B23" t="s">
        <v>375</v>
      </c>
      <c r="C23" s="1" t="s">
        <v>390</v>
      </c>
      <c r="D23" t="s">
        <v>391</v>
      </c>
      <c r="E23" s="13" t="s">
        <v>392</v>
      </c>
    </row>
    <row r="24" spans="1:5" ht="57.6" hidden="1">
      <c r="A24" s="60">
        <v>23</v>
      </c>
      <c r="B24" t="s">
        <v>375</v>
      </c>
      <c r="C24" s="1" t="s">
        <v>393</v>
      </c>
      <c r="D24" t="s">
        <v>394</v>
      </c>
      <c r="E24" s="13" t="s">
        <v>395</v>
      </c>
    </row>
    <row r="25" spans="1:5" ht="72" hidden="1">
      <c r="A25" s="60">
        <v>24</v>
      </c>
      <c r="B25" t="s">
        <v>375</v>
      </c>
      <c r="C25" s="1" t="s">
        <v>396</v>
      </c>
      <c r="D25" t="s">
        <v>397</v>
      </c>
      <c r="E25" s="13" t="s">
        <v>398</v>
      </c>
    </row>
    <row r="26" spans="1:5" ht="72" hidden="1">
      <c r="A26" s="60">
        <v>25</v>
      </c>
      <c r="B26" t="s">
        <v>375</v>
      </c>
      <c r="C26" s="1" t="s">
        <v>399</v>
      </c>
      <c r="D26" t="s">
        <v>400</v>
      </c>
      <c r="E26" s="13" t="s">
        <v>401</v>
      </c>
    </row>
    <row r="27" spans="1:5" ht="43.15" hidden="1">
      <c r="A27" s="60">
        <v>26</v>
      </c>
      <c r="B27" t="s">
        <v>375</v>
      </c>
      <c r="C27" s="1" t="s">
        <v>402</v>
      </c>
      <c r="D27" t="s">
        <v>403</v>
      </c>
      <c r="E27" s="13" t="s">
        <v>404</v>
      </c>
    </row>
    <row r="28" spans="1:5" ht="86.45" hidden="1">
      <c r="A28" s="60">
        <v>27</v>
      </c>
      <c r="B28" t="s">
        <v>375</v>
      </c>
      <c r="C28" s="1" t="s">
        <v>405</v>
      </c>
      <c r="D28" t="s">
        <v>406</v>
      </c>
      <c r="E28" s="13" t="s">
        <v>407</v>
      </c>
    </row>
    <row r="29" spans="1:5" ht="28.9" hidden="1">
      <c r="A29" s="60">
        <v>28</v>
      </c>
      <c r="B29" t="s">
        <v>375</v>
      </c>
      <c r="C29" s="1" t="s">
        <v>408</v>
      </c>
      <c r="D29" t="s">
        <v>409</v>
      </c>
      <c r="E29" s="13" t="s">
        <v>410</v>
      </c>
    </row>
    <row r="30" spans="1:5" ht="43.15" hidden="1">
      <c r="A30" s="60">
        <v>29</v>
      </c>
      <c r="B30" t="s">
        <v>375</v>
      </c>
      <c r="C30" s="1" t="s">
        <v>411</v>
      </c>
      <c r="D30" t="s">
        <v>412</v>
      </c>
      <c r="E30" s="13" t="s">
        <v>413</v>
      </c>
    </row>
    <row r="31" spans="1:5" ht="28.9" hidden="1">
      <c r="A31" s="60">
        <v>30</v>
      </c>
      <c r="B31" t="s">
        <v>375</v>
      </c>
      <c r="C31" s="1" t="s">
        <v>251</v>
      </c>
      <c r="D31" t="s">
        <v>414</v>
      </c>
      <c r="E31" s="13" t="s">
        <v>415</v>
      </c>
    </row>
    <row r="32" spans="1:5" ht="100.9" hidden="1">
      <c r="A32" s="60">
        <v>31</v>
      </c>
      <c r="B32" t="s">
        <v>375</v>
      </c>
      <c r="C32" s="1" t="s">
        <v>416</v>
      </c>
      <c r="D32" t="s">
        <v>417</v>
      </c>
      <c r="E32" s="13" t="s">
        <v>418</v>
      </c>
    </row>
    <row r="33" spans="1:5" ht="43.15" hidden="1">
      <c r="A33" s="60">
        <v>32</v>
      </c>
      <c r="B33" t="s">
        <v>375</v>
      </c>
      <c r="C33" s="1" t="s">
        <v>419</v>
      </c>
      <c r="D33" t="s">
        <v>420</v>
      </c>
      <c r="E33" s="13" t="s">
        <v>421</v>
      </c>
    </row>
    <row r="34" spans="1:5" ht="28.9" hidden="1">
      <c r="A34" s="60">
        <v>33</v>
      </c>
      <c r="B34" t="s">
        <v>375</v>
      </c>
      <c r="C34" s="1" t="s">
        <v>422</v>
      </c>
      <c r="D34" t="s">
        <v>423</v>
      </c>
      <c r="E34" s="13" t="s">
        <v>424</v>
      </c>
    </row>
    <row r="35" spans="1:5" ht="28.9" hidden="1">
      <c r="A35" s="60">
        <v>34</v>
      </c>
      <c r="B35" t="s">
        <v>375</v>
      </c>
      <c r="C35" s="1" t="s">
        <v>255</v>
      </c>
      <c r="D35" t="s">
        <v>425</v>
      </c>
      <c r="E35" s="13" t="s">
        <v>426</v>
      </c>
    </row>
    <row r="36" spans="1:5" ht="57.6" hidden="1">
      <c r="A36" s="60">
        <v>35</v>
      </c>
      <c r="B36" t="s">
        <v>375</v>
      </c>
      <c r="C36" s="1" t="s">
        <v>427</v>
      </c>
      <c r="D36" t="s">
        <v>428</v>
      </c>
      <c r="E36" s="13" t="s">
        <v>429</v>
      </c>
    </row>
    <row r="37" spans="1:5" ht="43.15" hidden="1">
      <c r="A37" s="60">
        <v>36</v>
      </c>
      <c r="B37" t="s">
        <v>375</v>
      </c>
      <c r="C37" s="1" t="s">
        <v>430</v>
      </c>
      <c r="D37" t="s">
        <v>431</v>
      </c>
      <c r="E37" s="13" t="s">
        <v>432</v>
      </c>
    </row>
    <row r="38" spans="1:5" ht="28.9" hidden="1">
      <c r="A38" s="60">
        <v>37</v>
      </c>
      <c r="B38" t="s">
        <v>375</v>
      </c>
      <c r="C38" s="1" t="s">
        <v>260</v>
      </c>
      <c r="D38" t="s">
        <v>433</v>
      </c>
      <c r="E38" s="13" t="s">
        <v>434</v>
      </c>
    </row>
    <row r="39" spans="1:5">
      <c r="A39" s="60">
        <v>38</v>
      </c>
      <c r="B39" t="s">
        <v>375</v>
      </c>
      <c r="C39" t="s">
        <v>363</v>
      </c>
      <c r="D39" t="s">
        <v>364</v>
      </c>
    </row>
    <row r="40" spans="1:5">
      <c r="A40">
        <v>39</v>
      </c>
      <c r="B40" t="s">
        <v>375</v>
      </c>
      <c r="D40" t="s">
        <v>365</v>
      </c>
      <c r="E40" s="59" t="s">
        <v>435</v>
      </c>
    </row>
    <row r="41" spans="1:5">
      <c r="A41" s="60">
        <v>40</v>
      </c>
      <c r="B41" t="s">
        <v>375</v>
      </c>
      <c r="C41" t="s">
        <v>366</v>
      </c>
      <c r="D41" t="s">
        <v>367</v>
      </c>
      <c r="E41" s="13" t="s">
        <v>81</v>
      </c>
    </row>
    <row r="42" spans="1:5">
      <c r="A42" s="60">
        <v>41</v>
      </c>
      <c r="B42" t="s">
        <v>375</v>
      </c>
      <c r="D42" t="s">
        <v>368</v>
      </c>
      <c r="E42" s="13" t="s">
        <v>86</v>
      </c>
    </row>
    <row r="43" spans="1:5">
      <c r="A43" s="60">
        <v>42</v>
      </c>
      <c r="B43" t="s">
        <v>375</v>
      </c>
      <c r="C43" t="s">
        <v>369</v>
      </c>
      <c r="D43" t="s">
        <v>436</v>
      </c>
    </row>
    <row r="44" spans="1:5">
      <c r="A44" s="60">
        <v>43</v>
      </c>
      <c r="B44" t="s">
        <v>375</v>
      </c>
      <c r="C44" t="s">
        <v>369</v>
      </c>
      <c r="D44" t="s">
        <v>437</v>
      </c>
    </row>
    <row r="45" spans="1:5">
      <c r="A45" s="60">
        <v>44</v>
      </c>
      <c r="B45" t="s">
        <v>375</v>
      </c>
      <c r="C45" t="s">
        <v>369</v>
      </c>
      <c r="D45" t="s">
        <v>438</v>
      </c>
    </row>
    <row r="46" spans="1:5">
      <c r="A46" s="60">
        <v>45</v>
      </c>
      <c r="B46" t="s">
        <v>375</v>
      </c>
      <c r="C46" t="s">
        <v>369</v>
      </c>
      <c r="D46" t="s">
        <v>439</v>
      </c>
    </row>
    <row r="47" spans="1:5">
      <c r="A47" s="60">
        <v>47</v>
      </c>
      <c r="B47" t="s">
        <v>375</v>
      </c>
      <c r="C47" t="s">
        <v>440</v>
      </c>
      <c r="D47" t="s">
        <v>441</v>
      </c>
      <c r="E47" s="13" t="s">
        <v>442</v>
      </c>
    </row>
    <row r="48" spans="1:5">
      <c r="A48" s="60">
        <v>48</v>
      </c>
      <c r="B48" t="s">
        <v>375</v>
      </c>
      <c r="C48" t="s">
        <v>440</v>
      </c>
      <c r="D48" t="s">
        <v>443</v>
      </c>
      <c r="E48" s="13" t="s">
        <v>444</v>
      </c>
    </row>
    <row r="49" spans="1:5">
      <c r="A49" s="60">
        <v>49</v>
      </c>
      <c r="B49" t="s">
        <v>375</v>
      </c>
      <c r="C49" t="s">
        <v>440</v>
      </c>
      <c r="D49" t="s">
        <v>445</v>
      </c>
      <c r="E49" s="13" t="s">
        <v>446</v>
      </c>
    </row>
    <row r="50" spans="1:5">
      <c r="A50" s="60">
        <v>50</v>
      </c>
      <c r="B50" t="s">
        <v>375</v>
      </c>
      <c r="C50" t="s">
        <v>370</v>
      </c>
      <c r="D50" t="s">
        <v>447</v>
      </c>
    </row>
    <row r="51" spans="1:5">
      <c r="A51" s="60">
        <v>51</v>
      </c>
      <c r="B51" t="s">
        <v>375</v>
      </c>
      <c r="C51" t="s">
        <v>448</v>
      </c>
      <c r="D51" t="s">
        <v>449</v>
      </c>
      <c r="E51" s="13" t="s">
        <v>450</v>
      </c>
    </row>
    <row r="52" spans="1:5">
      <c r="A52">
        <v>52</v>
      </c>
      <c r="B52" t="s">
        <v>375</v>
      </c>
      <c r="C52" t="s">
        <v>451</v>
      </c>
      <c r="D52" t="s">
        <v>452</v>
      </c>
    </row>
    <row r="53" spans="1:5">
      <c r="A53">
        <v>53</v>
      </c>
      <c r="B53" t="s">
        <v>375</v>
      </c>
      <c r="C53" t="s">
        <v>451</v>
      </c>
      <c r="D53" t="s">
        <v>453</v>
      </c>
    </row>
    <row r="54" spans="1:5">
      <c r="A54">
        <v>54</v>
      </c>
      <c r="B54" t="s">
        <v>375</v>
      </c>
      <c r="C54" t="s">
        <v>451</v>
      </c>
      <c r="D54" t="s">
        <v>454</v>
      </c>
    </row>
    <row r="55" spans="1:5">
      <c r="A55">
        <v>55</v>
      </c>
      <c r="B55" t="s">
        <v>375</v>
      </c>
      <c r="C55" t="s">
        <v>451</v>
      </c>
      <c r="D55" t="s">
        <v>455</v>
      </c>
    </row>
    <row r="56" spans="1:5">
      <c r="A56">
        <v>56</v>
      </c>
      <c r="B56" t="s">
        <v>375</v>
      </c>
      <c r="C56" t="s">
        <v>451</v>
      </c>
      <c r="D56" t="s">
        <v>456</v>
      </c>
    </row>
    <row r="57" spans="1:5">
      <c r="A57">
        <v>57</v>
      </c>
      <c r="B57" t="s">
        <v>375</v>
      </c>
      <c r="C57" t="s">
        <v>451</v>
      </c>
      <c r="D57" t="s">
        <v>457</v>
      </c>
    </row>
    <row r="58" spans="1:5">
      <c r="A58">
        <v>58</v>
      </c>
      <c r="B58" t="s">
        <v>375</v>
      </c>
      <c r="C58" t="s">
        <v>318</v>
      </c>
      <c r="D58" t="s">
        <v>371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D1B9C-9920-436D-8FC0-536799FF4D20}">
  <dimension ref="A1:A371"/>
  <sheetViews>
    <sheetView workbookViewId="0">
      <selection sqref="A1:A1048576"/>
    </sheetView>
  </sheetViews>
  <sheetFormatPr defaultRowHeight="14.45"/>
  <cols>
    <col min="1" max="1" width="42.5703125" style="1" customWidth="1"/>
  </cols>
  <sheetData>
    <row r="1" spans="1:1">
      <c r="A1" s="3" t="s">
        <v>12</v>
      </c>
    </row>
    <row r="2" spans="1:1">
      <c r="A2" s="15" t="s">
        <v>28</v>
      </c>
    </row>
    <row r="3" spans="1:1">
      <c r="A3" s="15" t="s">
        <v>37</v>
      </c>
    </row>
    <row r="4" spans="1:1">
      <c r="A4" s="15" t="s">
        <v>42</v>
      </c>
    </row>
    <row r="5" spans="1:1">
      <c r="A5" s="15"/>
    </row>
    <row r="6" spans="1:1">
      <c r="A6" s="15"/>
    </row>
    <row r="7" spans="1:1">
      <c r="A7" s="15"/>
    </row>
    <row r="8" spans="1:1">
      <c r="A8" s="15"/>
    </row>
    <row r="9" spans="1:1">
      <c r="A9" s="15"/>
    </row>
    <row r="10" spans="1:1">
      <c r="A10" s="17" t="s">
        <v>66</v>
      </c>
    </row>
    <row r="11" spans="1:1">
      <c r="A11" s="15"/>
    </row>
    <row r="12" spans="1:1">
      <c r="A12" s="15"/>
    </row>
    <row r="13" spans="1:1">
      <c r="A13" s="15" t="s">
        <v>458</v>
      </c>
    </row>
    <row r="14" spans="1:1">
      <c r="A14" s="15" t="s">
        <v>83</v>
      </c>
    </row>
    <row r="15" spans="1:1">
      <c r="A15" s="15" t="s">
        <v>83</v>
      </c>
    </row>
    <row r="16" spans="1:1">
      <c r="A16" s="15" t="s">
        <v>28</v>
      </c>
    </row>
    <row r="17" spans="1:1">
      <c r="A17" s="15" t="s">
        <v>92</v>
      </c>
    </row>
    <row r="18" spans="1:1">
      <c r="A18" s="15" t="s">
        <v>92</v>
      </c>
    </row>
    <row r="19" spans="1:1">
      <c r="A19" s="15" t="s">
        <v>92</v>
      </c>
    </row>
    <row r="20" spans="1:1">
      <c r="A20" s="15" t="s">
        <v>92</v>
      </c>
    </row>
    <row r="21" spans="1:1">
      <c r="A21" s="15" t="s">
        <v>92</v>
      </c>
    </row>
    <row r="22" spans="1:1">
      <c r="A22" s="15" t="s">
        <v>92</v>
      </c>
    </row>
    <row r="23" spans="1:1">
      <c r="A23" s="15" t="s">
        <v>106</v>
      </c>
    </row>
    <row r="24" spans="1:1">
      <c r="A24" s="41" t="s">
        <v>109</v>
      </c>
    </row>
    <row r="25" spans="1:1">
      <c r="A25" s="41" t="s">
        <v>112</v>
      </c>
    </row>
    <row r="26" spans="1:1" ht="28.9">
      <c r="A26" s="15" t="s">
        <v>459</v>
      </c>
    </row>
    <row r="27" spans="1:1" ht="28.9">
      <c r="A27" s="15" t="s">
        <v>459</v>
      </c>
    </row>
    <row r="28" spans="1:1" ht="28.9">
      <c r="A28" s="15" t="s">
        <v>459</v>
      </c>
    </row>
    <row r="29" spans="1:1" ht="28.9">
      <c r="A29" s="15" t="s">
        <v>459</v>
      </c>
    </row>
    <row r="30" spans="1:1" ht="28.9">
      <c r="A30" s="15" t="s">
        <v>459</v>
      </c>
    </row>
    <row r="31" spans="1:1" ht="28.9">
      <c r="A31" s="18" t="s">
        <v>163</v>
      </c>
    </row>
    <row r="32" spans="1:1">
      <c r="A32" s="17" t="s">
        <v>66</v>
      </c>
    </row>
    <row r="33" spans="1:1" ht="28.9">
      <c r="A33" s="18" t="s">
        <v>163</v>
      </c>
    </row>
    <row r="34" spans="1:1">
      <c r="A34" s="17" t="s">
        <v>66</v>
      </c>
    </row>
    <row r="35" spans="1:1" ht="28.9">
      <c r="A35" s="15" t="s">
        <v>460</v>
      </c>
    </row>
    <row r="36" spans="1:1" ht="28.9">
      <c r="A36" s="15" t="s">
        <v>460</v>
      </c>
    </row>
    <row r="37" spans="1:1" ht="28.9">
      <c r="A37" s="15" t="s">
        <v>460</v>
      </c>
    </row>
    <row r="38" spans="1:1" ht="28.9">
      <c r="A38" s="18" t="s">
        <v>163</v>
      </c>
    </row>
    <row r="39" spans="1:1">
      <c r="A39" s="15" t="s">
        <v>28</v>
      </c>
    </row>
    <row r="40" spans="1:1" ht="28.9">
      <c r="A40" s="18" t="s">
        <v>163</v>
      </c>
    </row>
    <row r="41" spans="1:1" ht="28.9">
      <c r="A41" s="18" t="s">
        <v>163</v>
      </c>
    </row>
    <row r="42" spans="1:1" ht="28.9">
      <c r="A42" s="18" t="s">
        <v>163</v>
      </c>
    </row>
    <row r="43" spans="1:1" ht="57.6">
      <c r="A43" s="15" t="s">
        <v>461</v>
      </c>
    </row>
    <row r="44" spans="1:1" ht="57.6">
      <c r="A44" s="15" t="s">
        <v>462</v>
      </c>
    </row>
    <row r="45" spans="1:1" ht="28.9">
      <c r="A45" s="18" t="s">
        <v>163</v>
      </c>
    </row>
    <row r="46" spans="1:1" ht="28.9">
      <c r="A46" s="18" t="s">
        <v>163</v>
      </c>
    </row>
    <row r="47" spans="1:1" ht="28.9">
      <c r="A47" s="18" t="s">
        <v>163</v>
      </c>
    </row>
    <row r="48" spans="1:1" ht="28.9">
      <c r="A48" s="18" t="s">
        <v>163</v>
      </c>
    </row>
    <row r="49" spans="1:1" ht="28.9">
      <c r="A49" s="18" t="s">
        <v>163</v>
      </c>
    </row>
    <row r="50" spans="1:1" ht="28.9">
      <c r="A50" s="18" t="s">
        <v>163</v>
      </c>
    </row>
    <row r="51" spans="1:1">
      <c r="A51" s="15" t="s">
        <v>28</v>
      </c>
    </row>
    <row r="52" spans="1:1" ht="28.9">
      <c r="A52" s="15" t="s">
        <v>459</v>
      </c>
    </row>
    <row r="53" spans="1:1" ht="28.9">
      <c r="A53" s="15" t="s">
        <v>463</v>
      </c>
    </row>
    <row r="54" spans="1:1" ht="28.9">
      <c r="A54" s="18" t="s">
        <v>163</v>
      </c>
    </row>
    <row r="55" spans="1:1" ht="28.9">
      <c r="A55" s="15" t="s">
        <v>463</v>
      </c>
    </row>
    <row r="56" spans="1:1" ht="28.9">
      <c r="A56" s="15" t="s">
        <v>464</v>
      </c>
    </row>
    <row r="57" spans="1:1" ht="28.9">
      <c r="A57" s="18" t="s">
        <v>163</v>
      </c>
    </row>
    <row r="58" spans="1:1" ht="28.9">
      <c r="A58" s="18" t="s">
        <v>163</v>
      </c>
    </row>
    <row r="59" spans="1:1" ht="28.9">
      <c r="A59" s="18" t="s">
        <v>163</v>
      </c>
    </row>
    <row r="60" spans="1:1" ht="28.9">
      <c r="A60" s="18" t="s">
        <v>163</v>
      </c>
    </row>
    <row r="61" spans="1:1" ht="28.9">
      <c r="A61" s="18" t="s">
        <v>163</v>
      </c>
    </row>
    <row r="62" spans="1:1" ht="28.9">
      <c r="A62" s="18" t="s">
        <v>163</v>
      </c>
    </row>
    <row r="63" spans="1:1" ht="28.9">
      <c r="A63" s="18" t="s">
        <v>163</v>
      </c>
    </row>
    <row r="64" spans="1:1" ht="28.9">
      <c r="A64" s="18" t="s">
        <v>163</v>
      </c>
    </row>
    <row r="65" spans="1:1" ht="28.9">
      <c r="A65" s="18" t="s">
        <v>163</v>
      </c>
    </row>
    <row r="66" spans="1:1" ht="28.9">
      <c r="A66" s="18" t="s">
        <v>163</v>
      </c>
    </row>
    <row r="67" spans="1:1" ht="43.15">
      <c r="A67" s="15" t="s">
        <v>465</v>
      </c>
    </row>
    <row r="68" spans="1:1" ht="28.9">
      <c r="A68" s="18" t="s">
        <v>163</v>
      </c>
    </row>
    <row r="69" spans="1:1">
      <c r="A69" s="15" t="s">
        <v>28</v>
      </c>
    </row>
    <row r="70" spans="1:1" ht="28.9">
      <c r="A70" s="18" t="s">
        <v>163</v>
      </c>
    </row>
    <row r="71" spans="1:1" ht="86.45">
      <c r="A71" s="15" t="s">
        <v>466</v>
      </c>
    </row>
    <row r="72" spans="1:1" ht="28.9">
      <c r="A72" s="18" t="s">
        <v>163</v>
      </c>
    </row>
    <row r="73" spans="1:1" ht="86.45">
      <c r="A73" s="15" t="s">
        <v>467</v>
      </c>
    </row>
    <row r="74" spans="1:1">
      <c r="A74" s="15" t="s">
        <v>28</v>
      </c>
    </row>
    <row r="75" spans="1:1" ht="57.6">
      <c r="A75" s="15" t="s">
        <v>468</v>
      </c>
    </row>
    <row r="76" spans="1:1">
      <c r="A76" s="15" t="s">
        <v>28</v>
      </c>
    </row>
    <row r="77" spans="1:1">
      <c r="A77" s="15" t="s">
        <v>28</v>
      </c>
    </row>
    <row r="78" spans="1:1" ht="28.9">
      <c r="A78" s="18" t="s">
        <v>163</v>
      </c>
    </row>
    <row r="79" spans="1:1" ht="28.9">
      <c r="A79" s="18" t="s">
        <v>163</v>
      </c>
    </row>
    <row r="80" spans="1:1" ht="115.15">
      <c r="A80" s="18" t="s">
        <v>469</v>
      </c>
    </row>
    <row r="81" spans="1:1">
      <c r="A81" s="15" t="s">
        <v>28</v>
      </c>
    </row>
    <row r="82" spans="1:1">
      <c r="A82" s="15" t="s">
        <v>28</v>
      </c>
    </row>
    <row r="83" spans="1:1" ht="28.9">
      <c r="A83" s="18" t="s">
        <v>163</v>
      </c>
    </row>
    <row r="84" spans="1:1">
      <c r="A84" s="15" t="s">
        <v>28</v>
      </c>
    </row>
    <row r="85" spans="1:1" ht="28.9">
      <c r="A85" s="18" t="s">
        <v>163</v>
      </c>
    </row>
    <row r="86" spans="1:1" ht="100.9">
      <c r="A86" s="15" t="s">
        <v>470</v>
      </c>
    </row>
    <row r="87" spans="1:1" ht="28.9">
      <c r="A87" s="15" t="s">
        <v>471</v>
      </c>
    </row>
    <row r="88" spans="1:1" ht="28.9">
      <c r="A88" s="15" t="s">
        <v>472</v>
      </c>
    </row>
    <row r="89" spans="1:1" ht="28.9">
      <c r="A89" s="18" t="s">
        <v>163</v>
      </c>
    </row>
    <row r="90" spans="1:1" ht="28.9">
      <c r="A90" s="15" t="s">
        <v>460</v>
      </c>
    </row>
    <row r="91" spans="1:1">
      <c r="A91" s="15" t="s">
        <v>28</v>
      </c>
    </row>
    <row r="92" spans="1:1" ht="28.9">
      <c r="A92" s="18" t="s">
        <v>163</v>
      </c>
    </row>
    <row r="93" spans="1:1" ht="28.9">
      <c r="A93" s="18" t="s">
        <v>163</v>
      </c>
    </row>
    <row r="94" spans="1:1" ht="28.9">
      <c r="A94" s="18" t="s">
        <v>163</v>
      </c>
    </row>
    <row r="95" spans="1:1" ht="28.9">
      <c r="A95" s="18" t="s">
        <v>473</v>
      </c>
    </row>
    <row r="96" spans="1:1" ht="28.9">
      <c r="A96" s="18" t="s">
        <v>163</v>
      </c>
    </row>
    <row r="97" spans="1:1" ht="28.9">
      <c r="A97" s="18" t="s">
        <v>163</v>
      </c>
    </row>
    <row r="98" spans="1:1" ht="28.9">
      <c r="A98" s="18" t="s">
        <v>163</v>
      </c>
    </row>
    <row r="99" spans="1:1" ht="28.9">
      <c r="A99" s="15" t="s">
        <v>460</v>
      </c>
    </row>
    <row r="100" spans="1:1" ht="28.9">
      <c r="A100" s="18" t="s">
        <v>163</v>
      </c>
    </row>
    <row r="101" spans="1:1" ht="100.9">
      <c r="A101" s="15" t="s">
        <v>474</v>
      </c>
    </row>
    <row r="102" spans="1:1">
      <c r="A102" s="15" t="s">
        <v>28</v>
      </c>
    </row>
    <row r="103" spans="1:1" ht="28.9">
      <c r="A103" s="18" t="s">
        <v>163</v>
      </c>
    </row>
    <row r="104" spans="1:1" ht="72">
      <c r="A104" s="15" t="s">
        <v>475</v>
      </c>
    </row>
    <row r="105" spans="1:1" ht="28.9">
      <c r="A105" s="18" t="s">
        <v>163</v>
      </c>
    </row>
    <row r="106" spans="1:1" ht="28.9">
      <c r="A106" s="18" t="s">
        <v>163</v>
      </c>
    </row>
    <row r="107" spans="1:1" ht="43.15">
      <c r="A107" s="18" t="s">
        <v>476</v>
      </c>
    </row>
    <row r="108" spans="1:1" ht="28.9">
      <c r="A108" s="18" t="s">
        <v>163</v>
      </c>
    </row>
    <row r="109" spans="1:1" ht="28.9">
      <c r="A109" s="18" t="s">
        <v>163</v>
      </c>
    </row>
    <row r="110" spans="1:1">
      <c r="A110" s="15" t="s">
        <v>28</v>
      </c>
    </row>
    <row r="111" spans="1:1" ht="28.9">
      <c r="A111" s="18" t="s">
        <v>163</v>
      </c>
    </row>
    <row r="112" spans="1:1" ht="28.9">
      <c r="A112" s="18" t="s">
        <v>163</v>
      </c>
    </row>
    <row r="113" spans="1:1" ht="28.9">
      <c r="A113" s="18" t="s">
        <v>163</v>
      </c>
    </row>
    <row r="114" spans="1:1" ht="28.9">
      <c r="A114" s="18" t="s">
        <v>163</v>
      </c>
    </row>
    <row r="115" spans="1:1" ht="28.9">
      <c r="A115" s="18" t="s">
        <v>163</v>
      </c>
    </row>
    <row r="116" spans="1:1">
      <c r="A116" s="15" t="s">
        <v>28</v>
      </c>
    </row>
    <row r="117" spans="1:1" ht="28.9">
      <c r="A117" s="18" t="s">
        <v>163</v>
      </c>
    </row>
    <row r="118" spans="1:1" ht="43.15">
      <c r="A118" s="15" t="s">
        <v>477</v>
      </c>
    </row>
    <row r="119" spans="1:1" ht="28.9">
      <c r="A119" s="18" t="s">
        <v>163</v>
      </c>
    </row>
    <row r="120" spans="1:1" ht="57.6">
      <c r="A120" s="15" t="s">
        <v>478</v>
      </c>
    </row>
    <row r="121" spans="1:1" ht="28.9">
      <c r="A121" s="18" t="s">
        <v>163</v>
      </c>
    </row>
    <row r="122" spans="1:1" ht="28.9">
      <c r="A122" s="18" t="s">
        <v>163</v>
      </c>
    </row>
    <row r="123" spans="1:1" ht="28.9">
      <c r="A123" s="18" t="s">
        <v>163</v>
      </c>
    </row>
    <row r="124" spans="1:1">
      <c r="A124" s="15" t="s">
        <v>28</v>
      </c>
    </row>
    <row r="125" spans="1:1" ht="28.9">
      <c r="A125" s="18" t="s">
        <v>163</v>
      </c>
    </row>
    <row r="126" spans="1:1" ht="43.15">
      <c r="A126" s="15" t="s">
        <v>479</v>
      </c>
    </row>
    <row r="127" spans="1:1" ht="43.15">
      <c r="A127" s="15" t="s">
        <v>480</v>
      </c>
    </row>
    <row r="128" spans="1:1" ht="28.9">
      <c r="A128" s="18" t="s">
        <v>163</v>
      </c>
    </row>
    <row r="129" spans="1:1" ht="28.9">
      <c r="A129" s="18" t="s">
        <v>163</v>
      </c>
    </row>
    <row r="130" spans="1:1" ht="28.9">
      <c r="A130" s="18" t="s">
        <v>163</v>
      </c>
    </row>
    <row r="131" spans="1:1">
      <c r="A131" s="15" t="s">
        <v>28</v>
      </c>
    </row>
    <row r="132" spans="1:1" ht="28.9">
      <c r="A132" s="18" t="s">
        <v>163</v>
      </c>
    </row>
    <row r="133" spans="1:1">
      <c r="A133" s="15" t="s">
        <v>28</v>
      </c>
    </row>
    <row r="134" spans="1:1" ht="28.9">
      <c r="A134" s="18" t="s">
        <v>163</v>
      </c>
    </row>
    <row r="135" spans="1:1" ht="129.6">
      <c r="A135" s="15" t="s">
        <v>481</v>
      </c>
    </row>
    <row r="136" spans="1:1" ht="28.9">
      <c r="A136" s="18" t="s">
        <v>163</v>
      </c>
    </row>
    <row r="137" spans="1:1" ht="28.9">
      <c r="A137" s="18" t="s">
        <v>163</v>
      </c>
    </row>
    <row r="138" spans="1:1" ht="72">
      <c r="A138" s="15" t="s">
        <v>482</v>
      </c>
    </row>
    <row r="139" spans="1:1" ht="57.6">
      <c r="A139" s="15" t="s">
        <v>483</v>
      </c>
    </row>
    <row r="140" spans="1:1" ht="28.9">
      <c r="A140" s="18" t="s">
        <v>163</v>
      </c>
    </row>
    <row r="141" spans="1:1" ht="28.9">
      <c r="A141" s="18" t="s">
        <v>163</v>
      </c>
    </row>
    <row r="142" spans="1:1">
      <c r="A142" s="15" t="s">
        <v>28</v>
      </c>
    </row>
    <row r="143" spans="1:1" ht="28.9">
      <c r="A143" s="18" t="s">
        <v>163</v>
      </c>
    </row>
    <row r="144" spans="1:1" ht="72">
      <c r="A144" s="15" t="s">
        <v>484</v>
      </c>
    </row>
    <row r="145" spans="1:1" ht="72">
      <c r="A145" s="15" t="s">
        <v>484</v>
      </c>
    </row>
    <row r="146" spans="1:1" ht="28.9">
      <c r="A146" s="18" t="s">
        <v>163</v>
      </c>
    </row>
    <row r="147" spans="1:1" ht="72">
      <c r="A147" s="15" t="s">
        <v>485</v>
      </c>
    </row>
    <row r="148" spans="1:1">
      <c r="A148" s="15" t="s">
        <v>28</v>
      </c>
    </row>
    <row r="149" spans="1:1" ht="28.9">
      <c r="A149" s="18" t="s">
        <v>163</v>
      </c>
    </row>
    <row r="150" spans="1:1" ht="28.9">
      <c r="A150" s="18" t="s">
        <v>163</v>
      </c>
    </row>
    <row r="151" spans="1:1" ht="28.9">
      <c r="A151" s="18" t="s">
        <v>163</v>
      </c>
    </row>
    <row r="152" spans="1:1" ht="28.9">
      <c r="A152" s="18" t="s">
        <v>163</v>
      </c>
    </row>
    <row r="153" spans="1:1" ht="28.9">
      <c r="A153" s="18" t="s">
        <v>163</v>
      </c>
    </row>
    <row r="154" spans="1:1" ht="28.9">
      <c r="A154" s="18" t="s">
        <v>163</v>
      </c>
    </row>
    <row r="155" spans="1:1" ht="28.9">
      <c r="A155" s="18" t="s">
        <v>163</v>
      </c>
    </row>
    <row r="156" spans="1:1" ht="28.9">
      <c r="A156" s="18" t="s">
        <v>163</v>
      </c>
    </row>
    <row r="157" spans="1:1" ht="28.9">
      <c r="A157" s="18" t="s">
        <v>163</v>
      </c>
    </row>
    <row r="158" spans="1:1" ht="28.9">
      <c r="A158" s="18" t="s">
        <v>163</v>
      </c>
    </row>
    <row r="159" spans="1:1">
      <c r="A159" s="15" t="s">
        <v>28</v>
      </c>
    </row>
    <row r="160" spans="1:1" ht="28.9">
      <c r="A160" s="18" t="s">
        <v>163</v>
      </c>
    </row>
    <row r="161" spans="1:1" ht="28.9">
      <c r="A161" s="18" t="s">
        <v>163</v>
      </c>
    </row>
    <row r="162" spans="1:1" ht="28.9">
      <c r="A162" s="18" t="s">
        <v>163</v>
      </c>
    </row>
    <row r="163" spans="1:1" ht="28.9">
      <c r="A163" s="18" t="s">
        <v>163</v>
      </c>
    </row>
    <row r="164" spans="1:1">
      <c r="A164" s="15" t="s">
        <v>28</v>
      </c>
    </row>
    <row r="165" spans="1:1" ht="28.9">
      <c r="A165" s="18" t="s">
        <v>163</v>
      </c>
    </row>
    <row r="166" spans="1:1" ht="28.9">
      <c r="A166" s="18" t="s">
        <v>163</v>
      </c>
    </row>
    <row r="167" spans="1:1" ht="28.9">
      <c r="A167" s="18" t="s">
        <v>163</v>
      </c>
    </row>
    <row r="168" spans="1:1" ht="28.9">
      <c r="A168" s="18" t="s">
        <v>163</v>
      </c>
    </row>
    <row r="169" spans="1:1" ht="28.9">
      <c r="A169" s="18" t="s">
        <v>163</v>
      </c>
    </row>
    <row r="170" spans="1:1" ht="28.9">
      <c r="A170" s="18" t="s">
        <v>163</v>
      </c>
    </row>
    <row r="171" spans="1:1">
      <c r="A171" s="15" t="s">
        <v>28</v>
      </c>
    </row>
    <row r="172" spans="1:1" ht="43.15">
      <c r="A172" s="15" t="s">
        <v>486</v>
      </c>
    </row>
    <row r="173" spans="1:1" ht="28.9">
      <c r="A173" s="18" t="s">
        <v>163</v>
      </c>
    </row>
    <row r="174" spans="1:1" ht="28.9">
      <c r="A174" s="18" t="s">
        <v>163</v>
      </c>
    </row>
    <row r="175" spans="1:1">
      <c r="A175" s="15" t="s">
        <v>28</v>
      </c>
    </row>
    <row r="176" spans="1:1" ht="28.9">
      <c r="A176" s="18" t="s">
        <v>163</v>
      </c>
    </row>
    <row r="177" spans="1:1" ht="28.9">
      <c r="A177" s="18" t="s">
        <v>163</v>
      </c>
    </row>
    <row r="178" spans="1:1" ht="28.9">
      <c r="A178" s="18" t="s">
        <v>163</v>
      </c>
    </row>
    <row r="179" spans="1:1" ht="72">
      <c r="A179" s="15" t="s">
        <v>487</v>
      </c>
    </row>
    <row r="180" spans="1:1" ht="72">
      <c r="A180" s="15" t="s">
        <v>487</v>
      </c>
    </row>
    <row r="181" spans="1:1">
      <c r="A181" s="15"/>
    </row>
    <row r="182" spans="1:1">
      <c r="A182" s="15" t="s">
        <v>28</v>
      </c>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ht="28.9">
      <c r="A191" s="18" t="s">
        <v>163</v>
      </c>
    </row>
    <row r="192" spans="1:1" ht="28.9">
      <c r="A192" s="18" t="s">
        <v>163</v>
      </c>
    </row>
    <row r="193" spans="1:1" ht="28.9">
      <c r="A193" s="18" t="s">
        <v>163</v>
      </c>
    </row>
    <row r="194" spans="1:1" ht="28.9">
      <c r="A194" s="18" t="s">
        <v>163</v>
      </c>
    </row>
    <row r="195" spans="1:1" ht="28.9">
      <c r="A195" s="18" t="s">
        <v>163</v>
      </c>
    </row>
    <row r="196" spans="1:1">
      <c r="A196" s="15" t="s">
        <v>28</v>
      </c>
    </row>
    <row r="197" spans="1:1">
      <c r="A197" s="15"/>
    </row>
    <row r="198" spans="1:1" ht="28.9">
      <c r="A198" s="18" t="s">
        <v>163</v>
      </c>
    </row>
    <row r="199" spans="1:1">
      <c r="A199" s="15"/>
    </row>
    <row r="200" spans="1:1" ht="28.9">
      <c r="A200" s="18" t="s">
        <v>163</v>
      </c>
    </row>
    <row r="201" spans="1:1">
      <c r="A201" s="15"/>
    </row>
    <row r="202" spans="1:1" ht="28.9">
      <c r="A202" s="18" t="s">
        <v>163</v>
      </c>
    </row>
    <row r="203" spans="1:1">
      <c r="A203" s="15"/>
    </row>
    <row r="204" spans="1:1" ht="28.9">
      <c r="A204" s="18" t="s">
        <v>163</v>
      </c>
    </row>
    <row r="205" spans="1:1">
      <c r="A205" s="15"/>
    </row>
    <row r="206" spans="1:1" ht="28.9">
      <c r="A206" s="18" t="s">
        <v>163</v>
      </c>
    </row>
    <row r="207" spans="1:1">
      <c r="A207" s="15"/>
    </row>
    <row r="208" spans="1:1" ht="28.9">
      <c r="A208" s="18" t="s">
        <v>163</v>
      </c>
    </row>
    <row r="209" spans="1:1">
      <c r="A209" s="15"/>
    </row>
    <row r="210" spans="1:1" ht="28.9">
      <c r="A210" s="18" t="s">
        <v>163</v>
      </c>
    </row>
    <row r="211" spans="1:1">
      <c r="A211" s="15"/>
    </row>
    <row r="212" spans="1:1" ht="28.9">
      <c r="A212" s="18" t="s">
        <v>163</v>
      </c>
    </row>
    <row r="213" spans="1:1">
      <c r="A213" s="15"/>
    </row>
    <row r="214" spans="1:1" ht="28.9">
      <c r="A214" s="18" t="s">
        <v>163</v>
      </c>
    </row>
    <row r="215" spans="1:1">
      <c r="A215" s="15"/>
    </row>
    <row r="216" spans="1:1" ht="28.9">
      <c r="A216" s="18" t="s">
        <v>163</v>
      </c>
    </row>
    <row r="217" spans="1:1">
      <c r="A217" s="15"/>
    </row>
    <row r="218" spans="1:1" ht="28.9">
      <c r="A218" s="18" t="s">
        <v>163</v>
      </c>
    </row>
    <row r="219" spans="1:1">
      <c r="A219" s="15"/>
    </row>
    <row r="220" spans="1:1" ht="28.9">
      <c r="A220" s="18" t="s">
        <v>163</v>
      </c>
    </row>
    <row r="221" spans="1:1">
      <c r="A221" s="15"/>
    </row>
    <row r="222" spans="1:1" ht="28.9">
      <c r="A222" s="18" t="s">
        <v>163</v>
      </c>
    </row>
    <row r="223" spans="1:1" ht="28.9">
      <c r="A223" s="18" t="s">
        <v>163</v>
      </c>
    </row>
    <row r="224" spans="1:1" ht="28.9">
      <c r="A224" s="18" t="s">
        <v>163</v>
      </c>
    </row>
    <row r="225" spans="1:1" ht="28.9">
      <c r="A225" s="18" t="s">
        <v>163</v>
      </c>
    </row>
    <row r="226" spans="1:1" ht="28.9">
      <c r="A226" s="18" t="s">
        <v>163</v>
      </c>
    </row>
    <row r="227" spans="1:1" ht="28.9">
      <c r="A227" s="18" t="s">
        <v>163</v>
      </c>
    </row>
    <row r="228" spans="1:1" ht="28.9">
      <c r="A228" s="18" t="s">
        <v>163</v>
      </c>
    </row>
    <row r="229" spans="1:1" ht="28.9">
      <c r="A229" s="18" t="s">
        <v>163</v>
      </c>
    </row>
    <row r="230" spans="1:1" ht="28.9">
      <c r="A230" s="18" t="s">
        <v>163</v>
      </c>
    </row>
    <row r="231" spans="1:1" ht="28.9">
      <c r="A231" s="18" t="s">
        <v>163</v>
      </c>
    </row>
    <row r="233" spans="1:1" ht="129.6">
      <c r="A233" s="1" t="s">
        <v>488</v>
      </c>
    </row>
    <row r="234" spans="1:1" ht="28.9">
      <c r="A234" s="15" t="s">
        <v>459</v>
      </c>
    </row>
    <row r="235" spans="1:1" ht="28.9">
      <c r="A235" s="15" t="s">
        <v>460</v>
      </c>
    </row>
    <row r="236" spans="1:1" ht="28.9">
      <c r="A236" s="18" t="s">
        <v>163</v>
      </c>
    </row>
    <row r="237" spans="1:1" ht="129.6">
      <c r="A237" s="1" t="s">
        <v>489</v>
      </c>
    </row>
    <row r="238" spans="1:1" ht="28.9">
      <c r="A238" s="18" t="s">
        <v>163</v>
      </c>
    </row>
    <row r="240" spans="1:1" ht="28.9">
      <c r="A240" s="18" t="s">
        <v>163</v>
      </c>
    </row>
    <row r="242" spans="1:1" ht="28.9">
      <c r="A242" s="18" t="s">
        <v>163</v>
      </c>
    </row>
    <row r="243" spans="1:1" ht="28.9">
      <c r="A243" s="18" t="s">
        <v>163</v>
      </c>
    </row>
    <row r="244" spans="1:1" ht="28.9">
      <c r="A244" s="18" t="s">
        <v>163</v>
      </c>
    </row>
    <row r="246" spans="1:1" ht="28.9">
      <c r="A246" s="18" t="s">
        <v>163</v>
      </c>
    </row>
    <row r="247" spans="1:1" ht="28.9">
      <c r="A247" s="18" t="s">
        <v>163</v>
      </c>
    </row>
    <row r="248" spans="1:1" ht="28.9">
      <c r="A248" s="18" t="s">
        <v>163</v>
      </c>
    </row>
    <row r="249" spans="1:1" ht="28.9">
      <c r="A249" s="18" t="s">
        <v>163</v>
      </c>
    </row>
    <row r="250" spans="1:1" ht="28.9">
      <c r="A250" s="18" t="s">
        <v>163</v>
      </c>
    </row>
    <row r="251" spans="1:1" ht="28.9">
      <c r="A251" s="18" t="s">
        <v>163</v>
      </c>
    </row>
    <row r="252" spans="1:1" ht="28.9">
      <c r="A252" s="18" t="s">
        <v>163</v>
      </c>
    </row>
    <row r="253" spans="1:1" ht="28.9">
      <c r="A253" s="18" t="s">
        <v>163</v>
      </c>
    </row>
    <row r="254" spans="1:1" ht="28.9">
      <c r="A254" s="18" t="s">
        <v>163</v>
      </c>
    </row>
    <row r="256" spans="1:1" ht="28.9">
      <c r="A256" s="18" t="s">
        <v>163</v>
      </c>
    </row>
    <row r="257" spans="1:1" ht="28.9">
      <c r="A257" s="18" t="s">
        <v>163</v>
      </c>
    </row>
    <row r="258" spans="1:1" ht="28.9">
      <c r="A258" s="18" t="s">
        <v>163</v>
      </c>
    </row>
    <row r="259" spans="1:1" ht="28.9">
      <c r="A259" s="18" t="s">
        <v>163</v>
      </c>
    </row>
    <row r="262" spans="1:1" ht="28.9">
      <c r="A262" s="18" t="s">
        <v>163</v>
      </c>
    </row>
    <row r="263" spans="1:1" ht="28.9">
      <c r="A263" s="18" t="s">
        <v>163</v>
      </c>
    </row>
    <row r="264" spans="1:1" ht="28.9">
      <c r="A264" s="18" t="s">
        <v>163</v>
      </c>
    </row>
    <row r="265" spans="1:1" ht="28.9">
      <c r="A265" s="18" t="s">
        <v>163</v>
      </c>
    </row>
    <row r="267" spans="1:1" ht="28.9">
      <c r="A267" s="18" t="s">
        <v>163</v>
      </c>
    </row>
    <row r="269" spans="1:1" ht="28.9">
      <c r="A269" s="18" t="s">
        <v>163</v>
      </c>
    </row>
    <row r="270" spans="1:1" ht="28.9">
      <c r="A270" s="18" t="s">
        <v>163</v>
      </c>
    </row>
    <row r="282" spans="1:1" ht="28.9">
      <c r="A282" s="18" t="s">
        <v>163</v>
      </c>
    </row>
    <row r="284" spans="1:1" ht="28.9">
      <c r="A284" s="18" t="s">
        <v>163</v>
      </c>
    </row>
    <row r="288" spans="1:1" ht="28.9">
      <c r="A288" s="18" t="s">
        <v>163</v>
      </c>
    </row>
    <row r="291" spans="1:1" ht="28.9">
      <c r="A291" s="18" t="s">
        <v>163</v>
      </c>
    </row>
    <row r="293" spans="1:1" ht="28.9">
      <c r="A293" s="18" t="s">
        <v>163</v>
      </c>
    </row>
    <row r="294" spans="1:1" ht="28.9">
      <c r="A294" s="18" t="s">
        <v>163</v>
      </c>
    </row>
    <row r="296" spans="1:1" ht="28.9">
      <c r="A296" s="18" t="s">
        <v>163</v>
      </c>
    </row>
    <row r="361" spans="1:1" ht="28.9">
      <c r="A361" s="18" t="s">
        <v>163</v>
      </c>
    </row>
    <row r="363" spans="1:1" ht="28.9">
      <c r="A363" s="18" t="s">
        <v>163</v>
      </c>
    </row>
    <row r="364" spans="1:1" ht="28.9">
      <c r="A364" s="18" t="s">
        <v>163</v>
      </c>
    </row>
    <row r="371" spans="1:1">
      <c r="A371" s="15"/>
    </row>
  </sheetData>
  <hyperlinks>
    <hyperlink ref="A34" location="SelectionLists!A1" display="See SelectionLists Tab" xr:uid="{C67D11C3-4B38-4585-ACDC-FAE1C8348002}"/>
    <hyperlink ref="A10" location="SelectionLists!A1" display="See SelectionLists Tab" xr:uid="{E7D0814C-24DA-46F9-A68D-9E860DB64FE8}"/>
    <hyperlink ref="A32" location="SelectionLists!A1" display="See SelectionLists Tab" xr:uid="{EFA23525-1DD1-47A0-85F9-A696C15DD85B}"/>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B3954-EA62-4F4F-A79B-DD92483AF9AD}">
  <sheetPr>
    <tabColor theme="4"/>
  </sheetPr>
  <dimension ref="A1:D306"/>
  <sheetViews>
    <sheetView topLeftCell="A278" workbookViewId="0">
      <selection activeCell="C2" sqref="C2"/>
    </sheetView>
  </sheetViews>
  <sheetFormatPr defaultRowHeight="14.45"/>
  <cols>
    <col min="1" max="1" width="15.5703125" customWidth="1"/>
    <col min="2" max="2" width="41.5703125" customWidth="1"/>
    <col min="3" max="3" width="32.28515625" customWidth="1"/>
    <col min="4" max="4" width="58.85546875" style="1" customWidth="1"/>
  </cols>
  <sheetData>
    <row r="1" spans="1:4" ht="83.25" customHeight="1">
      <c r="A1" s="4" t="str">
        <f>CONCATENATE("Field Reference (for ",marketAbbrev," Market as defined in Fields tab)")</f>
        <v>Field Reference (for CRIMELOCK Market as defined in Fields tab)</v>
      </c>
      <c r="B1" s="20" t="str">
        <f>CONCATENATE(marketAbbrev," Field name assigned by Trufla Developers (as defined in Fields tab)")</f>
        <v>CRIMELOCK Field name assigned by Trufla Developers (as defined in Fields tab)</v>
      </c>
      <c r="C1" s="20" t="s">
        <v>490</v>
      </c>
      <c r="D1" s="20" t="s">
        <v>21</v>
      </c>
    </row>
    <row r="2" spans="1:4">
      <c r="A2" s="19" t="s">
        <v>362</v>
      </c>
      <c r="B2" s="12" t="s">
        <v>101</v>
      </c>
      <c r="C2" s="11" t="s">
        <v>491</v>
      </c>
    </row>
    <row r="3" spans="1:4">
      <c r="A3" s="19" t="s">
        <v>492</v>
      </c>
      <c r="B3" s="12" t="s">
        <v>101</v>
      </c>
      <c r="C3" s="11" t="s">
        <v>491</v>
      </c>
    </row>
    <row r="4" spans="1:4">
      <c r="A4" s="19"/>
      <c r="B4" s="12"/>
      <c r="C4" s="11"/>
    </row>
    <row r="5" spans="1:4">
      <c r="A5" s="19" t="s">
        <v>493</v>
      </c>
      <c r="B5" s="12" t="str">
        <f>VLOOKUP(A5,Fields!B:D,3,FALSE)</f>
        <v>City</v>
      </c>
      <c r="C5" s="11" t="s">
        <v>494</v>
      </c>
    </row>
    <row r="6" spans="1:4">
      <c r="A6" s="19" t="s">
        <v>493</v>
      </c>
      <c r="B6" s="12" t="str">
        <f>VLOOKUP(A6,Fields!B:D,3,FALSE)</f>
        <v>City</v>
      </c>
      <c r="C6" s="11" t="s">
        <v>495</v>
      </c>
    </row>
    <row r="7" spans="1:4">
      <c r="A7" s="19" t="s">
        <v>493</v>
      </c>
      <c r="B7" s="12" t="str">
        <f>VLOOKUP(A7,Fields!B:D,3,FALSE)</f>
        <v>City</v>
      </c>
      <c r="C7" s="11" t="s">
        <v>496</v>
      </c>
    </row>
    <row r="8" spans="1:4">
      <c r="A8" s="19" t="s">
        <v>493</v>
      </c>
      <c r="B8" s="12" t="str">
        <f>VLOOKUP(A8,Fields!B:D,3,FALSE)</f>
        <v>City</v>
      </c>
      <c r="C8" s="11" t="s">
        <v>497</v>
      </c>
    </row>
    <row r="9" spans="1:4">
      <c r="A9" s="19" t="s">
        <v>493</v>
      </c>
      <c r="B9" s="12" t="str">
        <f>VLOOKUP(A9,Fields!B:D,3,FALSE)</f>
        <v>City</v>
      </c>
      <c r="C9" s="11" t="s">
        <v>498</v>
      </c>
    </row>
    <row r="10" spans="1:4">
      <c r="A10" s="19" t="s">
        <v>493</v>
      </c>
      <c r="B10" s="12" t="str">
        <f>VLOOKUP(A10,Fields!B:D,3,FALSE)</f>
        <v>City</v>
      </c>
      <c r="C10" s="11" t="s">
        <v>499</v>
      </c>
    </row>
    <row r="11" spans="1:4">
      <c r="A11" s="19" t="s">
        <v>493</v>
      </c>
      <c r="B11" s="12" t="str">
        <f>VLOOKUP(A11,Fields!B:D,3,FALSE)</f>
        <v>City</v>
      </c>
      <c r="C11" s="11" t="s">
        <v>500</v>
      </c>
    </row>
    <row r="12" spans="1:4">
      <c r="A12" s="19" t="s">
        <v>493</v>
      </c>
      <c r="B12" s="12" t="str">
        <f>VLOOKUP(A12,Fields!B:D,3,FALSE)</f>
        <v>City</v>
      </c>
      <c r="C12" s="11" t="s">
        <v>501</v>
      </c>
    </row>
    <row r="13" spans="1:4">
      <c r="A13" s="19" t="s">
        <v>493</v>
      </c>
      <c r="B13" s="12" t="str">
        <f>VLOOKUP(A13,Fields!B:D,3,FALSE)</f>
        <v>City</v>
      </c>
      <c r="C13" s="11" t="s">
        <v>502</v>
      </c>
    </row>
    <row r="14" spans="1:4">
      <c r="A14" s="19" t="s">
        <v>493</v>
      </c>
      <c r="B14" s="12" t="str">
        <f>VLOOKUP(A14,Fields!B:D,3,FALSE)</f>
        <v>City</v>
      </c>
      <c r="C14" s="11" t="s">
        <v>503</v>
      </c>
    </row>
    <row r="15" spans="1:4">
      <c r="A15" s="19" t="s">
        <v>493</v>
      </c>
      <c r="B15" s="12" t="str">
        <f>VLOOKUP(A15,Fields!B:D,3,FALSE)</f>
        <v>City</v>
      </c>
      <c r="C15" s="11" t="s">
        <v>504</v>
      </c>
    </row>
    <row r="16" spans="1:4">
      <c r="A16" s="19" t="s">
        <v>493</v>
      </c>
      <c r="B16" s="12" t="str">
        <f>VLOOKUP(A16,Fields!B:D,3,FALSE)</f>
        <v>City</v>
      </c>
      <c r="C16" s="11" t="s">
        <v>505</v>
      </c>
    </row>
    <row r="17" spans="1:3">
      <c r="A17" s="19" t="s">
        <v>493</v>
      </c>
      <c r="B17" s="12" t="str">
        <f>VLOOKUP(A17,Fields!B:D,3,FALSE)</f>
        <v>City</v>
      </c>
      <c r="C17" s="11" t="s">
        <v>506</v>
      </c>
    </row>
    <row r="18" spans="1:3">
      <c r="A18" s="19" t="s">
        <v>493</v>
      </c>
      <c r="B18" s="12" t="str">
        <f>VLOOKUP(A18,Fields!B:D,3,FALSE)</f>
        <v>City</v>
      </c>
      <c r="C18" s="11" t="s">
        <v>507</v>
      </c>
    </row>
    <row r="19" spans="1:3">
      <c r="A19" s="19" t="s">
        <v>493</v>
      </c>
      <c r="B19" s="12" t="str">
        <f>VLOOKUP(A19,Fields!B:D,3,FALSE)</f>
        <v>City</v>
      </c>
      <c r="C19" s="11" t="s">
        <v>508</v>
      </c>
    </row>
    <row r="20" spans="1:3">
      <c r="A20" s="19" t="s">
        <v>493</v>
      </c>
      <c r="B20" s="12" t="str">
        <f>VLOOKUP(A20,Fields!B:D,3,FALSE)</f>
        <v>City</v>
      </c>
      <c r="C20" s="11" t="s">
        <v>509</v>
      </c>
    </row>
    <row r="21" spans="1:3">
      <c r="A21" s="19" t="s">
        <v>493</v>
      </c>
      <c r="B21" s="12" t="str">
        <f>VLOOKUP(A21,Fields!B:D,3,FALSE)</f>
        <v>City</v>
      </c>
      <c r="C21" s="11" t="s">
        <v>510</v>
      </c>
    </row>
    <row r="22" spans="1:3">
      <c r="A22" s="19" t="s">
        <v>493</v>
      </c>
      <c r="B22" s="12" t="str">
        <f>VLOOKUP(A22,Fields!B:D,3,FALSE)</f>
        <v>City</v>
      </c>
      <c r="C22" s="11" t="s">
        <v>511</v>
      </c>
    </row>
    <row r="23" spans="1:3">
      <c r="A23" s="19" t="s">
        <v>493</v>
      </c>
      <c r="B23" s="12" t="str">
        <f>VLOOKUP(A23,Fields!B:D,3,FALSE)</f>
        <v>City</v>
      </c>
      <c r="C23" s="11" t="s">
        <v>512</v>
      </c>
    </row>
    <row r="24" spans="1:3">
      <c r="A24" s="19" t="s">
        <v>493</v>
      </c>
      <c r="B24" s="12" t="str">
        <f>VLOOKUP(A24,Fields!B:D,3,FALSE)</f>
        <v>City</v>
      </c>
      <c r="C24" s="11" t="s">
        <v>513</v>
      </c>
    </row>
    <row r="25" spans="1:3">
      <c r="A25" s="19" t="s">
        <v>493</v>
      </c>
      <c r="B25" s="12" t="str">
        <f>VLOOKUP(A25,Fields!B:D,3,FALSE)</f>
        <v>City</v>
      </c>
      <c r="C25" s="11" t="s">
        <v>514</v>
      </c>
    </row>
    <row r="26" spans="1:3">
      <c r="A26" s="19" t="s">
        <v>493</v>
      </c>
      <c r="B26" s="12" t="str">
        <f>VLOOKUP(A26,Fields!B:D,3,FALSE)</f>
        <v>City</v>
      </c>
      <c r="C26" s="11" t="s">
        <v>515</v>
      </c>
    </row>
    <row r="27" spans="1:3">
      <c r="A27" s="19" t="s">
        <v>493</v>
      </c>
      <c r="B27" s="12" t="str">
        <f>VLOOKUP(A27,Fields!B:D,3,FALSE)</f>
        <v>City</v>
      </c>
      <c r="C27" s="11" t="s">
        <v>516</v>
      </c>
    </row>
    <row r="28" spans="1:3">
      <c r="A28" s="19" t="s">
        <v>493</v>
      </c>
      <c r="B28" s="12" t="str">
        <f>VLOOKUP(A28,Fields!B:D,3,FALSE)</f>
        <v>City</v>
      </c>
      <c r="C28" s="11" t="s">
        <v>517</v>
      </c>
    </row>
    <row r="29" spans="1:3">
      <c r="A29" s="19" t="s">
        <v>493</v>
      </c>
      <c r="B29" s="12" t="str">
        <f>VLOOKUP(A29,Fields!B:D,3,FALSE)</f>
        <v>City</v>
      </c>
      <c r="C29" s="11" t="s">
        <v>518</v>
      </c>
    </row>
    <row r="30" spans="1:3">
      <c r="A30" s="19" t="s">
        <v>493</v>
      </c>
      <c r="B30" s="12" t="str">
        <f>VLOOKUP(A30,Fields!B:D,3,FALSE)</f>
        <v>City</v>
      </c>
      <c r="C30" s="11" t="s">
        <v>519</v>
      </c>
    </row>
    <row r="31" spans="1:3">
      <c r="A31" s="19" t="s">
        <v>493</v>
      </c>
      <c r="B31" s="12" t="str">
        <f>VLOOKUP(A31,Fields!B:D,3,FALSE)</f>
        <v>City</v>
      </c>
      <c r="C31" s="11" t="s">
        <v>520</v>
      </c>
    </row>
    <row r="32" spans="1:3">
      <c r="A32" s="19" t="s">
        <v>493</v>
      </c>
      <c r="B32" s="12" t="str">
        <f>VLOOKUP(A32,Fields!B:D,3,FALSE)</f>
        <v>City</v>
      </c>
      <c r="C32" s="11" t="s">
        <v>521</v>
      </c>
    </row>
    <row r="33" spans="1:3">
      <c r="A33" s="19" t="s">
        <v>493</v>
      </c>
      <c r="B33" s="12" t="str">
        <f>VLOOKUP(A33,Fields!B:D,3,FALSE)</f>
        <v>City</v>
      </c>
      <c r="C33" s="11" t="s">
        <v>522</v>
      </c>
    </row>
    <row r="34" spans="1:3">
      <c r="A34" s="19" t="s">
        <v>493</v>
      </c>
      <c r="B34" s="12" t="str">
        <f>VLOOKUP(A34,Fields!B:D,3,FALSE)</f>
        <v>City</v>
      </c>
      <c r="C34" s="11" t="s">
        <v>523</v>
      </c>
    </row>
    <row r="35" spans="1:3">
      <c r="A35" s="19" t="s">
        <v>493</v>
      </c>
      <c r="B35" s="12" t="str">
        <f>VLOOKUP(A35,Fields!B:D,3,FALSE)</f>
        <v>City</v>
      </c>
      <c r="C35" s="11" t="s">
        <v>524</v>
      </c>
    </row>
    <row r="36" spans="1:3">
      <c r="A36" s="19" t="s">
        <v>525</v>
      </c>
      <c r="B36" s="12" t="str">
        <f>VLOOKUP(A36,Fields!B:D,3,FALSE)</f>
        <v>Edit the Insured</v>
      </c>
      <c r="C36" t="s">
        <v>526</v>
      </c>
    </row>
    <row r="37" spans="1:3">
      <c r="A37" s="19" t="s">
        <v>525</v>
      </c>
      <c r="B37" s="12" t="str">
        <f>VLOOKUP(A37,Fields!B:D,3,FALSE)</f>
        <v>Edit the Insured</v>
      </c>
      <c r="C37" t="s">
        <v>527</v>
      </c>
    </row>
    <row r="38" spans="1:3">
      <c r="A38" s="19" t="s">
        <v>525</v>
      </c>
      <c r="B38" s="12" t="str">
        <f>VLOOKUP(A38,Fields!B:D,3,FALSE)</f>
        <v>Edit the Insured</v>
      </c>
      <c r="C38" t="s">
        <v>528</v>
      </c>
    </row>
    <row r="39" spans="1:3">
      <c r="A39" s="19" t="s">
        <v>525</v>
      </c>
      <c r="B39" s="12" t="str">
        <f>VLOOKUP(A39,Fields!B:D,3,FALSE)</f>
        <v>Edit the Insured</v>
      </c>
      <c r="C39" t="s">
        <v>529</v>
      </c>
    </row>
    <row r="40" spans="1:3">
      <c r="A40" s="19" t="s">
        <v>525</v>
      </c>
      <c r="B40" s="12" t="str">
        <f>VLOOKUP(A40,Fields!B:D,3,FALSE)</f>
        <v>Edit the Insured</v>
      </c>
      <c r="C40" t="s">
        <v>530</v>
      </c>
    </row>
    <row r="41" spans="1:3">
      <c r="A41" s="19" t="s">
        <v>525</v>
      </c>
      <c r="B41" s="12" t="str">
        <f>VLOOKUP(A41,Fields!B:D,3,FALSE)</f>
        <v>Edit the Insured</v>
      </c>
      <c r="C41" t="s">
        <v>531</v>
      </c>
    </row>
    <row r="42" spans="1:3">
      <c r="A42" s="19" t="s">
        <v>525</v>
      </c>
      <c r="B42" s="12" t="str">
        <f>VLOOKUP(A42,Fields!B:D,3,FALSE)</f>
        <v>Edit the Insured</v>
      </c>
      <c r="C42" t="s">
        <v>532</v>
      </c>
    </row>
    <row r="43" spans="1:3">
      <c r="A43" s="19" t="s">
        <v>525</v>
      </c>
      <c r="B43" s="12" t="str">
        <f>VLOOKUP(A43,Fields!B:D,3,FALSE)</f>
        <v>Edit the Insured</v>
      </c>
      <c r="C43" t="s">
        <v>533</v>
      </c>
    </row>
    <row r="44" spans="1:3">
      <c r="A44" s="19" t="s">
        <v>525</v>
      </c>
      <c r="B44" s="12" t="str">
        <f>VLOOKUP(A44,Fields!B:D,3,FALSE)</f>
        <v>Edit the Insured</v>
      </c>
      <c r="C44" t="s">
        <v>534</v>
      </c>
    </row>
    <row r="45" spans="1:3">
      <c r="A45" s="19" t="s">
        <v>525</v>
      </c>
      <c r="B45" s="12" t="str">
        <f>VLOOKUP(A45,Fields!B:D,3,FALSE)</f>
        <v>Edit the Insured</v>
      </c>
      <c r="C45" t="s">
        <v>535</v>
      </c>
    </row>
    <row r="46" spans="1:3">
      <c r="A46" s="19" t="s">
        <v>525</v>
      </c>
      <c r="B46" s="12" t="str">
        <f>VLOOKUP(A46,Fields!B:D,3,FALSE)</f>
        <v>Edit the Insured</v>
      </c>
      <c r="C46" t="s">
        <v>536</v>
      </c>
    </row>
    <row r="47" spans="1:3">
      <c r="A47" s="19" t="s">
        <v>525</v>
      </c>
      <c r="B47" s="12" t="str">
        <f>VLOOKUP(A47,Fields!B:D,3,FALSE)</f>
        <v>Edit the Insured</v>
      </c>
      <c r="C47" t="s">
        <v>537</v>
      </c>
    </row>
    <row r="48" spans="1:3">
      <c r="A48" s="19" t="s">
        <v>525</v>
      </c>
      <c r="B48" s="12" t="str">
        <f>VLOOKUP(A48,Fields!B:D,3,FALSE)</f>
        <v>Edit the Insured</v>
      </c>
      <c r="C48" t="s">
        <v>538</v>
      </c>
    </row>
    <row r="49" spans="1:3">
      <c r="A49" s="19" t="s">
        <v>525</v>
      </c>
      <c r="B49" s="12" t="str">
        <f>VLOOKUP(A49,Fields!B:D,3,FALSE)</f>
        <v>Edit the Insured</v>
      </c>
      <c r="C49" t="s">
        <v>539</v>
      </c>
    </row>
    <row r="50" spans="1:3">
      <c r="A50" s="19" t="s">
        <v>525</v>
      </c>
      <c r="B50" s="12" t="str">
        <f>VLOOKUP(A50,Fields!B:D,3,FALSE)</f>
        <v>Edit the Insured</v>
      </c>
      <c r="C50" t="s">
        <v>540</v>
      </c>
    </row>
    <row r="51" spans="1:3">
      <c r="A51" s="19" t="s">
        <v>525</v>
      </c>
      <c r="B51" s="12" t="str">
        <f>VLOOKUP(A51,Fields!B:D,3,FALSE)</f>
        <v>Edit the Insured</v>
      </c>
      <c r="C51" t="s">
        <v>541</v>
      </c>
    </row>
    <row r="52" spans="1:3">
      <c r="A52" s="19" t="s">
        <v>525</v>
      </c>
      <c r="B52" s="12" t="str">
        <f>VLOOKUP(A52,Fields!B:D,3,FALSE)</f>
        <v>Edit the Insured</v>
      </c>
      <c r="C52" t="s">
        <v>542</v>
      </c>
    </row>
    <row r="53" spans="1:3">
      <c r="A53" s="19" t="s">
        <v>525</v>
      </c>
      <c r="B53" s="12" t="str">
        <f>VLOOKUP(A53,Fields!B:D,3,FALSE)</f>
        <v>Edit the Insured</v>
      </c>
      <c r="C53" t="s">
        <v>543</v>
      </c>
    </row>
    <row r="54" spans="1:3">
      <c r="A54" s="19" t="s">
        <v>525</v>
      </c>
      <c r="B54" s="12" t="str">
        <f>VLOOKUP(A54,Fields!B:D,3,FALSE)</f>
        <v>Edit the Insured</v>
      </c>
      <c r="C54" t="s">
        <v>544</v>
      </c>
    </row>
    <row r="55" spans="1:3">
      <c r="A55" s="19" t="s">
        <v>525</v>
      </c>
      <c r="B55" s="12" t="str">
        <f>VLOOKUP(A55,Fields!B:D,3,FALSE)</f>
        <v>Edit the Insured</v>
      </c>
      <c r="C55" t="s">
        <v>545</v>
      </c>
    </row>
    <row r="56" spans="1:3">
      <c r="A56" s="19" t="s">
        <v>525</v>
      </c>
      <c r="B56" s="12" t="str">
        <f>VLOOKUP(A56,Fields!B:D,3,FALSE)</f>
        <v>Edit the Insured</v>
      </c>
      <c r="C56" t="s">
        <v>546</v>
      </c>
    </row>
    <row r="57" spans="1:3">
      <c r="A57" s="19" t="s">
        <v>525</v>
      </c>
      <c r="B57" s="12" t="str">
        <f>VLOOKUP(A57,Fields!B:D,3,FALSE)</f>
        <v>Edit the Insured</v>
      </c>
      <c r="C57" t="s">
        <v>547</v>
      </c>
    </row>
    <row r="58" spans="1:3">
      <c r="A58" s="19" t="s">
        <v>525</v>
      </c>
      <c r="B58" s="12" t="str">
        <f>VLOOKUP(A58,Fields!B:D,3,FALSE)</f>
        <v>Edit the Insured</v>
      </c>
      <c r="C58" t="s">
        <v>548</v>
      </c>
    </row>
    <row r="59" spans="1:3">
      <c r="A59" s="19" t="s">
        <v>525</v>
      </c>
      <c r="B59" s="12" t="str">
        <f>VLOOKUP(A59,Fields!B:D,3,FALSE)</f>
        <v>Edit the Insured</v>
      </c>
      <c r="C59" t="s">
        <v>549</v>
      </c>
    </row>
    <row r="60" spans="1:3">
      <c r="A60" s="19" t="s">
        <v>525</v>
      </c>
      <c r="B60" s="12" t="str">
        <f>VLOOKUP(A60,Fields!B:D,3,FALSE)</f>
        <v>Edit the Insured</v>
      </c>
      <c r="C60" t="s">
        <v>550</v>
      </c>
    </row>
    <row r="61" spans="1:3">
      <c r="A61" s="19" t="s">
        <v>525</v>
      </c>
      <c r="B61" s="12" t="str">
        <f>VLOOKUP(A61,Fields!B:D,3,FALSE)</f>
        <v>Edit the Insured</v>
      </c>
      <c r="C61" t="s">
        <v>551</v>
      </c>
    </row>
    <row r="62" spans="1:3">
      <c r="A62" s="19" t="s">
        <v>525</v>
      </c>
      <c r="B62" s="12" t="str">
        <f>VLOOKUP(A62,Fields!B:D,3,FALSE)</f>
        <v>Edit the Insured</v>
      </c>
      <c r="C62" t="s">
        <v>552</v>
      </c>
    </row>
    <row r="63" spans="1:3">
      <c r="A63" s="19" t="s">
        <v>525</v>
      </c>
      <c r="B63" s="12" t="str">
        <f>VLOOKUP(A63,Fields!B:D,3,FALSE)</f>
        <v>Edit the Insured</v>
      </c>
      <c r="C63" t="s">
        <v>553</v>
      </c>
    </row>
    <row r="64" spans="1:3">
      <c r="A64" s="19" t="s">
        <v>525</v>
      </c>
      <c r="B64" s="12" t="str">
        <f>VLOOKUP(A64,Fields!B:D,3,FALSE)</f>
        <v>Edit the Insured</v>
      </c>
      <c r="C64" t="s">
        <v>554</v>
      </c>
    </row>
    <row r="65" spans="1:3">
      <c r="A65" s="19" t="s">
        <v>525</v>
      </c>
      <c r="B65" s="12" t="str">
        <f>VLOOKUP(A65,Fields!B:D,3,FALSE)</f>
        <v>Edit the Insured</v>
      </c>
      <c r="C65" t="s">
        <v>555</v>
      </c>
    </row>
    <row r="66" spans="1:3">
      <c r="A66" s="19" t="s">
        <v>525</v>
      </c>
      <c r="B66" s="12" t="str">
        <f>VLOOKUP(A66,Fields!B:D,3,FALSE)</f>
        <v>Edit the Insured</v>
      </c>
      <c r="C66" t="s">
        <v>556</v>
      </c>
    </row>
    <row r="67" spans="1:3">
      <c r="A67" s="19" t="s">
        <v>525</v>
      </c>
      <c r="B67" s="12" t="str">
        <f>VLOOKUP(A67,Fields!B:D,3,FALSE)</f>
        <v>Edit the Insured</v>
      </c>
      <c r="C67" t="s">
        <v>557</v>
      </c>
    </row>
    <row r="68" spans="1:3">
      <c r="A68" s="19" t="s">
        <v>525</v>
      </c>
      <c r="B68" s="12" t="str">
        <f>VLOOKUP(A68,Fields!B:D,3,FALSE)</f>
        <v>Edit the Insured</v>
      </c>
      <c r="C68" t="s">
        <v>558</v>
      </c>
    </row>
    <row r="69" spans="1:3">
      <c r="A69" s="19" t="s">
        <v>525</v>
      </c>
      <c r="B69" s="12" t="str">
        <f>VLOOKUP(A69,Fields!B:D,3,FALSE)</f>
        <v>Edit the Insured</v>
      </c>
      <c r="C69" t="s">
        <v>559</v>
      </c>
    </row>
    <row r="70" spans="1:3">
      <c r="A70" s="19" t="s">
        <v>525</v>
      </c>
      <c r="B70" s="12" t="str">
        <f>VLOOKUP(A70,Fields!B:D,3,FALSE)</f>
        <v>Edit the Insured</v>
      </c>
      <c r="C70" t="s">
        <v>560</v>
      </c>
    </row>
    <row r="71" spans="1:3">
      <c r="A71" s="19" t="s">
        <v>525</v>
      </c>
      <c r="B71" s="12" t="str">
        <f>VLOOKUP(A71,Fields!B:D,3,FALSE)</f>
        <v>Edit the Insured</v>
      </c>
      <c r="C71" t="s">
        <v>561</v>
      </c>
    </row>
    <row r="72" spans="1:3">
      <c r="A72" s="19" t="s">
        <v>525</v>
      </c>
      <c r="B72" s="12" t="str">
        <f>VLOOKUP(A72,Fields!B:D,3,FALSE)</f>
        <v>Edit the Insured</v>
      </c>
      <c r="C72" t="s">
        <v>562</v>
      </c>
    </row>
    <row r="73" spans="1:3">
      <c r="A73" s="19" t="s">
        <v>525</v>
      </c>
      <c r="B73" s="12" t="str">
        <f>VLOOKUP(A73,Fields!B:D,3,FALSE)</f>
        <v>Edit the Insured</v>
      </c>
      <c r="C73" t="s">
        <v>563</v>
      </c>
    </row>
    <row r="74" spans="1:3">
      <c r="A74" s="19" t="s">
        <v>525</v>
      </c>
      <c r="B74" s="12" t="str">
        <f>VLOOKUP(A74,Fields!B:D,3,FALSE)</f>
        <v>Edit the Insured</v>
      </c>
      <c r="C74" t="s">
        <v>564</v>
      </c>
    </row>
    <row r="75" spans="1:3">
      <c r="A75" s="19" t="s">
        <v>525</v>
      </c>
      <c r="B75" s="12" t="str">
        <f>VLOOKUP(A75,Fields!B:D,3,FALSE)</f>
        <v>Edit the Insured</v>
      </c>
      <c r="C75" t="s">
        <v>565</v>
      </c>
    </row>
    <row r="76" spans="1:3">
      <c r="A76" s="19" t="s">
        <v>525</v>
      </c>
      <c r="B76" s="12" t="str">
        <f>VLOOKUP(A76,Fields!B:D,3,FALSE)</f>
        <v>Edit the Insured</v>
      </c>
      <c r="C76" t="s">
        <v>566</v>
      </c>
    </row>
    <row r="77" spans="1:3">
      <c r="A77" s="19" t="s">
        <v>525</v>
      </c>
      <c r="B77" s="12" t="str">
        <f>VLOOKUP(A77,Fields!B:D,3,FALSE)</f>
        <v>Edit the Insured</v>
      </c>
      <c r="C77" t="s">
        <v>567</v>
      </c>
    </row>
    <row r="78" spans="1:3">
      <c r="A78" s="19" t="s">
        <v>525</v>
      </c>
      <c r="B78" s="12" t="str">
        <f>VLOOKUP(A78,Fields!B:D,3,FALSE)</f>
        <v>Edit the Insured</v>
      </c>
      <c r="C78" t="s">
        <v>568</v>
      </c>
    </row>
    <row r="79" spans="1:3">
      <c r="A79" s="19" t="s">
        <v>525</v>
      </c>
      <c r="B79" s="12" t="str">
        <f>VLOOKUP(A79,Fields!B:D,3,FALSE)</f>
        <v>Edit the Insured</v>
      </c>
      <c r="C79" t="s">
        <v>569</v>
      </c>
    </row>
    <row r="80" spans="1:3">
      <c r="A80" s="19" t="s">
        <v>525</v>
      </c>
      <c r="B80" s="12" t="str">
        <f>VLOOKUP(A80,Fields!B:D,3,FALSE)</f>
        <v>Edit the Insured</v>
      </c>
      <c r="C80" t="s">
        <v>570</v>
      </c>
    </row>
    <row r="81" spans="1:4">
      <c r="A81" s="19" t="s">
        <v>525</v>
      </c>
      <c r="B81" s="12" t="str">
        <f>VLOOKUP(A81,Fields!B:D,3,FALSE)</f>
        <v>Edit the Insured</v>
      </c>
      <c r="C81" t="s">
        <v>571</v>
      </c>
    </row>
    <row r="82" spans="1:4">
      <c r="A82" s="19" t="s">
        <v>525</v>
      </c>
      <c r="B82" s="12" t="str">
        <f>VLOOKUP(A82,Fields!B:D,3,FALSE)</f>
        <v>Edit the Insured</v>
      </c>
      <c r="C82" t="s">
        <v>572</v>
      </c>
    </row>
    <row r="83" spans="1:4">
      <c r="A83" s="19" t="s">
        <v>525</v>
      </c>
      <c r="B83" s="12" t="str">
        <f>VLOOKUP(A83,Fields!B:D,3,FALSE)</f>
        <v>Edit the Insured</v>
      </c>
      <c r="C83" t="s">
        <v>573</v>
      </c>
    </row>
    <row r="84" spans="1:4">
      <c r="A84" s="19" t="s">
        <v>525</v>
      </c>
      <c r="B84" s="12" t="str">
        <f>VLOOKUP(A84,Fields!B:D,3,FALSE)</f>
        <v>Edit the Insured</v>
      </c>
      <c r="C84" t="s">
        <v>574</v>
      </c>
    </row>
    <row r="85" spans="1:4">
      <c r="A85" s="19" t="s">
        <v>525</v>
      </c>
      <c r="B85" s="12" t="str">
        <f>VLOOKUP(A85,Fields!B:D,3,FALSE)</f>
        <v>Edit the Insured</v>
      </c>
      <c r="C85" t="s">
        <v>575</v>
      </c>
    </row>
    <row r="86" spans="1:4">
      <c r="A86" s="19" t="s">
        <v>525</v>
      </c>
      <c r="B86" s="12" t="str">
        <f>VLOOKUP(A86,Fields!B:D,3,FALSE)</f>
        <v>Edit the Insured</v>
      </c>
      <c r="C86" t="s">
        <v>576</v>
      </c>
    </row>
    <row r="87" spans="1:4">
      <c r="A87" s="19" t="s">
        <v>525</v>
      </c>
      <c r="B87" s="12" t="str">
        <f>VLOOKUP(A87,Fields!B:D,3,FALSE)</f>
        <v>Edit the Insured</v>
      </c>
      <c r="C87" t="s">
        <v>577</v>
      </c>
    </row>
    <row r="88" spans="1:4">
      <c r="A88" s="19" t="s">
        <v>525</v>
      </c>
      <c r="B88" s="12" t="str">
        <f>VLOOKUP(A88,Fields!B:D,3,FALSE)</f>
        <v>Edit the Insured</v>
      </c>
      <c r="C88" t="s">
        <v>578</v>
      </c>
    </row>
    <row r="89" spans="1:4">
      <c r="A89" s="19" t="s">
        <v>525</v>
      </c>
      <c r="B89" s="12" t="str">
        <f>VLOOKUP(A89,Fields!B:D,3,FALSE)</f>
        <v>Edit the Insured</v>
      </c>
      <c r="C89" t="s">
        <v>579</v>
      </c>
    </row>
    <row r="90" spans="1:4">
      <c r="A90" s="19" t="s">
        <v>525</v>
      </c>
      <c r="B90" s="12" t="str">
        <f>VLOOKUP(A90,Fields!B:D,3,FALSE)</f>
        <v>Edit the Insured</v>
      </c>
      <c r="C90" t="s">
        <v>580</v>
      </c>
    </row>
    <row r="91" spans="1:4">
      <c r="A91" s="19" t="s">
        <v>581</v>
      </c>
      <c r="B91" s="12" t="str">
        <f>VLOOKUP(A91,Fields!B:D,3,FALSE)</f>
        <v>Street Address 2</v>
      </c>
      <c r="C91" t="s">
        <v>582</v>
      </c>
      <c r="D91" s="1" t="s">
        <v>583</v>
      </c>
    </row>
    <row r="92" spans="1:4">
      <c r="A92" s="19" t="s">
        <v>581</v>
      </c>
      <c r="B92" s="12" t="str">
        <f>VLOOKUP(A92,Fields!B:D,3,FALSE)</f>
        <v>Street Address 2</v>
      </c>
      <c r="C92" t="s">
        <v>584</v>
      </c>
      <c r="D92" s="1" t="s">
        <v>583</v>
      </c>
    </row>
    <row r="93" spans="1:4">
      <c r="A93" s="19" t="s">
        <v>581</v>
      </c>
      <c r="B93" s="12" t="str">
        <f>VLOOKUP(A93,Fields!B:D,3,FALSE)</f>
        <v>Street Address 2</v>
      </c>
      <c r="C93" t="s">
        <v>585</v>
      </c>
      <c r="D93" s="1" t="s">
        <v>583</v>
      </c>
    </row>
    <row r="94" spans="1:4">
      <c r="A94" s="19" t="s">
        <v>581</v>
      </c>
      <c r="B94" s="12" t="str">
        <f>VLOOKUP(A94,Fields!B:D,3,FALSE)</f>
        <v>Street Address 2</v>
      </c>
      <c r="C94" t="s">
        <v>586</v>
      </c>
      <c r="D94" s="1" t="s">
        <v>583</v>
      </c>
    </row>
    <row r="95" spans="1:4">
      <c r="A95" s="19" t="s">
        <v>581</v>
      </c>
      <c r="B95" s="12" t="str">
        <f>VLOOKUP(A95,Fields!B:D,3,FALSE)</f>
        <v>Street Address 2</v>
      </c>
      <c r="C95" t="s">
        <v>587</v>
      </c>
      <c r="D95" s="1" t="s">
        <v>583</v>
      </c>
    </row>
    <row r="96" spans="1:4">
      <c r="A96" s="19" t="s">
        <v>581</v>
      </c>
      <c r="B96" s="12" t="str">
        <f>VLOOKUP(A96,Fields!B:D,3,FALSE)</f>
        <v>Street Address 2</v>
      </c>
      <c r="C96" t="s">
        <v>588</v>
      </c>
      <c r="D96" s="1" t="s">
        <v>583</v>
      </c>
    </row>
    <row r="97" spans="1:4">
      <c r="A97" s="19" t="s">
        <v>581</v>
      </c>
      <c r="B97" s="12" t="str">
        <f>VLOOKUP(A97,Fields!B:D,3,FALSE)</f>
        <v>Street Address 2</v>
      </c>
      <c r="C97" t="s">
        <v>589</v>
      </c>
      <c r="D97" s="1" t="s">
        <v>583</v>
      </c>
    </row>
    <row r="98" spans="1:4">
      <c r="A98" s="19" t="s">
        <v>581</v>
      </c>
      <c r="B98" s="12" t="str">
        <f>VLOOKUP(A98,Fields!B:D,3,FALSE)</f>
        <v>Street Address 2</v>
      </c>
      <c r="C98" t="s">
        <v>590</v>
      </c>
      <c r="D98" s="1" t="s">
        <v>583</v>
      </c>
    </row>
    <row r="99" spans="1:4">
      <c r="A99" s="19" t="s">
        <v>581</v>
      </c>
      <c r="B99" s="12" t="str">
        <f>VLOOKUP(A99,Fields!B:D,3,FALSE)</f>
        <v>Street Address 2</v>
      </c>
      <c r="C99" t="s">
        <v>591</v>
      </c>
      <c r="D99" s="1" t="s">
        <v>583</v>
      </c>
    </row>
    <row r="100" spans="1:4">
      <c r="A100" s="19" t="s">
        <v>581</v>
      </c>
      <c r="B100" s="12" t="str">
        <f>VLOOKUP(A100,Fields!B:D,3,FALSE)</f>
        <v>Street Address 2</v>
      </c>
      <c r="C100" t="s">
        <v>494</v>
      </c>
      <c r="D100" s="1" t="s">
        <v>583</v>
      </c>
    </row>
    <row r="101" spans="1:4">
      <c r="A101" s="19" t="s">
        <v>581</v>
      </c>
      <c r="B101" s="12" t="str">
        <f>VLOOKUP(A101,Fields!B:D,3,FALSE)</f>
        <v>Street Address 2</v>
      </c>
      <c r="C101" t="s">
        <v>592</v>
      </c>
      <c r="D101" s="1" t="s">
        <v>583</v>
      </c>
    </row>
    <row r="102" spans="1:4">
      <c r="A102" s="19" t="s">
        <v>581</v>
      </c>
      <c r="B102" s="12" t="str">
        <f>VLOOKUP(A102,Fields!B:D,3,FALSE)</f>
        <v>Street Address 2</v>
      </c>
      <c r="C102" t="s">
        <v>593</v>
      </c>
      <c r="D102" s="1" t="s">
        <v>583</v>
      </c>
    </row>
    <row r="103" spans="1:4">
      <c r="A103" s="19" t="s">
        <v>581</v>
      </c>
      <c r="B103" s="12" t="str">
        <f>VLOOKUP(A103,Fields!B:D,3,FALSE)</f>
        <v>Street Address 2</v>
      </c>
      <c r="C103" t="s">
        <v>594</v>
      </c>
      <c r="D103" s="1" t="s">
        <v>583</v>
      </c>
    </row>
    <row r="104" spans="1:4">
      <c r="A104" s="19" t="s">
        <v>581</v>
      </c>
      <c r="B104" s="12" t="str">
        <f>VLOOKUP(A104,Fields!B:D,3,FALSE)</f>
        <v>Street Address 2</v>
      </c>
      <c r="C104" t="s">
        <v>595</v>
      </c>
      <c r="D104" s="1" t="s">
        <v>583</v>
      </c>
    </row>
    <row r="105" spans="1:4">
      <c r="A105" s="19" t="s">
        <v>581</v>
      </c>
      <c r="B105" s="12" t="str">
        <f>VLOOKUP(A105,Fields!B:D,3,FALSE)</f>
        <v>Street Address 2</v>
      </c>
      <c r="C105" t="s">
        <v>596</v>
      </c>
      <c r="D105" s="1" t="s">
        <v>583</v>
      </c>
    </row>
    <row r="106" spans="1:4">
      <c r="A106" s="19" t="s">
        <v>581</v>
      </c>
      <c r="B106" s="12" t="str">
        <f>VLOOKUP(A106,Fields!B:D,3,FALSE)</f>
        <v>Street Address 2</v>
      </c>
      <c r="C106" t="s">
        <v>597</v>
      </c>
      <c r="D106" s="1" t="s">
        <v>583</v>
      </c>
    </row>
    <row r="107" spans="1:4">
      <c r="A107" s="19" t="s">
        <v>581</v>
      </c>
      <c r="B107" s="12" t="str">
        <f>VLOOKUP(A107,Fields!B:D,3,FALSE)</f>
        <v>Street Address 2</v>
      </c>
      <c r="C107" t="s">
        <v>495</v>
      </c>
      <c r="D107" s="1" t="s">
        <v>583</v>
      </c>
    </row>
    <row r="108" spans="1:4">
      <c r="A108" s="19" t="s">
        <v>581</v>
      </c>
      <c r="B108" s="12" t="str">
        <f>VLOOKUP(A108,Fields!B:D,3,FALSE)</f>
        <v>Street Address 2</v>
      </c>
      <c r="C108" t="s">
        <v>598</v>
      </c>
      <c r="D108" s="1" t="s">
        <v>583</v>
      </c>
    </row>
    <row r="109" spans="1:4">
      <c r="A109" s="19" t="s">
        <v>581</v>
      </c>
      <c r="B109" s="12" t="str">
        <f>VLOOKUP(A109,Fields!B:D,3,FALSE)</f>
        <v>Street Address 2</v>
      </c>
      <c r="C109" t="s">
        <v>599</v>
      </c>
      <c r="D109" s="1" t="s">
        <v>583</v>
      </c>
    </row>
    <row r="110" spans="1:4">
      <c r="A110" s="19" t="s">
        <v>581</v>
      </c>
      <c r="B110" s="12" t="str">
        <f>VLOOKUP(A110,Fields!B:D,3,FALSE)</f>
        <v>Street Address 2</v>
      </c>
      <c r="C110" t="s">
        <v>600</v>
      </c>
      <c r="D110" s="1" t="s">
        <v>583</v>
      </c>
    </row>
    <row r="111" spans="1:4">
      <c r="A111" s="19" t="s">
        <v>581</v>
      </c>
      <c r="B111" s="12" t="str">
        <f>VLOOKUP(A111,Fields!B:D,3,FALSE)</f>
        <v>Street Address 2</v>
      </c>
      <c r="C111" t="s">
        <v>601</v>
      </c>
      <c r="D111" s="1" t="s">
        <v>583</v>
      </c>
    </row>
    <row r="112" spans="1:4">
      <c r="A112" s="19" t="s">
        <v>581</v>
      </c>
      <c r="B112" s="12" t="str">
        <f>VLOOKUP(A112,Fields!B:D,3,FALSE)</f>
        <v>Street Address 2</v>
      </c>
      <c r="C112" t="s">
        <v>602</v>
      </c>
      <c r="D112" s="1" t="s">
        <v>583</v>
      </c>
    </row>
    <row r="113" spans="1:4">
      <c r="A113" s="19" t="s">
        <v>581</v>
      </c>
      <c r="B113" s="12" t="str">
        <f>VLOOKUP(A113,Fields!B:D,3,FALSE)</f>
        <v>Street Address 2</v>
      </c>
      <c r="C113" t="s">
        <v>603</v>
      </c>
      <c r="D113" s="1" t="s">
        <v>583</v>
      </c>
    </row>
    <row r="114" spans="1:4">
      <c r="A114" s="19" t="s">
        <v>581</v>
      </c>
      <c r="B114" s="12" t="str">
        <f>VLOOKUP(A114,Fields!B:D,3,FALSE)</f>
        <v>Street Address 2</v>
      </c>
      <c r="C114" t="s">
        <v>604</v>
      </c>
      <c r="D114" s="1" t="s">
        <v>583</v>
      </c>
    </row>
    <row r="115" spans="1:4">
      <c r="A115" s="19" t="s">
        <v>581</v>
      </c>
      <c r="B115" s="12" t="str">
        <f>VLOOKUP(A115,Fields!B:D,3,FALSE)</f>
        <v>Street Address 2</v>
      </c>
      <c r="C115" t="s">
        <v>605</v>
      </c>
      <c r="D115" s="1" t="s">
        <v>583</v>
      </c>
    </row>
    <row r="116" spans="1:4">
      <c r="A116" s="19" t="s">
        <v>581</v>
      </c>
      <c r="B116" s="12" t="str">
        <f>VLOOKUP(A116,Fields!B:D,3,FALSE)</f>
        <v>Street Address 2</v>
      </c>
      <c r="C116" t="s">
        <v>496</v>
      </c>
      <c r="D116" s="1" t="s">
        <v>583</v>
      </c>
    </row>
    <row r="117" spans="1:4">
      <c r="A117" s="19" t="s">
        <v>581</v>
      </c>
      <c r="B117" s="12" t="str">
        <f>VLOOKUP(A117,Fields!B:D,3,FALSE)</f>
        <v>Street Address 2</v>
      </c>
      <c r="C117" t="s">
        <v>606</v>
      </c>
      <c r="D117" s="1" t="s">
        <v>583</v>
      </c>
    </row>
    <row r="118" spans="1:4">
      <c r="A118" s="19" t="s">
        <v>581</v>
      </c>
      <c r="B118" s="12" t="str">
        <f>VLOOKUP(A118,Fields!B:D,3,FALSE)</f>
        <v>Street Address 2</v>
      </c>
      <c r="C118" t="s">
        <v>607</v>
      </c>
      <c r="D118" s="1" t="s">
        <v>583</v>
      </c>
    </row>
    <row r="119" spans="1:4">
      <c r="A119" s="19" t="s">
        <v>581</v>
      </c>
      <c r="B119" s="12" t="str">
        <f>VLOOKUP(A119,Fields!B:D,3,FALSE)</f>
        <v>Street Address 2</v>
      </c>
      <c r="C119" t="s">
        <v>608</v>
      </c>
      <c r="D119" s="1" t="s">
        <v>583</v>
      </c>
    </row>
    <row r="120" spans="1:4">
      <c r="A120" s="19" t="s">
        <v>581</v>
      </c>
      <c r="B120" s="12" t="str">
        <f>VLOOKUP(A120,Fields!B:D,3,FALSE)</f>
        <v>Street Address 2</v>
      </c>
      <c r="C120" t="s">
        <v>609</v>
      </c>
      <c r="D120" s="1" t="s">
        <v>583</v>
      </c>
    </row>
    <row r="121" spans="1:4">
      <c r="A121" s="19" t="s">
        <v>581</v>
      </c>
      <c r="B121" s="12" t="str">
        <f>VLOOKUP(A121,Fields!B:D,3,FALSE)</f>
        <v>Street Address 2</v>
      </c>
      <c r="C121" t="s">
        <v>610</v>
      </c>
      <c r="D121" s="1" t="s">
        <v>583</v>
      </c>
    </row>
    <row r="122" spans="1:4">
      <c r="A122" s="19" t="s">
        <v>581</v>
      </c>
      <c r="B122" s="12" t="str">
        <f>VLOOKUP(A122,Fields!B:D,3,FALSE)</f>
        <v>Street Address 2</v>
      </c>
      <c r="C122" t="s">
        <v>611</v>
      </c>
      <c r="D122" s="1" t="s">
        <v>583</v>
      </c>
    </row>
    <row r="123" spans="1:4">
      <c r="A123" s="19" t="s">
        <v>581</v>
      </c>
      <c r="B123" s="12" t="str">
        <f>VLOOKUP(A123,Fields!B:D,3,FALSE)</f>
        <v>Street Address 2</v>
      </c>
      <c r="C123" t="s">
        <v>612</v>
      </c>
      <c r="D123" s="1" t="s">
        <v>583</v>
      </c>
    </row>
    <row r="124" spans="1:4">
      <c r="A124" s="19" t="s">
        <v>581</v>
      </c>
      <c r="B124" s="12" t="str">
        <f>VLOOKUP(A124,Fields!B:D,3,FALSE)</f>
        <v>Street Address 2</v>
      </c>
      <c r="C124" t="s">
        <v>613</v>
      </c>
      <c r="D124" s="1" t="s">
        <v>583</v>
      </c>
    </row>
    <row r="125" spans="1:4">
      <c r="A125" s="19" t="s">
        <v>581</v>
      </c>
      <c r="B125" s="12" t="str">
        <f>VLOOKUP(A125,Fields!B:D,3,FALSE)</f>
        <v>Street Address 2</v>
      </c>
      <c r="C125" t="s">
        <v>614</v>
      </c>
      <c r="D125" s="1" t="s">
        <v>583</v>
      </c>
    </row>
    <row r="126" spans="1:4">
      <c r="A126" s="19" t="s">
        <v>581</v>
      </c>
      <c r="B126" s="12" t="str">
        <f>VLOOKUP(A126,Fields!B:D,3,FALSE)</f>
        <v>Street Address 2</v>
      </c>
      <c r="C126" t="s">
        <v>615</v>
      </c>
      <c r="D126" s="1" t="s">
        <v>583</v>
      </c>
    </row>
    <row r="127" spans="1:4">
      <c r="A127" s="19" t="s">
        <v>581</v>
      </c>
      <c r="B127" s="12" t="str">
        <f>VLOOKUP(A127,Fields!B:D,3,FALSE)</f>
        <v>Street Address 2</v>
      </c>
      <c r="C127" t="s">
        <v>616</v>
      </c>
      <c r="D127" s="1" t="s">
        <v>583</v>
      </c>
    </row>
    <row r="128" spans="1:4">
      <c r="A128" s="19" t="s">
        <v>581</v>
      </c>
      <c r="B128" s="12" t="str">
        <f>VLOOKUP(A128,Fields!B:D,3,FALSE)</f>
        <v>Street Address 2</v>
      </c>
      <c r="C128" t="s">
        <v>617</v>
      </c>
      <c r="D128" s="1" t="s">
        <v>583</v>
      </c>
    </row>
    <row r="129" spans="1:4">
      <c r="A129" s="19" t="s">
        <v>581</v>
      </c>
      <c r="B129" s="12" t="str">
        <f>VLOOKUP(A129,Fields!B:D,3,FALSE)</f>
        <v>Street Address 2</v>
      </c>
      <c r="C129" t="s">
        <v>618</v>
      </c>
      <c r="D129" s="1" t="s">
        <v>583</v>
      </c>
    </row>
    <row r="130" spans="1:4">
      <c r="A130" s="19" t="s">
        <v>581</v>
      </c>
      <c r="B130" s="12" t="str">
        <f>VLOOKUP(A130,Fields!B:D,3,FALSE)</f>
        <v>Street Address 2</v>
      </c>
      <c r="C130" t="s">
        <v>619</v>
      </c>
      <c r="D130" s="1" t="s">
        <v>583</v>
      </c>
    </row>
    <row r="131" spans="1:4">
      <c r="A131" s="19" t="s">
        <v>581</v>
      </c>
      <c r="B131" s="12" t="str">
        <f>VLOOKUP(A131,Fields!B:D,3,FALSE)</f>
        <v>Street Address 2</v>
      </c>
      <c r="C131" t="s">
        <v>620</v>
      </c>
      <c r="D131" s="1" t="s">
        <v>583</v>
      </c>
    </row>
    <row r="132" spans="1:4">
      <c r="A132" s="19" t="s">
        <v>581</v>
      </c>
      <c r="B132" s="12" t="str">
        <f>VLOOKUP(A132,Fields!B:D,3,FALSE)</f>
        <v>Street Address 2</v>
      </c>
      <c r="C132" t="s">
        <v>497</v>
      </c>
      <c r="D132" s="1" t="s">
        <v>583</v>
      </c>
    </row>
    <row r="133" spans="1:4">
      <c r="A133" s="19" t="s">
        <v>581</v>
      </c>
      <c r="B133" s="12" t="str">
        <f>VLOOKUP(A133,Fields!B:D,3,FALSE)</f>
        <v>Street Address 2</v>
      </c>
      <c r="C133" t="s">
        <v>621</v>
      </c>
      <c r="D133" s="1" t="s">
        <v>583</v>
      </c>
    </row>
    <row r="134" spans="1:4">
      <c r="A134" s="19" t="s">
        <v>581</v>
      </c>
      <c r="B134" s="12" t="str">
        <f>VLOOKUP(A134,Fields!B:D,3,FALSE)</f>
        <v>Street Address 2</v>
      </c>
      <c r="C134" t="s">
        <v>622</v>
      </c>
      <c r="D134" s="1" t="s">
        <v>583</v>
      </c>
    </row>
    <row r="135" spans="1:4">
      <c r="A135" s="19" t="s">
        <v>581</v>
      </c>
      <c r="B135" s="12" t="str">
        <f>VLOOKUP(A135,Fields!B:D,3,FALSE)</f>
        <v>Street Address 2</v>
      </c>
      <c r="C135" t="s">
        <v>623</v>
      </c>
      <c r="D135" s="1" t="s">
        <v>583</v>
      </c>
    </row>
    <row r="136" spans="1:4">
      <c r="A136" s="19" t="s">
        <v>581</v>
      </c>
      <c r="B136" s="12" t="str">
        <f>VLOOKUP(A136,Fields!B:D,3,FALSE)</f>
        <v>Street Address 2</v>
      </c>
      <c r="C136" t="s">
        <v>624</v>
      </c>
      <c r="D136" s="1" t="s">
        <v>583</v>
      </c>
    </row>
    <row r="137" spans="1:4">
      <c r="A137" s="19" t="s">
        <v>581</v>
      </c>
      <c r="B137" s="12" t="str">
        <f>VLOOKUP(A137,Fields!B:D,3,FALSE)</f>
        <v>Street Address 2</v>
      </c>
      <c r="C137" t="s">
        <v>500</v>
      </c>
      <c r="D137" s="1" t="s">
        <v>583</v>
      </c>
    </row>
    <row r="138" spans="1:4">
      <c r="A138" s="19" t="s">
        <v>581</v>
      </c>
      <c r="B138" s="12" t="str">
        <f>VLOOKUP(A138,Fields!B:D,3,FALSE)</f>
        <v>Street Address 2</v>
      </c>
      <c r="C138" t="s">
        <v>625</v>
      </c>
      <c r="D138" s="1" t="s">
        <v>583</v>
      </c>
    </row>
    <row r="139" spans="1:4">
      <c r="A139" s="19" t="s">
        <v>581</v>
      </c>
      <c r="B139" s="12" t="str">
        <f>VLOOKUP(A139,Fields!B:D,3,FALSE)</f>
        <v>Street Address 2</v>
      </c>
      <c r="C139" t="s">
        <v>626</v>
      </c>
      <c r="D139" s="1" t="s">
        <v>583</v>
      </c>
    </row>
    <row r="140" spans="1:4">
      <c r="A140" s="19" t="s">
        <v>581</v>
      </c>
      <c r="B140" s="12" t="str">
        <f>VLOOKUP(A140,Fields!B:D,3,FALSE)</f>
        <v>Street Address 2</v>
      </c>
      <c r="C140" t="s">
        <v>627</v>
      </c>
      <c r="D140" s="1" t="s">
        <v>583</v>
      </c>
    </row>
    <row r="141" spans="1:4">
      <c r="A141" s="19" t="s">
        <v>581</v>
      </c>
      <c r="B141" s="12" t="str">
        <f>VLOOKUP(A141,Fields!B:D,3,FALSE)</f>
        <v>Street Address 2</v>
      </c>
      <c r="C141" t="s">
        <v>628</v>
      </c>
      <c r="D141" s="1" t="s">
        <v>583</v>
      </c>
    </row>
    <row r="142" spans="1:4">
      <c r="A142" s="19" t="s">
        <v>581</v>
      </c>
      <c r="B142" s="12" t="str">
        <f>VLOOKUP(A142,Fields!B:D,3,FALSE)</f>
        <v>Street Address 2</v>
      </c>
      <c r="C142" t="s">
        <v>629</v>
      </c>
      <c r="D142" s="1" t="s">
        <v>583</v>
      </c>
    </row>
    <row r="143" spans="1:4">
      <c r="A143" s="19" t="s">
        <v>581</v>
      </c>
      <c r="B143" s="12" t="str">
        <f>VLOOKUP(A143,Fields!B:D,3,FALSE)</f>
        <v>Street Address 2</v>
      </c>
      <c r="C143" t="s">
        <v>630</v>
      </c>
      <c r="D143" s="1" t="s">
        <v>583</v>
      </c>
    </row>
    <row r="144" spans="1:4">
      <c r="A144" s="19" t="s">
        <v>581</v>
      </c>
      <c r="B144" s="12" t="str">
        <f>VLOOKUP(A144,Fields!B:D,3,FALSE)</f>
        <v>Street Address 2</v>
      </c>
      <c r="C144" t="s">
        <v>631</v>
      </c>
      <c r="D144" s="1" t="s">
        <v>583</v>
      </c>
    </row>
    <row r="145" spans="1:4">
      <c r="A145" s="19" t="s">
        <v>581</v>
      </c>
      <c r="B145" s="12" t="str">
        <f>VLOOKUP(A145,Fields!B:D,3,FALSE)</f>
        <v>Street Address 2</v>
      </c>
      <c r="C145" t="s">
        <v>632</v>
      </c>
      <c r="D145" s="1" t="s">
        <v>583</v>
      </c>
    </row>
    <row r="146" spans="1:4">
      <c r="A146" s="19" t="s">
        <v>581</v>
      </c>
      <c r="B146" s="12" t="str">
        <f>VLOOKUP(A146,Fields!B:D,3,FALSE)</f>
        <v>Street Address 2</v>
      </c>
      <c r="C146" t="s">
        <v>501</v>
      </c>
      <c r="D146" s="1" t="s">
        <v>583</v>
      </c>
    </row>
    <row r="147" spans="1:4">
      <c r="A147" s="19" t="s">
        <v>581</v>
      </c>
      <c r="B147" s="12" t="str">
        <f>VLOOKUP(A147,Fields!B:D,3,FALSE)</f>
        <v>Street Address 2</v>
      </c>
      <c r="C147" t="s">
        <v>633</v>
      </c>
      <c r="D147" s="1" t="s">
        <v>583</v>
      </c>
    </row>
    <row r="148" spans="1:4">
      <c r="A148" s="19" t="s">
        <v>581</v>
      </c>
      <c r="B148" s="12" t="str">
        <f>VLOOKUP(A148,Fields!B:D,3,FALSE)</f>
        <v>Street Address 2</v>
      </c>
      <c r="C148" t="s">
        <v>634</v>
      </c>
      <c r="D148" s="1" t="s">
        <v>583</v>
      </c>
    </row>
    <row r="149" spans="1:4">
      <c r="A149" s="19" t="s">
        <v>581</v>
      </c>
      <c r="B149" s="12" t="str">
        <f>VLOOKUP(A149,Fields!B:D,3,FALSE)</f>
        <v>Street Address 2</v>
      </c>
      <c r="C149" t="s">
        <v>635</v>
      </c>
      <c r="D149" s="1" t="s">
        <v>583</v>
      </c>
    </row>
    <row r="150" spans="1:4">
      <c r="A150" s="19" t="s">
        <v>581</v>
      </c>
      <c r="B150" s="12" t="str">
        <f>VLOOKUP(A150,Fields!B:D,3,FALSE)</f>
        <v>Street Address 2</v>
      </c>
      <c r="C150" t="s">
        <v>502</v>
      </c>
      <c r="D150" s="1" t="s">
        <v>583</v>
      </c>
    </row>
    <row r="151" spans="1:4">
      <c r="A151" s="19" t="s">
        <v>581</v>
      </c>
      <c r="B151" s="12" t="str">
        <f>VLOOKUP(A151,Fields!B:D,3,FALSE)</f>
        <v>Street Address 2</v>
      </c>
      <c r="C151" t="s">
        <v>503</v>
      </c>
      <c r="D151" s="1" t="s">
        <v>583</v>
      </c>
    </row>
    <row r="152" spans="1:4">
      <c r="A152" s="19" t="s">
        <v>581</v>
      </c>
      <c r="B152" s="12" t="str">
        <f>VLOOKUP(A152,Fields!B:D,3,FALSE)</f>
        <v>Street Address 2</v>
      </c>
      <c r="C152" t="s">
        <v>636</v>
      </c>
      <c r="D152" s="1" t="s">
        <v>583</v>
      </c>
    </row>
    <row r="153" spans="1:4">
      <c r="A153" s="19" t="s">
        <v>581</v>
      </c>
      <c r="B153" s="12" t="str">
        <f>VLOOKUP(A153,Fields!B:D,3,FALSE)</f>
        <v>Street Address 2</v>
      </c>
      <c r="C153" t="s">
        <v>637</v>
      </c>
      <c r="D153" s="1" t="s">
        <v>583</v>
      </c>
    </row>
    <row r="154" spans="1:4">
      <c r="A154" s="19" t="s">
        <v>581</v>
      </c>
      <c r="B154" s="12" t="str">
        <f>VLOOKUP(A154,Fields!B:D,3,FALSE)</f>
        <v>Street Address 2</v>
      </c>
      <c r="C154" t="s">
        <v>638</v>
      </c>
      <c r="D154" s="1" t="s">
        <v>583</v>
      </c>
    </row>
    <row r="155" spans="1:4">
      <c r="A155" s="19" t="s">
        <v>581</v>
      </c>
      <c r="B155" s="12" t="str">
        <f>VLOOKUP(A155,Fields!B:D,3,FALSE)</f>
        <v>Street Address 2</v>
      </c>
      <c r="C155" t="s">
        <v>504</v>
      </c>
      <c r="D155" s="1" t="s">
        <v>583</v>
      </c>
    </row>
    <row r="156" spans="1:4">
      <c r="A156" s="19" t="s">
        <v>581</v>
      </c>
      <c r="B156" s="12" t="str">
        <f>VLOOKUP(A156,Fields!B:D,3,FALSE)</f>
        <v>Street Address 2</v>
      </c>
      <c r="C156" t="s">
        <v>639</v>
      </c>
      <c r="D156" s="1" t="s">
        <v>583</v>
      </c>
    </row>
    <row r="157" spans="1:4">
      <c r="A157" s="19" t="s">
        <v>581</v>
      </c>
      <c r="B157" s="12" t="str">
        <f>VLOOKUP(A157,Fields!B:D,3,FALSE)</f>
        <v>Street Address 2</v>
      </c>
      <c r="C157" t="s">
        <v>505</v>
      </c>
      <c r="D157" s="1" t="s">
        <v>583</v>
      </c>
    </row>
    <row r="158" spans="1:4">
      <c r="A158" s="19" t="s">
        <v>581</v>
      </c>
      <c r="B158" s="12" t="str">
        <f>VLOOKUP(A158,Fields!B:D,3,FALSE)</f>
        <v>Street Address 2</v>
      </c>
      <c r="C158" t="s">
        <v>640</v>
      </c>
      <c r="D158" s="1" t="s">
        <v>583</v>
      </c>
    </row>
    <row r="159" spans="1:4">
      <c r="A159" s="19" t="s">
        <v>581</v>
      </c>
      <c r="B159" s="12" t="str">
        <f>VLOOKUP(A159,Fields!B:D,3,FALSE)</f>
        <v>Street Address 2</v>
      </c>
      <c r="C159" t="s">
        <v>641</v>
      </c>
      <c r="D159" s="1" t="s">
        <v>583</v>
      </c>
    </row>
    <row r="160" spans="1:4">
      <c r="A160" s="19" t="s">
        <v>581</v>
      </c>
      <c r="B160" s="12" t="str">
        <f>VLOOKUP(A160,Fields!B:D,3,FALSE)</f>
        <v>Street Address 2</v>
      </c>
      <c r="C160" t="s">
        <v>642</v>
      </c>
      <c r="D160" s="1" t="s">
        <v>583</v>
      </c>
    </row>
    <row r="161" spans="1:4">
      <c r="A161" s="19" t="s">
        <v>581</v>
      </c>
      <c r="B161" s="12" t="str">
        <f>VLOOKUP(A161,Fields!B:D,3,FALSE)</f>
        <v>Street Address 2</v>
      </c>
      <c r="C161" t="s">
        <v>643</v>
      </c>
      <c r="D161" s="1" t="s">
        <v>583</v>
      </c>
    </row>
    <row r="162" spans="1:4">
      <c r="A162" s="19" t="s">
        <v>581</v>
      </c>
      <c r="B162" s="12" t="str">
        <f>VLOOKUP(A162,Fields!B:D,3,FALSE)</f>
        <v>Street Address 2</v>
      </c>
      <c r="C162" t="s">
        <v>644</v>
      </c>
      <c r="D162" s="1" t="s">
        <v>583</v>
      </c>
    </row>
    <row r="163" spans="1:4">
      <c r="A163" s="19" t="s">
        <v>581</v>
      </c>
      <c r="B163" s="12" t="str">
        <f>VLOOKUP(A163,Fields!B:D,3,FALSE)</f>
        <v>Street Address 2</v>
      </c>
      <c r="C163" t="s">
        <v>645</v>
      </c>
      <c r="D163" s="1" t="s">
        <v>583</v>
      </c>
    </row>
    <row r="164" spans="1:4">
      <c r="A164" s="19" t="s">
        <v>581</v>
      </c>
      <c r="B164" s="12" t="str">
        <f>VLOOKUP(A164,Fields!B:D,3,FALSE)</f>
        <v>Street Address 2</v>
      </c>
      <c r="C164" t="s">
        <v>646</v>
      </c>
      <c r="D164" s="1" t="s">
        <v>583</v>
      </c>
    </row>
    <row r="165" spans="1:4">
      <c r="A165" s="19" t="s">
        <v>581</v>
      </c>
      <c r="B165" s="12" t="str">
        <f>VLOOKUP(A165,Fields!B:D,3,FALSE)</f>
        <v>Street Address 2</v>
      </c>
      <c r="C165" t="s">
        <v>647</v>
      </c>
      <c r="D165" s="1" t="s">
        <v>583</v>
      </c>
    </row>
    <row r="166" spans="1:4">
      <c r="A166" s="19" t="s">
        <v>581</v>
      </c>
      <c r="B166" s="12" t="str">
        <f>VLOOKUP(A166,Fields!B:D,3,FALSE)</f>
        <v>Street Address 2</v>
      </c>
      <c r="C166" t="s">
        <v>506</v>
      </c>
      <c r="D166" s="1" t="s">
        <v>583</v>
      </c>
    </row>
    <row r="167" spans="1:4">
      <c r="A167" s="19" t="s">
        <v>581</v>
      </c>
      <c r="B167" s="12" t="str">
        <f>VLOOKUP(A167,Fields!B:D,3,FALSE)</f>
        <v>Street Address 2</v>
      </c>
      <c r="C167" t="s">
        <v>507</v>
      </c>
      <c r="D167" s="1" t="s">
        <v>583</v>
      </c>
    </row>
    <row r="168" spans="1:4">
      <c r="A168" s="19" t="s">
        <v>581</v>
      </c>
      <c r="B168" s="12" t="str">
        <f>VLOOKUP(A168,Fields!B:D,3,FALSE)</f>
        <v>Street Address 2</v>
      </c>
      <c r="C168" t="s">
        <v>648</v>
      </c>
      <c r="D168" s="1" t="s">
        <v>583</v>
      </c>
    </row>
    <row r="169" spans="1:4">
      <c r="A169" s="19" t="s">
        <v>581</v>
      </c>
      <c r="B169" s="12" t="str">
        <f>VLOOKUP(A169,Fields!B:D,3,FALSE)</f>
        <v>Street Address 2</v>
      </c>
      <c r="C169" t="s">
        <v>649</v>
      </c>
      <c r="D169" s="1" t="s">
        <v>583</v>
      </c>
    </row>
    <row r="170" spans="1:4">
      <c r="A170" s="19" t="s">
        <v>581</v>
      </c>
      <c r="B170" s="12" t="str">
        <f>VLOOKUP(A170,Fields!B:D,3,FALSE)</f>
        <v>Street Address 2</v>
      </c>
      <c r="C170" t="s">
        <v>650</v>
      </c>
      <c r="D170" s="1" t="s">
        <v>583</v>
      </c>
    </row>
    <row r="171" spans="1:4">
      <c r="A171" s="19" t="s">
        <v>581</v>
      </c>
      <c r="B171" s="12" t="str">
        <f>VLOOKUP(A171,Fields!B:D,3,FALSE)</f>
        <v>Street Address 2</v>
      </c>
      <c r="C171" t="s">
        <v>651</v>
      </c>
      <c r="D171" s="1" t="s">
        <v>583</v>
      </c>
    </row>
    <row r="172" spans="1:4">
      <c r="A172" s="19" t="s">
        <v>581</v>
      </c>
      <c r="B172" s="12" t="str">
        <f>VLOOKUP(A172,Fields!B:D,3,FALSE)</f>
        <v>Street Address 2</v>
      </c>
      <c r="C172" t="s">
        <v>508</v>
      </c>
      <c r="D172" s="1" t="s">
        <v>583</v>
      </c>
    </row>
    <row r="173" spans="1:4">
      <c r="A173" s="19" t="s">
        <v>581</v>
      </c>
      <c r="B173" s="12" t="str">
        <f>VLOOKUP(A173,Fields!B:D,3,FALSE)</f>
        <v>Street Address 2</v>
      </c>
      <c r="C173" t="s">
        <v>652</v>
      </c>
      <c r="D173" s="1" t="s">
        <v>583</v>
      </c>
    </row>
    <row r="174" spans="1:4">
      <c r="A174" s="19" t="s">
        <v>581</v>
      </c>
      <c r="B174" s="12" t="str">
        <f>VLOOKUP(A174,Fields!B:D,3,FALSE)</f>
        <v>Street Address 2</v>
      </c>
      <c r="C174" t="s">
        <v>509</v>
      </c>
      <c r="D174" s="1" t="s">
        <v>583</v>
      </c>
    </row>
    <row r="175" spans="1:4">
      <c r="A175" s="19" t="s">
        <v>581</v>
      </c>
      <c r="B175" s="12" t="str">
        <f>VLOOKUP(A175,Fields!B:D,3,FALSE)</f>
        <v>Street Address 2</v>
      </c>
      <c r="C175" t="s">
        <v>653</v>
      </c>
      <c r="D175" s="1" t="s">
        <v>583</v>
      </c>
    </row>
    <row r="176" spans="1:4">
      <c r="A176" s="19" t="s">
        <v>581</v>
      </c>
      <c r="B176" s="12" t="str">
        <f>VLOOKUP(A176,Fields!B:D,3,FALSE)</f>
        <v>Street Address 2</v>
      </c>
      <c r="C176" t="s">
        <v>654</v>
      </c>
      <c r="D176" s="1" t="s">
        <v>583</v>
      </c>
    </row>
    <row r="177" spans="1:4">
      <c r="A177" s="19" t="s">
        <v>581</v>
      </c>
      <c r="B177" s="12" t="str">
        <f>VLOOKUP(A177,Fields!B:D,3,FALSE)</f>
        <v>Street Address 2</v>
      </c>
      <c r="C177" t="s">
        <v>655</v>
      </c>
      <c r="D177" s="1" t="s">
        <v>583</v>
      </c>
    </row>
    <row r="178" spans="1:4">
      <c r="A178" s="19" t="s">
        <v>581</v>
      </c>
      <c r="B178" s="12" t="str">
        <f>VLOOKUP(A178,Fields!B:D,3,FALSE)</f>
        <v>Street Address 2</v>
      </c>
      <c r="C178" t="s">
        <v>656</v>
      </c>
      <c r="D178" s="1" t="s">
        <v>583</v>
      </c>
    </row>
    <row r="179" spans="1:4">
      <c r="A179" s="19" t="s">
        <v>581</v>
      </c>
      <c r="B179" s="12" t="str">
        <f>VLOOKUP(A179,Fields!B:D,3,FALSE)</f>
        <v>Street Address 2</v>
      </c>
      <c r="C179" t="s">
        <v>657</v>
      </c>
      <c r="D179" s="1" t="s">
        <v>583</v>
      </c>
    </row>
    <row r="180" spans="1:4">
      <c r="A180" s="19" t="s">
        <v>581</v>
      </c>
      <c r="B180" s="12" t="str">
        <f>VLOOKUP(A180,Fields!B:D,3,FALSE)</f>
        <v>Street Address 2</v>
      </c>
      <c r="C180" t="s">
        <v>658</v>
      </c>
      <c r="D180" s="1" t="s">
        <v>583</v>
      </c>
    </row>
    <row r="181" spans="1:4">
      <c r="A181" s="19" t="s">
        <v>581</v>
      </c>
      <c r="B181" s="12" t="str">
        <f>VLOOKUP(A181,Fields!B:D,3,FALSE)</f>
        <v>Street Address 2</v>
      </c>
      <c r="C181" t="s">
        <v>659</v>
      </c>
      <c r="D181" s="1" t="s">
        <v>583</v>
      </c>
    </row>
    <row r="182" spans="1:4">
      <c r="A182" s="19" t="s">
        <v>581</v>
      </c>
      <c r="B182" s="12" t="str">
        <f>VLOOKUP(A182,Fields!B:D,3,FALSE)</f>
        <v>Street Address 2</v>
      </c>
      <c r="C182" t="s">
        <v>660</v>
      </c>
      <c r="D182" s="1" t="s">
        <v>583</v>
      </c>
    </row>
    <row r="183" spans="1:4">
      <c r="A183" s="19" t="s">
        <v>581</v>
      </c>
      <c r="B183" s="12" t="str">
        <f>VLOOKUP(A183,Fields!B:D,3,FALSE)</f>
        <v>Street Address 2</v>
      </c>
      <c r="C183" t="s">
        <v>661</v>
      </c>
      <c r="D183" s="1" t="s">
        <v>583</v>
      </c>
    </row>
    <row r="184" spans="1:4">
      <c r="A184" s="19" t="s">
        <v>581</v>
      </c>
      <c r="B184" s="12" t="str">
        <f>VLOOKUP(A184,Fields!B:D,3,FALSE)</f>
        <v>Street Address 2</v>
      </c>
      <c r="C184" t="s">
        <v>510</v>
      </c>
      <c r="D184" s="1" t="s">
        <v>583</v>
      </c>
    </row>
    <row r="185" spans="1:4">
      <c r="A185" s="19" t="s">
        <v>581</v>
      </c>
      <c r="B185" s="12" t="str">
        <f>VLOOKUP(A185,Fields!B:D,3,FALSE)</f>
        <v>Street Address 2</v>
      </c>
      <c r="C185" t="s">
        <v>662</v>
      </c>
      <c r="D185" s="1" t="s">
        <v>583</v>
      </c>
    </row>
    <row r="186" spans="1:4">
      <c r="A186" s="19" t="s">
        <v>581</v>
      </c>
      <c r="B186" s="12" t="str">
        <f>VLOOKUP(A186,Fields!B:D,3,FALSE)</f>
        <v>Street Address 2</v>
      </c>
      <c r="C186" t="s">
        <v>663</v>
      </c>
      <c r="D186" s="1" t="s">
        <v>583</v>
      </c>
    </row>
    <row r="187" spans="1:4">
      <c r="A187" s="19" t="s">
        <v>581</v>
      </c>
      <c r="B187" s="12" t="str">
        <f>VLOOKUP(A187,Fields!B:D,3,FALSE)</f>
        <v>Street Address 2</v>
      </c>
      <c r="C187" t="s">
        <v>664</v>
      </c>
      <c r="D187" s="1" t="s">
        <v>583</v>
      </c>
    </row>
    <row r="188" spans="1:4">
      <c r="A188" s="19" t="s">
        <v>581</v>
      </c>
      <c r="B188" s="12" t="str">
        <f>VLOOKUP(A188,Fields!B:D,3,FALSE)</f>
        <v>Street Address 2</v>
      </c>
      <c r="C188" t="s">
        <v>665</v>
      </c>
      <c r="D188" s="1" t="s">
        <v>583</v>
      </c>
    </row>
    <row r="189" spans="1:4">
      <c r="A189" s="19" t="s">
        <v>581</v>
      </c>
      <c r="B189" s="12" t="str">
        <f>VLOOKUP(A189,Fields!B:D,3,FALSE)</f>
        <v>Street Address 2</v>
      </c>
      <c r="C189" t="s">
        <v>511</v>
      </c>
      <c r="D189" s="1" t="s">
        <v>583</v>
      </c>
    </row>
    <row r="190" spans="1:4">
      <c r="A190" s="19" t="s">
        <v>581</v>
      </c>
      <c r="B190" s="12" t="str">
        <f>VLOOKUP(A190,Fields!B:D,3,FALSE)</f>
        <v>Street Address 2</v>
      </c>
      <c r="C190" t="s">
        <v>512</v>
      </c>
      <c r="D190" s="1" t="s">
        <v>583</v>
      </c>
    </row>
    <row r="191" spans="1:4">
      <c r="A191" s="19" t="s">
        <v>581</v>
      </c>
      <c r="B191" s="12" t="str">
        <f>VLOOKUP(A191,Fields!B:D,3,FALSE)</f>
        <v>Street Address 2</v>
      </c>
      <c r="C191" t="s">
        <v>513</v>
      </c>
      <c r="D191" s="1" t="s">
        <v>583</v>
      </c>
    </row>
    <row r="192" spans="1:4">
      <c r="A192" s="19" t="s">
        <v>581</v>
      </c>
      <c r="B192" s="12" t="str">
        <f>VLOOKUP(A192,Fields!B:D,3,FALSE)</f>
        <v>Street Address 2</v>
      </c>
      <c r="C192" t="s">
        <v>666</v>
      </c>
      <c r="D192" s="1" t="s">
        <v>583</v>
      </c>
    </row>
    <row r="193" spans="1:4">
      <c r="A193" s="19" t="s">
        <v>581</v>
      </c>
      <c r="B193" s="12" t="str">
        <f>VLOOKUP(A193,Fields!B:D,3,FALSE)</f>
        <v>Street Address 2</v>
      </c>
      <c r="C193" t="s">
        <v>667</v>
      </c>
      <c r="D193" s="1" t="s">
        <v>583</v>
      </c>
    </row>
    <row r="194" spans="1:4">
      <c r="A194" s="19" t="s">
        <v>581</v>
      </c>
      <c r="B194" s="12" t="str">
        <f>VLOOKUP(A194,Fields!B:D,3,FALSE)</f>
        <v>Street Address 2</v>
      </c>
      <c r="C194" t="s">
        <v>668</v>
      </c>
      <c r="D194" s="1" t="s">
        <v>583</v>
      </c>
    </row>
    <row r="195" spans="1:4">
      <c r="A195" s="19" t="s">
        <v>581</v>
      </c>
      <c r="B195" s="12" t="str">
        <f>VLOOKUP(A195,Fields!B:D,3,FALSE)</f>
        <v>Street Address 2</v>
      </c>
      <c r="C195" t="s">
        <v>669</v>
      </c>
      <c r="D195" s="1" t="s">
        <v>583</v>
      </c>
    </row>
    <row r="196" spans="1:4">
      <c r="A196" s="19" t="s">
        <v>581</v>
      </c>
      <c r="B196" s="12" t="str">
        <f>VLOOKUP(A196,Fields!B:D,3,FALSE)</f>
        <v>Street Address 2</v>
      </c>
      <c r="C196" t="s">
        <v>670</v>
      </c>
      <c r="D196" s="1" t="s">
        <v>583</v>
      </c>
    </row>
    <row r="197" spans="1:4">
      <c r="A197" s="19" t="s">
        <v>581</v>
      </c>
      <c r="B197" s="12" t="str">
        <f>VLOOKUP(A197,Fields!B:D,3,FALSE)</f>
        <v>Street Address 2</v>
      </c>
      <c r="C197" t="s">
        <v>514</v>
      </c>
      <c r="D197" s="1" t="s">
        <v>583</v>
      </c>
    </row>
    <row r="198" spans="1:4">
      <c r="A198" s="19" t="s">
        <v>581</v>
      </c>
      <c r="B198" s="12" t="str">
        <f>VLOOKUP(A198,Fields!B:D,3,FALSE)</f>
        <v>Street Address 2</v>
      </c>
      <c r="C198" t="s">
        <v>671</v>
      </c>
      <c r="D198" s="1" t="s">
        <v>583</v>
      </c>
    </row>
    <row r="199" spans="1:4">
      <c r="A199" s="19" t="s">
        <v>581</v>
      </c>
      <c r="B199" s="12" t="str">
        <f>VLOOKUP(A199,Fields!B:D,3,FALSE)</f>
        <v>Street Address 2</v>
      </c>
      <c r="C199" t="s">
        <v>672</v>
      </c>
      <c r="D199" s="1" t="s">
        <v>583</v>
      </c>
    </row>
    <row r="200" spans="1:4">
      <c r="A200" s="19" t="s">
        <v>581</v>
      </c>
      <c r="B200" s="12" t="str">
        <f>VLOOKUP(A200,Fields!B:D,3,FALSE)</f>
        <v>Street Address 2</v>
      </c>
      <c r="C200" t="s">
        <v>673</v>
      </c>
      <c r="D200" s="1" t="s">
        <v>583</v>
      </c>
    </row>
    <row r="201" spans="1:4">
      <c r="A201" s="19" t="s">
        <v>581</v>
      </c>
      <c r="B201" s="12" t="str">
        <f>VLOOKUP(A201,Fields!B:D,3,FALSE)</f>
        <v>Street Address 2</v>
      </c>
      <c r="C201" t="s">
        <v>674</v>
      </c>
      <c r="D201" s="1" t="s">
        <v>583</v>
      </c>
    </row>
    <row r="202" spans="1:4">
      <c r="A202" s="19" t="s">
        <v>581</v>
      </c>
      <c r="B202" s="12" t="str">
        <f>VLOOKUP(A202,Fields!B:D,3,FALSE)</f>
        <v>Street Address 2</v>
      </c>
      <c r="C202" t="s">
        <v>675</v>
      </c>
      <c r="D202" s="1" t="s">
        <v>583</v>
      </c>
    </row>
    <row r="203" spans="1:4">
      <c r="A203" s="19" t="s">
        <v>581</v>
      </c>
      <c r="B203" s="12" t="str">
        <f>VLOOKUP(A203,Fields!B:D,3,FALSE)</f>
        <v>Street Address 2</v>
      </c>
      <c r="C203" t="s">
        <v>676</v>
      </c>
      <c r="D203" s="1" t="s">
        <v>583</v>
      </c>
    </row>
    <row r="204" spans="1:4">
      <c r="A204" s="19" t="s">
        <v>581</v>
      </c>
      <c r="B204" s="12" t="str">
        <f>VLOOKUP(A204,Fields!B:D,3,FALSE)</f>
        <v>Street Address 2</v>
      </c>
      <c r="C204" t="s">
        <v>677</v>
      </c>
      <c r="D204" s="1" t="s">
        <v>583</v>
      </c>
    </row>
    <row r="205" spans="1:4">
      <c r="A205" s="19" t="s">
        <v>581</v>
      </c>
      <c r="B205" s="12" t="str">
        <f>VLOOKUP(A205,Fields!B:D,3,FALSE)</f>
        <v>Street Address 2</v>
      </c>
      <c r="C205" t="s">
        <v>678</v>
      </c>
      <c r="D205" s="1" t="s">
        <v>583</v>
      </c>
    </row>
    <row r="206" spans="1:4">
      <c r="A206" s="19" t="s">
        <v>581</v>
      </c>
      <c r="B206" s="12" t="str">
        <f>VLOOKUP(A206,Fields!B:D,3,FALSE)</f>
        <v>Street Address 2</v>
      </c>
      <c r="C206" t="s">
        <v>679</v>
      </c>
      <c r="D206" s="1" t="s">
        <v>583</v>
      </c>
    </row>
    <row r="207" spans="1:4">
      <c r="A207" s="19" t="s">
        <v>581</v>
      </c>
      <c r="B207" s="12" t="str">
        <f>VLOOKUP(A207,Fields!B:D,3,FALSE)</f>
        <v>Street Address 2</v>
      </c>
      <c r="C207" t="s">
        <v>680</v>
      </c>
      <c r="D207" s="1" t="s">
        <v>583</v>
      </c>
    </row>
    <row r="208" spans="1:4">
      <c r="A208" s="19" t="s">
        <v>581</v>
      </c>
      <c r="B208" s="12" t="str">
        <f>VLOOKUP(A208,Fields!B:D,3,FALSE)</f>
        <v>Street Address 2</v>
      </c>
      <c r="C208" t="s">
        <v>681</v>
      </c>
      <c r="D208" s="1" t="s">
        <v>583</v>
      </c>
    </row>
    <row r="209" spans="1:4">
      <c r="A209" s="19" t="s">
        <v>581</v>
      </c>
      <c r="B209" s="12" t="str">
        <f>VLOOKUP(A209,Fields!B:D,3,FALSE)</f>
        <v>Street Address 2</v>
      </c>
      <c r="C209" t="s">
        <v>682</v>
      </c>
      <c r="D209" s="1" t="s">
        <v>583</v>
      </c>
    </row>
    <row r="210" spans="1:4">
      <c r="A210" s="19" t="s">
        <v>581</v>
      </c>
      <c r="B210" s="12" t="str">
        <f>VLOOKUP(A210,Fields!B:D,3,FALSE)</f>
        <v>Street Address 2</v>
      </c>
      <c r="C210" t="s">
        <v>683</v>
      </c>
      <c r="D210" s="1" t="s">
        <v>583</v>
      </c>
    </row>
    <row r="211" spans="1:4">
      <c r="A211" s="19" t="s">
        <v>581</v>
      </c>
      <c r="B211" s="12" t="str">
        <f>VLOOKUP(A211,Fields!B:D,3,FALSE)</f>
        <v>Street Address 2</v>
      </c>
      <c r="C211" t="s">
        <v>684</v>
      </c>
      <c r="D211" s="1" t="s">
        <v>583</v>
      </c>
    </row>
    <row r="212" spans="1:4">
      <c r="A212" s="19" t="s">
        <v>581</v>
      </c>
      <c r="B212" s="12" t="str">
        <f>VLOOKUP(A212,Fields!B:D,3,FALSE)</f>
        <v>Street Address 2</v>
      </c>
      <c r="C212" t="s">
        <v>685</v>
      </c>
      <c r="D212" s="1" t="s">
        <v>583</v>
      </c>
    </row>
    <row r="213" spans="1:4">
      <c r="A213" s="19" t="s">
        <v>581</v>
      </c>
      <c r="B213" s="12" t="str">
        <f>VLOOKUP(A213,Fields!B:D,3,FALSE)</f>
        <v>Street Address 2</v>
      </c>
      <c r="C213" t="s">
        <v>515</v>
      </c>
      <c r="D213" s="1" t="s">
        <v>583</v>
      </c>
    </row>
    <row r="214" spans="1:4">
      <c r="A214" s="19" t="s">
        <v>581</v>
      </c>
      <c r="B214" s="12" t="str">
        <f>VLOOKUP(A214,Fields!B:D,3,FALSE)</f>
        <v>Street Address 2</v>
      </c>
      <c r="C214" t="s">
        <v>686</v>
      </c>
      <c r="D214" s="1" t="s">
        <v>583</v>
      </c>
    </row>
    <row r="215" spans="1:4">
      <c r="A215" s="19" t="s">
        <v>581</v>
      </c>
      <c r="B215" s="12" t="str">
        <f>VLOOKUP(A215,Fields!B:D,3,FALSE)</f>
        <v>Street Address 2</v>
      </c>
      <c r="C215" t="s">
        <v>687</v>
      </c>
      <c r="D215" s="1" t="s">
        <v>583</v>
      </c>
    </row>
    <row r="216" spans="1:4">
      <c r="A216" s="19" t="s">
        <v>581</v>
      </c>
      <c r="B216" s="12" t="str">
        <f>VLOOKUP(A216,Fields!B:D,3,FALSE)</f>
        <v>Street Address 2</v>
      </c>
      <c r="C216" t="s">
        <v>688</v>
      </c>
      <c r="D216" s="1" t="s">
        <v>583</v>
      </c>
    </row>
    <row r="217" spans="1:4">
      <c r="A217" s="19" t="s">
        <v>581</v>
      </c>
      <c r="B217" s="12" t="str">
        <f>VLOOKUP(A217,Fields!B:D,3,FALSE)</f>
        <v>Street Address 2</v>
      </c>
      <c r="C217" t="s">
        <v>689</v>
      </c>
      <c r="D217" s="1" t="s">
        <v>583</v>
      </c>
    </row>
    <row r="218" spans="1:4">
      <c r="A218" s="19" t="s">
        <v>581</v>
      </c>
      <c r="B218" s="12" t="str">
        <f>VLOOKUP(A218,Fields!B:D,3,FALSE)</f>
        <v>Street Address 2</v>
      </c>
      <c r="C218" t="s">
        <v>690</v>
      </c>
      <c r="D218" s="1" t="s">
        <v>583</v>
      </c>
    </row>
    <row r="219" spans="1:4">
      <c r="A219" s="19" t="s">
        <v>581</v>
      </c>
      <c r="B219" s="12" t="str">
        <f>VLOOKUP(A219,Fields!B:D,3,FALSE)</f>
        <v>Street Address 2</v>
      </c>
      <c r="C219" t="s">
        <v>691</v>
      </c>
      <c r="D219" s="1" t="s">
        <v>583</v>
      </c>
    </row>
    <row r="220" spans="1:4">
      <c r="A220" s="19" t="s">
        <v>581</v>
      </c>
      <c r="B220" s="12" t="str">
        <f>VLOOKUP(A220,Fields!B:D,3,FALSE)</f>
        <v>Street Address 2</v>
      </c>
      <c r="C220" t="s">
        <v>516</v>
      </c>
      <c r="D220" s="1" t="s">
        <v>583</v>
      </c>
    </row>
    <row r="221" spans="1:4">
      <c r="A221" s="19" t="s">
        <v>581</v>
      </c>
      <c r="B221" s="12" t="str">
        <f>VLOOKUP(A221,Fields!B:D,3,FALSE)</f>
        <v>Street Address 2</v>
      </c>
      <c r="C221" t="s">
        <v>692</v>
      </c>
      <c r="D221" s="1" t="s">
        <v>583</v>
      </c>
    </row>
    <row r="222" spans="1:4">
      <c r="A222" s="19" t="s">
        <v>581</v>
      </c>
      <c r="B222" s="12" t="str">
        <f>VLOOKUP(A222,Fields!B:D,3,FALSE)</f>
        <v>Street Address 2</v>
      </c>
      <c r="C222" t="s">
        <v>693</v>
      </c>
      <c r="D222" s="1" t="s">
        <v>583</v>
      </c>
    </row>
    <row r="223" spans="1:4">
      <c r="A223" s="19" t="s">
        <v>581</v>
      </c>
      <c r="B223" s="12" t="str">
        <f>VLOOKUP(A223,Fields!B:D,3,FALSE)</f>
        <v>Street Address 2</v>
      </c>
      <c r="C223" t="s">
        <v>694</v>
      </c>
      <c r="D223" s="1" t="s">
        <v>583</v>
      </c>
    </row>
    <row r="224" spans="1:4">
      <c r="A224" s="19" t="s">
        <v>581</v>
      </c>
      <c r="B224" s="12" t="str">
        <f>VLOOKUP(A224,Fields!B:D,3,FALSE)</f>
        <v>Street Address 2</v>
      </c>
      <c r="C224" t="s">
        <v>695</v>
      </c>
      <c r="D224" s="1" t="s">
        <v>583</v>
      </c>
    </row>
    <row r="225" spans="1:4">
      <c r="A225" s="19" t="s">
        <v>581</v>
      </c>
      <c r="B225" s="12" t="str">
        <f>VLOOKUP(A225,Fields!B:D,3,FALSE)</f>
        <v>Street Address 2</v>
      </c>
      <c r="C225" t="s">
        <v>696</v>
      </c>
      <c r="D225" s="1" t="s">
        <v>583</v>
      </c>
    </row>
    <row r="226" spans="1:4">
      <c r="A226" s="19" t="s">
        <v>581</v>
      </c>
      <c r="B226" s="12" t="str">
        <f>VLOOKUP(A226,Fields!B:D,3,FALSE)</f>
        <v>Street Address 2</v>
      </c>
      <c r="C226" t="s">
        <v>697</v>
      </c>
      <c r="D226" s="1" t="s">
        <v>583</v>
      </c>
    </row>
    <row r="227" spans="1:4">
      <c r="A227" s="19" t="s">
        <v>581</v>
      </c>
      <c r="B227" s="12" t="str">
        <f>VLOOKUP(A227,Fields!B:D,3,FALSE)</f>
        <v>Street Address 2</v>
      </c>
      <c r="C227" t="s">
        <v>698</v>
      </c>
      <c r="D227" s="1" t="s">
        <v>583</v>
      </c>
    </row>
    <row r="228" spans="1:4">
      <c r="A228" s="19" t="s">
        <v>581</v>
      </c>
      <c r="B228" s="12" t="str">
        <f>VLOOKUP(A228,Fields!B:D,3,FALSE)</f>
        <v>Street Address 2</v>
      </c>
      <c r="C228" t="s">
        <v>699</v>
      </c>
      <c r="D228" s="1" t="s">
        <v>583</v>
      </c>
    </row>
    <row r="229" spans="1:4">
      <c r="A229" s="19" t="s">
        <v>581</v>
      </c>
      <c r="B229" s="12" t="str">
        <f>VLOOKUP(A229,Fields!B:D,3,FALSE)</f>
        <v>Street Address 2</v>
      </c>
      <c r="C229" t="s">
        <v>700</v>
      </c>
      <c r="D229" s="1" t="s">
        <v>583</v>
      </c>
    </row>
    <row r="230" spans="1:4">
      <c r="A230" s="19" t="s">
        <v>581</v>
      </c>
      <c r="B230" s="12" t="str">
        <f>VLOOKUP(A230,Fields!B:D,3,FALSE)</f>
        <v>Street Address 2</v>
      </c>
      <c r="C230" t="s">
        <v>517</v>
      </c>
      <c r="D230" s="1" t="s">
        <v>583</v>
      </c>
    </row>
    <row r="231" spans="1:4">
      <c r="A231" s="19" t="s">
        <v>581</v>
      </c>
      <c r="B231" s="12" t="str">
        <f>VLOOKUP(A231,Fields!B:D,3,FALSE)</f>
        <v>Street Address 2</v>
      </c>
      <c r="C231" t="s">
        <v>518</v>
      </c>
      <c r="D231" s="1" t="s">
        <v>583</v>
      </c>
    </row>
    <row r="232" spans="1:4">
      <c r="A232" s="19" t="s">
        <v>581</v>
      </c>
      <c r="B232" s="12" t="str">
        <f>VLOOKUP(A232,Fields!B:D,3,FALSE)</f>
        <v>Street Address 2</v>
      </c>
      <c r="C232" t="s">
        <v>701</v>
      </c>
      <c r="D232" s="1" t="s">
        <v>583</v>
      </c>
    </row>
    <row r="233" spans="1:4">
      <c r="A233" s="19" t="s">
        <v>581</v>
      </c>
      <c r="B233" s="12" t="str">
        <f>VLOOKUP(A233,Fields!B:D,3,FALSE)</f>
        <v>Street Address 2</v>
      </c>
      <c r="C233" t="s">
        <v>519</v>
      </c>
      <c r="D233" s="1" t="s">
        <v>583</v>
      </c>
    </row>
    <row r="234" spans="1:4">
      <c r="A234" s="19" t="s">
        <v>581</v>
      </c>
      <c r="B234" s="12" t="str">
        <f>VLOOKUP(A234,Fields!B:D,3,FALSE)</f>
        <v>Street Address 2</v>
      </c>
      <c r="C234" t="s">
        <v>702</v>
      </c>
      <c r="D234" s="1" t="s">
        <v>583</v>
      </c>
    </row>
    <row r="235" spans="1:4">
      <c r="A235" s="19" t="s">
        <v>581</v>
      </c>
      <c r="B235" s="12" t="str">
        <f>VLOOKUP(A235,Fields!B:D,3,FALSE)</f>
        <v>Street Address 2</v>
      </c>
      <c r="C235" t="s">
        <v>703</v>
      </c>
      <c r="D235" s="1" t="s">
        <v>583</v>
      </c>
    </row>
    <row r="236" spans="1:4">
      <c r="A236" s="19" t="s">
        <v>581</v>
      </c>
      <c r="B236" s="12" t="str">
        <f>VLOOKUP(A236,Fields!B:D,3,FALSE)</f>
        <v>Street Address 2</v>
      </c>
      <c r="C236" t="s">
        <v>704</v>
      </c>
      <c r="D236" s="1" t="s">
        <v>583</v>
      </c>
    </row>
    <row r="237" spans="1:4">
      <c r="A237" s="19" t="s">
        <v>581</v>
      </c>
      <c r="B237" s="12" t="str">
        <f>VLOOKUP(A237,Fields!B:D,3,FALSE)</f>
        <v>Street Address 2</v>
      </c>
      <c r="C237" t="s">
        <v>705</v>
      </c>
      <c r="D237" s="1" t="s">
        <v>583</v>
      </c>
    </row>
    <row r="238" spans="1:4">
      <c r="A238" s="19" t="s">
        <v>581</v>
      </c>
      <c r="B238" s="12" t="str">
        <f>VLOOKUP(A238,Fields!B:D,3,FALSE)</f>
        <v>Street Address 2</v>
      </c>
      <c r="C238" t="s">
        <v>706</v>
      </c>
      <c r="D238" s="1" t="s">
        <v>583</v>
      </c>
    </row>
    <row r="239" spans="1:4">
      <c r="A239" s="19" t="s">
        <v>581</v>
      </c>
      <c r="B239" s="12" t="str">
        <f>VLOOKUP(A239,Fields!B:D,3,FALSE)</f>
        <v>Street Address 2</v>
      </c>
      <c r="C239" t="s">
        <v>707</v>
      </c>
      <c r="D239" s="1" t="s">
        <v>583</v>
      </c>
    </row>
    <row r="240" spans="1:4">
      <c r="A240" s="19" t="s">
        <v>581</v>
      </c>
      <c r="B240" s="12" t="str">
        <f>VLOOKUP(A240,Fields!B:D,3,FALSE)</f>
        <v>Street Address 2</v>
      </c>
      <c r="C240" t="s">
        <v>708</v>
      </c>
      <c r="D240" s="1" t="s">
        <v>583</v>
      </c>
    </row>
    <row r="241" spans="1:4">
      <c r="A241" s="19" t="s">
        <v>581</v>
      </c>
      <c r="B241" s="12" t="str">
        <f>VLOOKUP(A241,Fields!B:D,3,FALSE)</f>
        <v>Street Address 2</v>
      </c>
      <c r="C241" t="s">
        <v>709</v>
      </c>
      <c r="D241" s="1" t="s">
        <v>583</v>
      </c>
    </row>
    <row r="242" spans="1:4">
      <c r="A242" s="19" t="s">
        <v>581</v>
      </c>
      <c r="B242" s="12" t="str">
        <f>VLOOKUP(A242,Fields!B:D,3,FALSE)</f>
        <v>Street Address 2</v>
      </c>
      <c r="C242" t="s">
        <v>710</v>
      </c>
      <c r="D242" s="1" t="s">
        <v>583</v>
      </c>
    </row>
    <row r="243" spans="1:4">
      <c r="A243" s="19" t="s">
        <v>581</v>
      </c>
      <c r="B243" s="12" t="str">
        <f>VLOOKUP(A243,Fields!B:D,3,FALSE)</f>
        <v>Street Address 2</v>
      </c>
      <c r="C243" t="s">
        <v>711</v>
      </c>
      <c r="D243" s="1" t="s">
        <v>583</v>
      </c>
    </row>
    <row r="244" spans="1:4">
      <c r="A244" s="19" t="s">
        <v>581</v>
      </c>
      <c r="B244" s="12" t="str">
        <f>VLOOKUP(A244,Fields!B:D,3,FALSE)</f>
        <v>Street Address 2</v>
      </c>
      <c r="C244" t="s">
        <v>712</v>
      </c>
      <c r="D244" s="1" t="s">
        <v>583</v>
      </c>
    </row>
    <row r="245" spans="1:4">
      <c r="A245" s="19" t="s">
        <v>581</v>
      </c>
      <c r="B245" s="12" t="str">
        <f>VLOOKUP(A245,Fields!B:D,3,FALSE)</f>
        <v>Street Address 2</v>
      </c>
      <c r="C245" t="s">
        <v>713</v>
      </c>
      <c r="D245" s="1" t="s">
        <v>583</v>
      </c>
    </row>
    <row r="246" spans="1:4">
      <c r="A246" s="19" t="s">
        <v>581</v>
      </c>
      <c r="B246" s="12" t="str">
        <f>VLOOKUP(A246,Fields!B:D,3,FALSE)</f>
        <v>Street Address 2</v>
      </c>
      <c r="C246" t="s">
        <v>714</v>
      </c>
      <c r="D246" s="1" t="s">
        <v>583</v>
      </c>
    </row>
    <row r="247" spans="1:4">
      <c r="A247" s="19" t="s">
        <v>581</v>
      </c>
      <c r="B247" s="12" t="str">
        <f>VLOOKUP(A247,Fields!B:D,3,FALSE)</f>
        <v>Street Address 2</v>
      </c>
      <c r="C247" t="s">
        <v>715</v>
      </c>
      <c r="D247" s="1" t="s">
        <v>583</v>
      </c>
    </row>
    <row r="248" spans="1:4">
      <c r="A248" s="19" t="s">
        <v>581</v>
      </c>
      <c r="B248" s="12" t="str">
        <f>VLOOKUP(A248,Fields!B:D,3,FALSE)</f>
        <v>Street Address 2</v>
      </c>
      <c r="C248" t="s">
        <v>520</v>
      </c>
      <c r="D248" s="1" t="s">
        <v>583</v>
      </c>
    </row>
    <row r="249" spans="1:4">
      <c r="A249" s="19" t="s">
        <v>581</v>
      </c>
      <c r="B249" s="12" t="str">
        <f>VLOOKUP(A249,Fields!B:D,3,FALSE)</f>
        <v>Street Address 2</v>
      </c>
      <c r="C249" t="s">
        <v>521</v>
      </c>
      <c r="D249" s="1" t="s">
        <v>583</v>
      </c>
    </row>
    <row r="250" spans="1:4">
      <c r="A250" s="19" t="s">
        <v>581</v>
      </c>
      <c r="B250" s="12" t="str">
        <f>VLOOKUP(A250,Fields!B:D,3,FALSE)</f>
        <v>Street Address 2</v>
      </c>
      <c r="C250" t="s">
        <v>716</v>
      </c>
      <c r="D250" s="1" t="s">
        <v>583</v>
      </c>
    </row>
    <row r="251" spans="1:4">
      <c r="A251" s="19" t="s">
        <v>581</v>
      </c>
      <c r="B251" s="12" t="str">
        <f>VLOOKUP(A251,Fields!B:D,3,FALSE)</f>
        <v>Street Address 2</v>
      </c>
      <c r="C251" t="s">
        <v>717</v>
      </c>
      <c r="D251" s="1" t="s">
        <v>583</v>
      </c>
    </row>
    <row r="252" spans="1:4">
      <c r="A252" s="19" t="s">
        <v>581</v>
      </c>
      <c r="B252" s="12" t="str">
        <f>VLOOKUP(A252,Fields!B:D,3,FALSE)</f>
        <v>Street Address 2</v>
      </c>
      <c r="C252" t="s">
        <v>718</v>
      </c>
      <c r="D252" s="1" t="s">
        <v>583</v>
      </c>
    </row>
    <row r="253" spans="1:4">
      <c r="A253" s="19" t="s">
        <v>581</v>
      </c>
      <c r="B253" s="12" t="str">
        <f>VLOOKUP(A253,Fields!B:D,3,FALSE)</f>
        <v>Street Address 2</v>
      </c>
      <c r="C253" t="s">
        <v>719</v>
      </c>
      <c r="D253" s="1" t="s">
        <v>583</v>
      </c>
    </row>
    <row r="254" spans="1:4">
      <c r="A254" s="19" t="s">
        <v>581</v>
      </c>
      <c r="B254" s="12" t="str">
        <f>VLOOKUP(A254,Fields!B:D,3,FALSE)</f>
        <v>Street Address 2</v>
      </c>
      <c r="C254" t="s">
        <v>720</v>
      </c>
      <c r="D254" s="1" t="s">
        <v>583</v>
      </c>
    </row>
    <row r="255" spans="1:4">
      <c r="A255" s="19" t="s">
        <v>581</v>
      </c>
      <c r="B255" s="12" t="str">
        <f>VLOOKUP(A255,Fields!B:D,3,FALSE)</f>
        <v>Street Address 2</v>
      </c>
      <c r="C255" t="s">
        <v>522</v>
      </c>
      <c r="D255" s="1" t="s">
        <v>583</v>
      </c>
    </row>
    <row r="256" spans="1:4">
      <c r="A256" s="19" t="s">
        <v>581</v>
      </c>
      <c r="B256" s="12" t="str">
        <f>VLOOKUP(A256,Fields!B:D,3,FALSE)</f>
        <v>Street Address 2</v>
      </c>
      <c r="C256" t="s">
        <v>721</v>
      </c>
      <c r="D256" s="1" t="s">
        <v>583</v>
      </c>
    </row>
    <row r="257" spans="1:4">
      <c r="A257" s="19" t="s">
        <v>581</v>
      </c>
      <c r="B257" s="12" t="str">
        <f>VLOOKUP(A257,Fields!B:D,3,FALSE)</f>
        <v>Street Address 2</v>
      </c>
      <c r="C257" t="s">
        <v>722</v>
      </c>
      <c r="D257" s="1" t="s">
        <v>583</v>
      </c>
    </row>
    <row r="258" spans="1:4">
      <c r="A258" s="19" t="s">
        <v>581</v>
      </c>
      <c r="B258" s="12" t="str">
        <f>VLOOKUP(A258,Fields!B:D,3,FALSE)</f>
        <v>Street Address 2</v>
      </c>
      <c r="C258" t="s">
        <v>723</v>
      </c>
      <c r="D258" s="1" t="s">
        <v>583</v>
      </c>
    </row>
    <row r="259" spans="1:4">
      <c r="A259" s="19" t="s">
        <v>581</v>
      </c>
      <c r="B259" s="12" t="str">
        <f>VLOOKUP(A259,Fields!B:D,3,FALSE)</f>
        <v>Street Address 2</v>
      </c>
      <c r="C259" t="s">
        <v>523</v>
      </c>
      <c r="D259" s="1" t="s">
        <v>583</v>
      </c>
    </row>
    <row r="260" spans="1:4">
      <c r="A260" s="19" t="s">
        <v>581</v>
      </c>
      <c r="B260" s="12" t="str">
        <f>VLOOKUP(A260,Fields!B:D,3,FALSE)</f>
        <v>Street Address 2</v>
      </c>
      <c r="C260" t="s">
        <v>524</v>
      </c>
      <c r="D260" s="1" t="s">
        <v>583</v>
      </c>
    </row>
    <row r="261" spans="1:4">
      <c r="A261" s="19" t="s">
        <v>581</v>
      </c>
      <c r="B261" s="12" t="str">
        <f>VLOOKUP(A261,Fields!B:D,3,FALSE)</f>
        <v>Street Address 2</v>
      </c>
      <c r="C261" t="s">
        <v>724</v>
      </c>
      <c r="D261" s="1" t="s">
        <v>583</v>
      </c>
    </row>
    <row r="262" spans="1:4">
      <c r="A262" s="19" t="s">
        <v>581</v>
      </c>
      <c r="B262" s="12" t="str">
        <f>VLOOKUP(A262,Fields!B:D,3,FALSE)</f>
        <v>Street Address 2</v>
      </c>
      <c r="C262" t="s">
        <v>725</v>
      </c>
      <c r="D262" s="1" t="s">
        <v>583</v>
      </c>
    </row>
    <row r="263" spans="1:4">
      <c r="A263" s="19" t="s">
        <v>581</v>
      </c>
      <c r="B263" s="12" t="str">
        <f>VLOOKUP(A263,Fields!B:D,3,FALSE)</f>
        <v>Street Address 2</v>
      </c>
      <c r="C263" t="s">
        <v>726</v>
      </c>
      <c r="D263" s="1" t="s">
        <v>583</v>
      </c>
    </row>
    <row r="264" spans="1:4">
      <c r="A264" s="19" t="s">
        <v>581</v>
      </c>
      <c r="B264" s="12" t="str">
        <f>VLOOKUP(A264,Fields!B:D,3,FALSE)</f>
        <v>Street Address 2</v>
      </c>
      <c r="C264" t="s">
        <v>727</v>
      </c>
      <c r="D264" s="1" t="s">
        <v>583</v>
      </c>
    </row>
    <row r="265" spans="1:4">
      <c r="A265" s="19" t="s">
        <v>581</v>
      </c>
      <c r="B265" s="12" t="str">
        <f>VLOOKUP(A265,Fields!B:D,3,FALSE)</f>
        <v>Street Address 2</v>
      </c>
      <c r="C265" t="s">
        <v>728</v>
      </c>
      <c r="D265" s="1" t="s">
        <v>583</v>
      </c>
    </row>
    <row r="266" spans="1:4">
      <c r="A266" s="19" t="s">
        <v>581</v>
      </c>
      <c r="B266" s="12" t="str">
        <f>VLOOKUP(A266,Fields!B:D,3,FALSE)</f>
        <v>Street Address 2</v>
      </c>
      <c r="C266" t="s">
        <v>729</v>
      </c>
      <c r="D266" s="1" t="s">
        <v>583</v>
      </c>
    </row>
    <row r="267" spans="1:4">
      <c r="A267" s="19" t="s">
        <v>581</v>
      </c>
      <c r="B267" s="12" t="str">
        <f>VLOOKUP(A267,Fields!B:D,3,FALSE)</f>
        <v>Street Address 2</v>
      </c>
      <c r="C267" t="s">
        <v>730</v>
      </c>
      <c r="D267" s="1" t="s">
        <v>583</v>
      </c>
    </row>
    <row r="268" spans="1:4">
      <c r="A268" s="19" t="s">
        <v>581</v>
      </c>
      <c r="B268" s="12" t="str">
        <f>VLOOKUP(A268,Fields!B:D,3,FALSE)</f>
        <v>Street Address 2</v>
      </c>
      <c r="C268" t="s">
        <v>731</v>
      </c>
      <c r="D268" s="1" t="s">
        <v>583</v>
      </c>
    </row>
    <row r="269" spans="1:4">
      <c r="A269" s="19" t="s">
        <v>581</v>
      </c>
      <c r="B269" s="12" t="str">
        <f>VLOOKUP(A269,Fields!B:D,3,FALSE)</f>
        <v>Street Address 2</v>
      </c>
      <c r="C269" t="s">
        <v>732</v>
      </c>
      <c r="D269" s="1" t="s">
        <v>583</v>
      </c>
    </row>
    <row r="270" spans="1:4">
      <c r="A270" s="19" t="s">
        <v>581</v>
      </c>
      <c r="B270" s="12" t="str">
        <f>VLOOKUP(A270,Fields!B:D,3,FALSE)</f>
        <v>Street Address 2</v>
      </c>
      <c r="C270" t="s">
        <v>733</v>
      </c>
      <c r="D270" s="1" t="s">
        <v>583</v>
      </c>
    </row>
    <row r="271" spans="1:4">
      <c r="A271" s="19" t="s">
        <v>581</v>
      </c>
      <c r="B271" s="12" t="str">
        <f>VLOOKUP(A271,Fields!B:D,3,FALSE)</f>
        <v>Street Address 2</v>
      </c>
      <c r="C271" t="s">
        <v>734</v>
      </c>
      <c r="D271" s="1" t="s">
        <v>583</v>
      </c>
    </row>
    <row r="272" spans="1:4">
      <c r="A272" s="19" t="s">
        <v>581</v>
      </c>
      <c r="B272" s="12" t="str">
        <f>VLOOKUP(A272,Fields!B:D,3,FALSE)</f>
        <v>Street Address 2</v>
      </c>
      <c r="C272" t="s">
        <v>735</v>
      </c>
      <c r="D272" s="1" t="s">
        <v>583</v>
      </c>
    </row>
    <row r="273" spans="1:4">
      <c r="A273" s="19" t="s">
        <v>581</v>
      </c>
      <c r="B273" s="12" t="str">
        <f>VLOOKUP(A273,Fields!B:D,3,FALSE)</f>
        <v>Street Address 2</v>
      </c>
      <c r="C273" t="s">
        <v>736</v>
      </c>
      <c r="D273" s="1" t="s">
        <v>583</v>
      </c>
    </row>
    <row r="274" spans="1:4">
      <c r="A274" s="19" t="s">
        <v>581</v>
      </c>
      <c r="B274" s="12" t="str">
        <f>VLOOKUP(A274,Fields!B:D,3,FALSE)</f>
        <v>Street Address 2</v>
      </c>
      <c r="C274" t="s">
        <v>737</v>
      </c>
      <c r="D274" s="1" t="s">
        <v>583</v>
      </c>
    </row>
    <row r="275" spans="1:4">
      <c r="A275" s="19" t="s">
        <v>581</v>
      </c>
      <c r="B275" s="12" t="str">
        <f>VLOOKUP(A275,Fields!B:D,3,FALSE)</f>
        <v>Street Address 2</v>
      </c>
      <c r="C275" t="s">
        <v>738</v>
      </c>
      <c r="D275" s="1" t="s">
        <v>583</v>
      </c>
    </row>
    <row r="276" spans="1:4">
      <c r="A276" s="19" t="s">
        <v>581</v>
      </c>
      <c r="B276" s="12" t="str">
        <f>VLOOKUP(A276,Fields!B:D,3,FALSE)</f>
        <v>Street Address 2</v>
      </c>
      <c r="C276" t="s">
        <v>739</v>
      </c>
      <c r="D276" s="1" t="s">
        <v>583</v>
      </c>
    </row>
    <row r="277" spans="1:4">
      <c r="A277" s="19" t="s">
        <v>581</v>
      </c>
      <c r="B277" s="12" t="str">
        <f>VLOOKUP(A277,Fields!B:D,3,FALSE)</f>
        <v>Street Address 2</v>
      </c>
      <c r="C277" t="s">
        <v>740</v>
      </c>
      <c r="D277" s="1" t="s">
        <v>583</v>
      </c>
    </row>
    <row r="278" spans="1:4">
      <c r="A278" s="19" t="s">
        <v>581</v>
      </c>
      <c r="B278" s="12" t="str">
        <f>VLOOKUP(A278,Fields!B:D,3,FALSE)</f>
        <v>Street Address 2</v>
      </c>
      <c r="C278" t="s">
        <v>741</v>
      </c>
      <c r="D278" s="1" t="s">
        <v>583</v>
      </c>
    </row>
    <row r="279" spans="1:4">
      <c r="A279" s="19" t="s">
        <v>581</v>
      </c>
      <c r="B279" s="12" t="str">
        <f>VLOOKUP(A279,Fields!B:D,3,FALSE)</f>
        <v>Street Address 2</v>
      </c>
      <c r="C279" t="s">
        <v>742</v>
      </c>
      <c r="D279" s="1" t="s">
        <v>583</v>
      </c>
    </row>
    <row r="280" spans="1:4">
      <c r="A280" s="19" t="s">
        <v>581</v>
      </c>
      <c r="B280" s="12" t="str">
        <f>VLOOKUP(A280,Fields!B:D,3,FALSE)</f>
        <v>Street Address 2</v>
      </c>
      <c r="C280" t="s">
        <v>743</v>
      </c>
      <c r="D280" s="1" t="s">
        <v>583</v>
      </c>
    </row>
    <row r="281" spans="1:4">
      <c r="A281" s="19" t="s">
        <v>581</v>
      </c>
      <c r="B281" s="12" t="str">
        <f>VLOOKUP(A281,Fields!B:D,3,FALSE)</f>
        <v>Street Address 2</v>
      </c>
      <c r="C281" t="s">
        <v>744</v>
      </c>
      <c r="D281" s="1" t="s">
        <v>583</v>
      </c>
    </row>
    <row r="282" spans="1:4">
      <c r="A282" s="19" t="s">
        <v>581</v>
      </c>
      <c r="B282" s="12" t="str">
        <f>VLOOKUP(A282,Fields!B:D,3,FALSE)</f>
        <v>Street Address 2</v>
      </c>
      <c r="C282" t="s">
        <v>745</v>
      </c>
      <c r="D282" s="1" t="s">
        <v>583</v>
      </c>
    </row>
    <row r="283" spans="1:4">
      <c r="A283" s="19" t="s">
        <v>581</v>
      </c>
      <c r="B283" s="12" t="str">
        <f>VLOOKUP(A283,Fields!B:D,3,FALSE)</f>
        <v>Street Address 2</v>
      </c>
      <c r="C283" t="s">
        <v>746</v>
      </c>
      <c r="D283" s="1" t="s">
        <v>583</v>
      </c>
    </row>
    <row r="284" spans="1:4">
      <c r="A284" s="19" t="s">
        <v>581</v>
      </c>
      <c r="B284" s="12" t="str">
        <f>VLOOKUP(A284,Fields!B:D,3,FALSE)</f>
        <v>Street Address 2</v>
      </c>
      <c r="C284" t="s">
        <v>747</v>
      </c>
      <c r="D284" s="1" t="s">
        <v>583</v>
      </c>
    </row>
    <row r="285" spans="1:4" ht="28.9">
      <c r="A285" s="19"/>
      <c r="B285" s="12" t="e">
        <f>VLOOKUP(A285,Fields!B:D,3,FALSE)</f>
        <v>#N/A</v>
      </c>
      <c r="C285" t="s">
        <v>748</v>
      </c>
      <c r="D285" s="1" t="s">
        <v>749</v>
      </c>
    </row>
    <row r="286" spans="1:4" ht="28.9">
      <c r="A286" s="19"/>
      <c r="B286" s="12" t="e">
        <f>VLOOKUP(A286,Fields!B:D,3,FALSE)</f>
        <v>#N/A</v>
      </c>
      <c r="C286" t="s">
        <v>750</v>
      </c>
      <c r="D286" s="1" t="s">
        <v>749</v>
      </c>
    </row>
    <row r="287" spans="1:4" ht="28.9">
      <c r="A287" s="19"/>
      <c r="B287" s="12" t="e">
        <f>VLOOKUP(A287,Fields!B:D,3,FALSE)</f>
        <v>#N/A</v>
      </c>
      <c r="C287" t="s">
        <v>751</v>
      </c>
      <c r="D287" s="1" t="s">
        <v>749</v>
      </c>
    </row>
    <row r="288" spans="1:4" ht="28.9">
      <c r="A288" s="19"/>
      <c r="B288" s="12" t="e">
        <f>VLOOKUP(A288,Fields!B:D,3,FALSE)</f>
        <v>#N/A</v>
      </c>
      <c r="C288" t="s">
        <v>752</v>
      </c>
      <c r="D288" s="1" t="s">
        <v>749</v>
      </c>
    </row>
    <row r="289" spans="1:4" ht="28.9">
      <c r="A289" s="19"/>
      <c r="B289" s="12" t="e">
        <f>VLOOKUP(A289,Fields!B:D,3,FALSE)</f>
        <v>#N/A</v>
      </c>
      <c r="C289" t="s">
        <v>753</v>
      </c>
      <c r="D289" s="1" t="s">
        <v>749</v>
      </c>
    </row>
    <row r="290" spans="1:4" ht="28.9">
      <c r="A290" s="19"/>
      <c r="B290" s="12" t="e">
        <f>VLOOKUP(A290,Fields!B:D,3,FALSE)</f>
        <v>#N/A</v>
      </c>
      <c r="C290" t="s">
        <v>754</v>
      </c>
      <c r="D290" s="1" t="s">
        <v>749</v>
      </c>
    </row>
    <row r="291" spans="1:4" ht="28.9">
      <c r="A291" s="19"/>
      <c r="B291" s="12" t="e">
        <f>VLOOKUP(A291,Fields!B:D,3,FALSE)</f>
        <v>#N/A</v>
      </c>
      <c r="C291" t="s">
        <v>755</v>
      </c>
      <c r="D291" s="1" t="s">
        <v>749</v>
      </c>
    </row>
    <row r="292" spans="1:4" ht="28.9">
      <c r="A292" s="19"/>
      <c r="B292" s="12" t="e">
        <f>VLOOKUP(A292,Fields!B:D,3,FALSE)</f>
        <v>#N/A</v>
      </c>
      <c r="C292" t="s">
        <v>756</v>
      </c>
      <c r="D292" s="1" t="s">
        <v>749</v>
      </c>
    </row>
    <row r="293" spans="1:4" ht="28.9">
      <c r="A293" s="19"/>
      <c r="B293" s="12" t="e">
        <f>VLOOKUP(A293,Fields!B:D,3,FALSE)</f>
        <v>#N/A</v>
      </c>
      <c r="C293" t="s">
        <v>757</v>
      </c>
      <c r="D293" s="1" t="s">
        <v>749</v>
      </c>
    </row>
    <row r="294" spans="1:4" ht="28.9">
      <c r="A294" s="19"/>
      <c r="B294" s="12" t="e">
        <f>VLOOKUP(A294,Fields!B:D,3,FALSE)</f>
        <v>#N/A</v>
      </c>
      <c r="C294" t="s">
        <v>758</v>
      </c>
      <c r="D294" s="1" t="s">
        <v>749</v>
      </c>
    </row>
    <row r="295" spans="1:4" ht="28.9">
      <c r="A295" s="19"/>
      <c r="B295" s="12" t="e">
        <f>VLOOKUP(A295,Fields!B:D,3,FALSE)</f>
        <v>#N/A</v>
      </c>
      <c r="C295" t="s">
        <v>759</v>
      </c>
      <c r="D295" s="1" t="s">
        <v>749</v>
      </c>
    </row>
    <row r="296" spans="1:4" ht="28.9">
      <c r="A296" s="19"/>
      <c r="B296" s="12" t="e">
        <f>VLOOKUP(A296,Fields!B:D,3,FALSE)</f>
        <v>#N/A</v>
      </c>
      <c r="C296" t="s">
        <v>760</v>
      </c>
      <c r="D296" s="1" t="s">
        <v>749</v>
      </c>
    </row>
    <row r="297" spans="1:4" ht="28.9">
      <c r="A297" s="19"/>
      <c r="B297" s="12" t="e">
        <f>VLOOKUP(A297,Fields!B:D,3,FALSE)</f>
        <v>#N/A</v>
      </c>
      <c r="C297" t="s">
        <v>761</v>
      </c>
      <c r="D297" s="1" t="s">
        <v>749</v>
      </c>
    </row>
    <row r="298" spans="1:4" ht="28.9">
      <c r="A298" s="19"/>
      <c r="B298" s="12" t="e">
        <f>VLOOKUP(A298,Fields!B:D,3,FALSE)</f>
        <v>#N/A</v>
      </c>
      <c r="C298" t="s">
        <v>762</v>
      </c>
      <c r="D298" s="1" t="s">
        <v>763</v>
      </c>
    </row>
    <row r="299" spans="1:4" ht="28.9">
      <c r="A299" s="19"/>
      <c r="B299" s="12" t="e">
        <f>VLOOKUP(A299,Fields!B:D,3,FALSE)</f>
        <v>#N/A</v>
      </c>
      <c r="C299" t="s">
        <v>764</v>
      </c>
      <c r="D299" s="1" t="s">
        <v>763</v>
      </c>
    </row>
    <row r="300" spans="1:4" ht="28.9">
      <c r="A300" s="19"/>
      <c r="B300" s="12" t="e">
        <f>VLOOKUP(A300,Fields!B:D,3,FALSE)</f>
        <v>#N/A</v>
      </c>
      <c r="C300" t="s">
        <v>765</v>
      </c>
      <c r="D300" s="1" t="s">
        <v>763</v>
      </c>
    </row>
    <row r="301" spans="1:4" ht="28.9">
      <c r="A301" s="19"/>
      <c r="B301" s="12" t="e">
        <f>VLOOKUP(A301,Fields!B:D,3,FALSE)</f>
        <v>#N/A</v>
      </c>
      <c r="C301" t="s">
        <v>766</v>
      </c>
      <c r="D301" s="1" t="s">
        <v>763</v>
      </c>
    </row>
    <row r="302" spans="1:4" ht="28.9">
      <c r="A302" s="19"/>
      <c r="B302" s="12" t="e">
        <f>VLOOKUP(A302,Fields!B:D,3,FALSE)</f>
        <v>#N/A</v>
      </c>
      <c r="C302" t="s">
        <v>767</v>
      </c>
      <c r="D302" s="1" t="s">
        <v>763</v>
      </c>
    </row>
    <row r="303" spans="1:4" ht="28.9">
      <c r="A303" s="19"/>
      <c r="B303" s="12" t="e">
        <f>VLOOKUP(A303,Fields!B:D,3,FALSE)</f>
        <v>#N/A</v>
      </c>
      <c r="C303" t="s">
        <v>768</v>
      </c>
      <c r="D303" s="1" t="s">
        <v>763</v>
      </c>
    </row>
    <row r="304" spans="1:4" ht="28.9">
      <c r="A304" s="19"/>
      <c r="B304" s="12" t="e">
        <f>VLOOKUP(A304,Fields!B:D,3,FALSE)</f>
        <v>#N/A</v>
      </c>
      <c r="C304" t="s">
        <v>769</v>
      </c>
      <c r="D304" s="1" t="s">
        <v>763</v>
      </c>
    </row>
    <row r="305" spans="1:4" ht="28.9">
      <c r="A305" s="19"/>
      <c r="B305" s="12" t="e">
        <f>VLOOKUP(A305,Fields!B:D,3,FALSE)</f>
        <v>#N/A</v>
      </c>
      <c r="C305" t="s">
        <v>770</v>
      </c>
      <c r="D305" s="1" t="s">
        <v>763</v>
      </c>
    </row>
    <row r="306" spans="1:4" ht="28.9">
      <c r="A306" s="19"/>
      <c r="B306" s="12" t="e">
        <f>VLOOKUP(A306,Fields!B:D,3,FALSE)</f>
        <v>#N/A</v>
      </c>
      <c r="C306" t="s">
        <v>771</v>
      </c>
      <c r="D306" s="1" t="s">
        <v>763</v>
      </c>
    </row>
  </sheetData>
  <autoFilter ref="A1:D93" xr:uid="{99DB3954-EA62-4F4F-A79B-DD92483AF9AD}"/>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76798-EE76-4BE3-BD84-64C025651DD5}">
  <sheetPr>
    <tabColor theme="9"/>
  </sheetPr>
  <dimension ref="A1:F5"/>
  <sheetViews>
    <sheetView workbookViewId="0">
      <selection activeCell="B5" sqref="B5"/>
    </sheetView>
  </sheetViews>
  <sheetFormatPr defaultRowHeight="14.45"/>
  <cols>
    <col min="1" max="1" width="9.85546875" style="5" customWidth="1"/>
    <col min="2" max="2" width="40.85546875" bestFit="1" customWidth="1"/>
    <col min="3" max="3" width="32.28515625" bestFit="1" customWidth="1"/>
    <col min="4" max="4" width="94.5703125" style="1" customWidth="1"/>
    <col min="5" max="5" width="38.85546875" bestFit="1" customWidth="1"/>
    <col min="6" max="6" width="30.140625" customWidth="1"/>
  </cols>
  <sheetData>
    <row r="1" spans="1:6" ht="115.15">
      <c r="A1" s="4" t="str">
        <f>CONCATENATE("Field Reference (for ",marketAbbrev," Market as defined in Fields tab)")</f>
        <v>Field Reference (for CRIMELOCK Market as defined in Fields tab)</v>
      </c>
      <c r="B1" s="21" t="s">
        <v>772</v>
      </c>
      <c r="C1" s="21" t="s">
        <v>773</v>
      </c>
      <c r="D1" s="21" t="s">
        <v>774</v>
      </c>
      <c r="E1" s="21" t="s">
        <v>775</v>
      </c>
      <c r="F1" s="21" t="s">
        <v>21</v>
      </c>
    </row>
    <row r="2" spans="1:6">
      <c r="A2" s="19"/>
      <c r="B2" t="e">
        <f>VLOOKUP(FieldRules!$A2,Fields!$C:H,2,FALSE)</f>
        <v>#N/A</v>
      </c>
      <c r="C2" t="e">
        <f>CONCATENATE(VLOOKUP(FieldRules!$A2,Fields!$C:H,2,FALSE),".",VLOOKUP(FieldRules!$A2,Fields!$C:J,3,FALSE))</f>
        <v>#N/A</v>
      </c>
    </row>
    <row r="3" spans="1:6">
      <c r="A3" s="19"/>
      <c r="B3" t="e">
        <f>VLOOKUP(FieldRules!$A3,Fields!$C:H,2,FALSE)</f>
        <v>#N/A</v>
      </c>
      <c r="C3" t="e">
        <f>VLOOKUP(FieldRules!$A3,Fields!$C:J,3,FALSE)</f>
        <v>#N/A</v>
      </c>
    </row>
    <row r="4" spans="1:6">
      <c r="A4" s="19"/>
      <c r="B4" t="e">
        <f>VLOOKUP(FieldRules!$A4,Fields!$C:H,2,FALSE)</f>
        <v>#N/A</v>
      </c>
      <c r="C4" t="e">
        <f>VLOOKUP(FieldRules!$A4,Fields!$C:J,3,FALSE)</f>
        <v>#N/A</v>
      </c>
    </row>
    <row r="5" spans="1:6">
      <c r="A5" s="19"/>
      <c r="B5" t="e">
        <f>VLOOKUP(FieldRules!$A5,Fields!$C:H,2,FALSE)</f>
        <v>#N/A</v>
      </c>
      <c r="C5" t="e">
        <f>VLOOKUP(FieldRules!$A5,Fields!$C:J,3,FALSE)</f>
        <v>#N/A</v>
      </c>
    </row>
  </sheetData>
  <autoFilter ref="A1:F5" xr:uid="{40376798-EE76-4BE3-BD84-64C025651DD5}"/>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71C1-DC36-41FF-9DB6-38C532515C9A}">
  <sheetPr>
    <tabColor rgb="FF00B0F0"/>
  </sheetPr>
  <dimension ref="A1:L354"/>
  <sheetViews>
    <sheetView workbookViewId="0">
      <pane xSplit="2" ySplit="1" topLeftCell="C2" activePane="bottomRight" state="frozen"/>
      <selection pane="bottomRight" activeCell="G235" sqref="G235"/>
      <selection pane="bottomLeft" activeCell="A2" sqref="A2"/>
      <selection pane="topRight" activeCell="C1" sqref="C1"/>
    </sheetView>
  </sheetViews>
  <sheetFormatPr defaultRowHeight="14.45"/>
  <cols>
    <col min="1" max="1" width="16.28515625" style="13" customWidth="1"/>
    <col min="2" max="2" width="44.5703125" style="22" customWidth="1"/>
    <col min="3" max="4" width="41.5703125" style="16" customWidth="1"/>
    <col min="5" max="5" width="24" style="13" customWidth="1"/>
    <col min="6" max="6" width="28.85546875" style="16" customWidth="1"/>
    <col min="7" max="10" width="24.42578125" style="22" customWidth="1"/>
    <col min="11" max="11" width="56.140625" style="25" customWidth="1"/>
    <col min="12" max="12" width="49.5703125" style="28" customWidth="1"/>
  </cols>
  <sheetData>
    <row r="1" spans="1:12" ht="57.6">
      <c r="A1" s="10" t="str">
        <f>CONCATENATE("Field Reference (for ",marketAbbrev," Market as defined in Fields tab)")</f>
        <v>Field Reference (for CRIMELOCK Market as defined in Fields tab)</v>
      </c>
      <c r="B1" s="24" t="str">
        <f>CONCATENATE(marketAbbrev," Field name assigned by vendor API or Trufla Developers")</f>
        <v>CRIMELOCK Field name assigned by vendor API or Trufla Developers</v>
      </c>
      <c r="C1" s="23" t="s">
        <v>776</v>
      </c>
      <c r="D1" s="23" t="s">
        <v>777</v>
      </c>
      <c r="E1" s="23" t="str">
        <f>CONCATENATE("Major ",marketAbbrev," Field Group / Main Document Section")</f>
        <v>Major CRIMELOCK Field Group / Main Document Section</v>
      </c>
      <c r="F1" s="23" t="str">
        <f>CONCATENATE("Minor ",marketAbbrev," Minor Field Group/Document Sub-Section")</f>
        <v>Minor CRIMELOCK Minor Field Group/Document Sub-Section</v>
      </c>
      <c r="G1" s="24" t="s">
        <v>778</v>
      </c>
      <c r="H1" s="24" t="s">
        <v>779</v>
      </c>
      <c r="I1" s="24" t="s">
        <v>780</v>
      </c>
      <c r="J1" s="24" t="s">
        <v>781</v>
      </c>
      <c r="K1" s="24" t="s">
        <v>782</v>
      </c>
      <c r="L1" s="24" t="s">
        <v>21</v>
      </c>
    </row>
    <row r="2" spans="1:12" ht="43.15">
      <c r="A2" s="19" t="s">
        <v>362</v>
      </c>
      <c r="B2" s="31" t="str">
        <f>VLOOKUP(A2,Fields!B:D,3,FALSE)</f>
        <v>Insured</v>
      </c>
      <c r="C2" s="32" t="s">
        <v>783</v>
      </c>
      <c r="D2" s="33" t="s">
        <v>784</v>
      </c>
      <c r="E2" s="14" t="s">
        <v>785</v>
      </c>
      <c r="F2" s="16" t="s">
        <v>786</v>
      </c>
      <c r="K2" s="22" t="s">
        <v>787</v>
      </c>
    </row>
    <row r="3" spans="1:12" ht="43.15">
      <c r="A3" s="19" t="s">
        <v>492</v>
      </c>
      <c r="B3" s="31" t="str">
        <f>VLOOKUP(A3,Fields!B:D,3,FALSE)</f>
        <v>Click Here to Add New Insured</v>
      </c>
      <c r="C3" s="32" t="s">
        <v>783</v>
      </c>
      <c r="D3" s="33" t="s">
        <v>784</v>
      </c>
      <c r="E3" s="14" t="s">
        <v>785</v>
      </c>
      <c r="F3" s="16" t="s">
        <v>786</v>
      </c>
      <c r="K3" s="22" t="s">
        <v>788</v>
      </c>
    </row>
    <row r="4" spans="1:12" ht="43.15">
      <c r="A4" s="19" t="s">
        <v>525</v>
      </c>
      <c r="B4" s="31" t="str">
        <f>VLOOKUP(A4,Fields!B:D,3,FALSE)</f>
        <v>Edit the Insured</v>
      </c>
      <c r="C4" s="32" t="s">
        <v>783</v>
      </c>
      <c r="D4" s="33" t="s">
        <v>784</v>
      </c>
      <c r="E4" s="14" t="s">
        <v>785</v>
      </c>
      <c r="F4" s="16" t="s">
        <v>786</v>
      </c>
      <c r="K4" s="22" t="s">
        <v>101</v>
      </c>
    </row>
    <row r="5" spans="1:12" ht="43.15">
      <c r="A5" s="19" t="s">
        <v>789</v>
      </c>
      <c r="B5" s="31" t="str">
        <f>VLOOKUP(A5,Fields!B:D,3,FALSE)</f>
        <v>Insured Name</v>
      </c>
      <c r="C5" s="32" t="s">
        <v>783</v>
      </c>
      <c r="D5" s="33" t="s">
        <v>784</v>
      </c>
      <c r="E5" s="14" t="s">
        <v>785</v>
      </c>
      <c r="F5" s="16" t="s">
        <v>786</v>
      </c>
      <c r="K5" s="22" t="s">
        <v>99</v>
      </c>
    </row>
    <row r="6" spans="1:12" ht="43.15">
      <c r="A6" s="19" t="s">
        <v>364</v>
      </c>
      <c r="B6" s="31" t="str">
        <f>VLOOKUP(A6,Fields!B:D,3,FALSE)</f>
        <v>Insured address</v>
      </c>
      <c r="C6" s="32" t="s">
        <v>783</v>
      </c>
      <c r="D6" s="33" t="s">
        <v>784</v>
      </c>
      <c r="E6" s="14" t="s">
        <v>785</v>
      </c>
      <c r="F6" s="16" t="s">
        <v>786</v>
      </c>
      <c r="K6" s="22" t="s">
        <v>790</v>
      </c>
    </row>
    <row r="7" spans="1:12" ht="43.15">
      <c r="A7" s="19" t="s">
        <v>365</v>
      </c>
      <c r="B7" s="31" t="str">
        <f>VLOOKUP(A7,Fields!B:D,3,FALSE)</f>
        <v>Insured address 2</v>
      </c>
      <c r="C7" s="32" t="s">
        <v>783</v>
      </c>
      <c r="D7" s="33" t="s">
        <v>784</v>
      </c>
      <c r="E7" s="14" t="s">
        <v>785</v>
      </c>
      <c r="F7" s="16" t="s">
        <v>786</v>
      </c>
      <c r="K7" s="22" t="s">
        <v>791</v>
      </c>
    </row>
    <row r="8" spans="1:12" ht="43.15">
      <c r="A8" s="19" t="s">
        <v>792</v>
      </c>
      <c r="B8" s="31" t="str">
        <f>VLOOKUP(A8,Fields!B:D,3,FALSE)</f>
        <v>Insured area</v>
      </c>
      <c r="C8" s="32" t="s">
        <v>783</v>
      </c>
      <c r="D8" s="33" t="s">
        <v>784</v>
      </c>
      <c r="E8" s="14" t="s">
        <v>785</v>
      </c>
      <c r="F8" s="16" t="s">
        <v>793</v>
      </c>
      <c r="K8" s="22" t="s">
        <v>794</v>
      </c>
    </row>
    <row r="9" spans="1:12" ht="43.15">
      <c r="A9" s="19" t="s">
        <v>795</v>
      </c>
      <c r="B9" s="31" t="str">
        <f>VLOOKUP(A9,Fields!B:D,3,FALSE)</f>
        <v>Insured city</v>
      </c>
      <c r="C9" s="32" t="s">
        <v>783</v>
      </c>
      <c r="D9" s="33" t="s">
        <v>784</v>
      </c>
      <c r="E9" s="14" t="s">
        <v>785</v>
      </c>
      <c r="F9" s="16" t="s">
        <v>793</v>
      </c>
      <c r="K9" s="22" t="s">
        <v>796</v>
      </c>
    </row>
    <row r="10" spans="1:12" ht="43.15">
      <c r="A10" s="19" t="s">
        <v>797</v>
      </c>
      <c r="B10" s="31" t="str">
        <f>VLOOKUP(A10,Fields!B:D,3,FALSE)</f>
        <v>List of states</v>
      </c>
      <c r="C10" s="32" t="s">
        <v>783</v>
      </c>
      <c r="D10" s="33" t="s">
        <v>784</v>
      </c>
      <c r="E10" s="14" t="s">
        <v>785</v>
      </c>
      <c r="F10" s="16" t="s">
        <v>793</v>
      </c>
      <c r="K10" s="22" t="s">
        <v>798</v>
      </c>
    </row>
    <row r="11" spans="1:12" ht="43.15">
      <c r="A11" s="19" t="s">
        <v>799</v>
      </c>
      <c r="B11" s="31" t="str">
        <f>VLOOKUP(A11,Fields!B:D,3,FALSE)</f>
        <v>Insured Postcode/ZIP</v>
      </c>
      <c r="C11" s="32" t="s">
        <v>783</v>
      </c>
      <c r="D11" s="33" t="s">
        <v>784</v>
      </c>
      <c r="E11" s="14" t="s">
        <v>785</v>
      </c>
      <c r="F11" s="16" t="s">
        <v>793</v>
      </c>
      <c r="G11" s="22" t="s">
        <v>800</v>
      </c>
      <c r="K11" s="22" t="s">
        <v>796</v>
      </c>
    </row>
    <row r="12" spans="1:12" ht="43.15">
      <c r="A12" s="19" t="s">
        <v>801</v>
      </c>
      <c r="B12" s="31" t="str">
        <f>VLOOKUP(A12,Fields!B:D,3,FALSE)</f>
        <v>Insured name appearing in policy documents</v>
      </c>
      <c r="C12" s="32" t="s">
        <v>783</v>
      </c>
      <c r="D12" s="33" t="s">
        <v>784</v>
      </c>
      <c r="E12" s="14" t="s">
        <v>785</v>
      </c>
      <c r="F12" s="16" t="s">
        <v>793</v>
      </c>
      <c r="G12" s="22" t="s">
        <v>800</v>
      </c>
      <c r="K12" s="22" t="s">
        <v>798</v>
      </c>
    </row>
    <row r="13" spans="1:12" ht="43.15">
      <c r="A13" s="19" t="s">
        <v>361</v>
      </c>
      <c r="B13" s="31" t="str">
        <f>VLOOKUP(A13,Fields!B:D,3,FALSE)</f>
        <v>Unique Reference</v>
      </c>
      <c r="C13" s="32" t="s">
        <v>783</v>
      </c>
      <c r="D13" s="33" t="s">
        <v>784</v>
      </c>
      <c r="E13" s="14" t="s">
        <v>785</v>
      </c>
      <c r="F13" s="16" t="s">
        <v>802</v>
      </c>
      <c r="K13" s="22" t="s">
        <v>803</v>
      </c>
    </row>
    <row r="14" spans="1:12" ht="43.15">
      <c r="A14" s="19" t="s">
        <v>367</v>
      </c>
      <c r="B14" s="31" t="str">
        <f>VLOOKUP(A14,Fields!B:D,3,FALSE)</f>
        <v>Period From</v>
      </c>
      <c r="C14" s="32" t="s">
        <v>783</v>
      </c>
      <c r="D14" s="33" t="s">
        <v>784</v>
      </c>
      <c r="E14" s="14" t="s">
        <v>785</v>
      </c>
      <c r="F14" s="16" t="s">
        <v>802</v>
      </c>
      <c r="K14" s="22" t="s">
        <v>804</v>
      </c>
    </row>
    <row r="15" spans="1:12" ht="43.15">
      <c r="A15" s="19" t="s">
        <v>368</v>
      </c>
      <c r="B15" s="31" t="str">
        <f>VLOOKUP(A15,Fields!B:D,3,FALSE)</f>
        <v>Period To</v>
      </c>
      <c r="C15" s="32" t="s">
        <v>783</v>
      </c>
      <c r="D15" s="33" t="s">
        <v>784</v>
      </c>
      <c r="E15" s="14" t="s">
        <v>785</v>
      </c>
      <c r="F15" s="16" t="s">
        <v>805</v>
      </c>
      <c r="G15" s="22" t="s">
        <v>187</v>
      </c>
      <c r="K15" s="25" t="s">
        <v>806</v>
      </c>
      <c r="L15" s="28" t="s">
        <v>807</v>
      </c>
    </row>
    <row r="16" spans="1:12" ht="43.15">
      <c r="A16" s="19" t="s">
        <v>808</v>
      </c>
      <c r="B16" s="31" t="str">
        <f>VLOOKUP(A16,Fields!B:D,3,FALSE)</f>
        <v>Additional Information</v>
      </c>
      <c r="C16" s="32" t="s">
        <v>783</v>
      </c>
      <c r="D16" s="33" t="s">
        <v>784</v>
      </c>
      <c r="E16" s="14" t="s">
        <v>785</v>
      </c>
      <c r="F16" s="16" t="s">
        <v>805</v>
      </c>
      <c r="G16" s="22" t="s">
        <v>187</v>
      </c>
      <c r="K16" s="25" t="s">
        <v>809</v>
      </c>
      <c r="L16" s="28" t="s">
        <v>807</v>
      </c>
    </row>
    <row r="17" spans="1:12" ht="43.15">
      <c r="A17" s="19" t="s">
        <v>810</v>
      </c>
      <c r="B17" s="31" t="e">
        <f>VLOOKUP(A17,Fields!B:D,3,FALSE)</f>
        <v>#N/A</v>
      </c>
      <c r="C17" s="32" t="s">
        <v>783</v>
      </c>
      <c r="D17" s="33" t="s">
        <v>784</v>
      </c>
      <c r="E17" s="14" t="s">
        <v>785</v>
      </c>
      <c r="F17" s="16" t="s">
        <v>805</v>
      </c>
      <c r="G17" s="22" t="s">
        <v>811</v>
      </c>
      <c r="K17" s="25" t="s">
        <v>806</v>
      </c>
      <c r="L17" s="28" t="s">
        <v>807</v>
      </c>
    </row>
    <row r="18" spans="1:12" ht="43.15">
      <c r="A18" s="19" t="s">
        <v>812</v>
      </c>
      <c r="B18" s="31" t="e">
        <f>VLOOKUP(A18,Fields!B:D,3,FALSE)</f>
        <v>#N/A</v>
      </c>
      <c r="C18" s="32" t="s">
        <v>783</v>
      </c>
      <c r="D18" s="33" t="s">
        <v>784</v>
      </c>
      <c r="E18" s="14" t="s">
        <v>785</v>
      </c>
      <c r="F18" s="16" t="s">
        <v>805</v>
      </c>
      <c r="G18" s="22" t="s">
        <v>811</v>
      </c>
      <c r="K18" s="25" t="s">
        <v>809</v>
      </c>
      <c r="L18" s="28" t="s">
        <v>807</v>
      </c>
    </row>
    <row r="19" spans="1:12" ht="43.15">
      <c r="A19" s="19" t="s">
        <v>813</v>
      </c>
      <c r="B19" s="31" t="e">
        <f>VLOOKUP(A19,Fields!B:D,3,FALSE)</f>
        <v>#N/A</v>
      </c>
      <c r="C19" s="32" t="s">
        <v>783</v>
      </c>
      <c r="D19" s="33" t="s">
        <v>784</v>
      </c>
      <c r="E19" s="14" t="s">
        <v>785</v>
      </c>
      <c r="F19" s="16" t="s">
        <v>805</v>
      </c>
      <c r="G19" s="22" t="s">
        <v>151</v>
      </c>
      <c r="K19" s="25" t="s">
        <v>806</v>
      </c>
      <c r="L19" s="28" t="s">
        <v>807</v>
      </c>
    </row>
    <row r="20" spans="1:12" ht="43.15">
      <c r="A20" s="19" t="s">
        <v>814</v>
      </c>
      <c r="B20" s="31" t="e">
        <f>VLOOKUP(A20,Fields!B:D,3,FALSE)</f>
        <v>#N/A</v>
      </c>
      <c r="C20" s="32" t="s">
        <v>783</v>
      </c>
      <c r="D20" s="33" t="s">
        <v>784</v>
      </c>
      <c r="E20" s="14" t="s">
        <v>785</v>
      </c>
      <c r="F20" s="16" t="s">
        <v>805</v>
      </c>
      <c r="G20" s="22" t="s">
        <v>151</v>
      </c>
      <c r="K20" s="25" t="s">
        <v>809</v>
      </c>
      <c r="L20" s="28" t="s">
        <v>807</v>
      </c>
    </row>
    <row r="21" spans="1:12" ht="43.15">
      <c r="A21" s="19" t="s">
        <v>815</v>
      </c>
      <c r="B21" s="31" t="str">
        <f>VLOOKUP(A21,Fields!B:D,3,FALSE)</f>
        <v>Street Address</v>
      </c>
      <c r="C21" s="32" t="s">
        <v>783</v>
      </c>
      <c r="D21" s="33" t="s">
        <v>784</v>
      </c>
      <c r="E21" s="14" t="s">
        <v>785</v>
      </c>
      <c r="F21" s="16" t="s">
        <v>805</v>
      </c>
      <c r="K21" s="22" t="s">
        <v>816</v>
      </c>
    </row>
    <row r="22" spans="1:12" ht="43.15">
      <c r="A22" s="19" t="s">
        <v>581</v>
      </c>
      <c r="B22" s="31" t="str">
        <f>VLOOKUP(A22,Fields!B:D,3,FALSE)</f>
        <v>Street Address 2</v>
      </c>
      <c r="C22" s="32" t="s">
        <v>783</v>
      </c>
      <c r="D22" s="33" t="s">
        <v>784</v>
      </c>
      <c r="E22" s="14" t="s">
        <v>785</v>
      </c>
      <c r="F22" s="16" t="s">
        <v>805</v>
      </c>
      <c r="K22" s="22" t="s">
        <v>817</v>
      </c>
    </row>
    <row r="23" spans="1:12" ht="43.15">
      <c r="A23" s="19" t="s">
        <v>818</v>
      </c>
      <c r="B23" s="31" t="str">
        <f>VLOOKUP(A23,Fields!B:D,3,FALSE)</f>
        <v>Area</v>
      </c>
      <c r="C23" s="32" t="s">
        <v>783</v>
      </c>
      <c r="D23" s="33" t="s">
        <v>784</v>
      </c>
      <c r="E23" s="14" t="s">
        <v>785</v>
      </c>
      <c r="F23" s="16" t="s">
        <v>805</v>
      </c>
      <c r="K23" s="22" t="s">
        <v>819</v>
      </c>
    </row>
    <row r="24" spans="1:12" ht="43.15">
      <c r="A24" s="19" t="s">
        <v>493</v>
      </c>
      <c r="B24" s="31" t="str">
        <f>VLOOKUP(A24,Fields!B:D,3,FALSE)</f>
        <v>City</v>
      </c>
      <c r="C24" s="32" t="s">
        <v>783</v>
      </c>
      <c r="D24" s="33" t="s">
        <v>784</v>
      </c>
      <c r="E24" s="14" t="s">
        <v>785</v>
      </c>
      <c r="F24" s="16" t="s">
        <v>805</v>
      </c>
      <c r="K24" s="22" t="s">
        <v>820</v>
      </c>
    </row>
    <row r="25" spans="1:12" ht="43.15">
      <c r="A25" s="19" t="s">
        <v>374</v>
      </c>
      <c r="B25" s="31" t="str">
        <f>VLOOKUP(A25,Fields!B:D,3,FALSE)</f>
        <v>State</v>
      </c>
      <c r="C25" s="32" t="s">
        <v>783</v>
      </c>
      <c r="D25" s="33" t="s">
        <v>784</v>
      </c>
      <c r="E25" s="14" t="s">
        <v>785</v>
      </c>
      <c r="F25" s="16" t="s">
        <v>805</v>
      </c>
      <c r="G25" s="22" t="s">
        <v>821</v>
      </c>
      <c r="K25" s="22" t="s">
        <v>822</v>
      </c>
    </row>
    <row r="26" spans="1:12" ht="43.15">
      <c r="A26" s="19" t="s">
        <v>823</v>
      </c>
      <c r="B26" s="31" t="str">
        <f>VLOOKUP(A26,Fields!B:D,3,FALSE)</f>
        <v>Postcode/ZIP</v>
      </c>
      <c r="C26" s="32" t="s">
        <v>783</v>
      </c>
      <c r="D26" s="33" t="s">
        <v>784</v>
      </c>
      <c r="E26" s="14" t="s">
        <v>785</v>
      </c>
      <c r="F26" s="16" t="s">
        <v>805</v>
      </c>
      <c r="G26" s="22" t="s">
        <v>821</v>
      </c>
      <c r="K26" s="22" t="s">
        <v>824</v>
      </c>
    </row>
    <row r="27" spans="1:12" ht="43.15">
      <c r="A27" s="19" t="s">
        <v>825</v>
      </c>
      <c r="B27" s="31" t="str">
        <f>VLOOKUP(A27,Fields!B:D,3,FALSE)</f>
        <v>Production Office</v>
      </c>
      <c r="C27" s="32" t="s">
        <v>783</v>
      </c>
      <c r="D27" s="33" t="s">
        <v>784</v>
      </c>
      <c r="E27" s="14" t="s">
        <v>785</v>
      </c>
      <c r="F27" s="16" t="s">
        <v>805</v>
      </c>
      <c r="G27" s="22" t="s">
        <v>821</v>
      </c>
      <c r="K27" s="22" t="s">
        <v>826</v>
      </c>
    </row>
    <row r="28" spans="1:12" ht="43.15">
      <c r="A28" s="19" t="s">
        <v>827</v>
      </c>
      <c r="B28" s="31" t="str">
        <f>VLOOKUP(A28,Fields!B:D,3,FALSE)</f>
        <v>Production Contact</v>
      </c>
      <c r="C28" s="32" t="s">
        <v>783</v>
      </c>
      <c r="D28" s="33" t="s">
        <v>784</v>
      </c>
      <c r="E28" s="14" t="s">
        <v>785</v>
      </c>
      <c r="F28" s="16" t="s">
        <v>805</v>
      </c>
      <c r="G28" s="22" t="s">
        <v>828</v>
      </c>
      <c r="K28" s="22" t="s">
        <v>829</v>
      </c>
    </row>
    <row r="29" spans="1:12" ht="43.15">
      <c r="A29" s="19" t="s">
        <v>830</v>
      </c>
      <c r="B29" s="31" t="str">
        <f>VLOOKUP(A29,Fields!B:D,3,FALSE)</f>
        <v>Production Telephone</v>
      </c>
      <c r="C29" s="32" t="s">
        <v>783</v>
      </c>
      <c r="D29" s="33" t="s">
        <v>784</v>
      </c>
      <c r="E29" s="14" t="s">
        <v>785</v>
      </c>
      <c r="F29" s="16" t="s">
        <v>805</v>
      </c>
      <c r="G29" s="22" t="s">
        <v>828</v>
      </c>
      <c r="K29" s="22" t="s">
        <v>831</v>
      </c>
    </row>
    <row r="30" spans="1:12" ht="43.15">
      <c r="A30" s="19" t="s">
        <v>832</v>
      </c>
      <c r="B30" s="31" t="str">
        <f>VLOOKUP(A30,Fields!B:D,3,FALSE)</f>
        <v>Production Email</v>
      </c>
      <c r="C30" s="32" t="s">
        <v>783</v>
      </c>
      <c r="D30" s="33" t="s">
        <v>833</v>
      </c>
      <c r="E30" s="14" t="s">
        <v>834</v>
      </c>
      <c r="F30" s="16" t="s">
        <v>835</v>
      </c>
      <c r="K30" s="22" t="s">
        <v>836</v>
      </c>
      <c r="L30" s="29" t="s">
        <v>837</v>
      </c>
    </row>
    <row r="31" spans="1:12" ht="43.15">
      <c r="A31" s="19" t="s">
        <v>838</v>
      </c>
      <c r="B31" s="31" t="str">
        <f>VLOOKUP(A31,Fields!B:D,3,FALSE)</f>
        <v xml:space="preserve">Upload Document </v>
      </c>
      <c r="C31" s="32" t="s">
        <v>783</v>
      </c>
      <c r="D31" s="33" t="s">
        <v>833</v>
      </c>
      <c r="E31" s="14" t="s">
        <v>834</v>
      </c>
      <c r="F31" s="16" t="s">
        <v>835</v>
      </c>
      <c r="K31" s="22" t="s">
        <v>839</v>
      </c>
      <c r="L31" s="29" t="s">
        <v>837</v>
      </c>
    </row>
    <row r="32" spans="1:12" ht="43.15">
      <c r="A32" s="19" t="s">
        <v>840</v>
      </c>
      <c r="B32" s="31" t="str">
        <f>VLOOKUP(A32,Fields!B:D,3,FALSE)</f>
        <v>Document Title</v>
      </c>
      <c r="C32" s="32" t="s">
        <v>783</v>
      </c>
      <c r="D32" s="33" t="s">
        <v>833</v>
      </c>
      <c r="E32" s="14" t="s">
        <v>834</v>
      </c>
      <c r="F32" s="16" t="s">
        <v>835</v>
      </c>
      <c r="K32" s="22" t="s">
        <v>841</v>
      </c>
      <c r="L32" s="29" t="s">
        <v>837</v>
      </c>
    </row>
    <row r="33" spans="1:12" ht="43.15">
      <c r="A33" s="19" t="s">
        <v>842</v>
      </c>
      <c r="B33" s="31" t="str">
        <f>VLOOKUP(A33,Fields!B:D,3,FALSE)</f>
        <v>Author</v>
      </c>
      <c r="C33" s="32" t="s">
        <v>783</v>
      </c>
      <c r="D33" s="33" t="s">
        <v>833</v>
      </c>
      <c r="E33" s="14" t="s">
        <v>834</v>
      </c>
      <c r="F33" s="16" t="s">
        <v>843</v>
      </c>
      <c r="K33" s="22" t="s">
        <v>843</v>
      </c>
      <c r="L33" s="28" t="s">
        <v>844</v>
      </c>
    </row>
    <row r="34" spans="1:12" ht="43.15">
      <c r="A34" s="19" t="s">
        <v>845</v>
      </c>
      <c r="B34" s="31" t="str">
        <f>VLOOKUP(A34,Fields!B:D,3,FALSE)</f>
        <v>Description</v>
      </c>
      <c r="C34" s="32" t="s">
        <v>783</v>
      </c>
      <c r="D34" s="33" t="s">
        <v>833</v>
      </c>
      <c r="E34" s="14" t="s">
        <v>834</v>
      </c>
      <c r="F34" s="16" t="s">
        <v>846</v>
      </c>
      <c r="K34" s="22" t="s">
        <v>846</v>
      </c>
      <c r="L34" s="28" t="s">
        <v>844</v>
      </c>
    </row>
    <row r="35" spans="1:12" ht="43.15">
      <c r="A35" s="19" t="s">
        <v>847</v>
      </c>
      <c r="B35" s="31" t="str">
        <f>VLOOKUP(A35,Fields!B:D,3,FALSE)</f>
        <v>Notes</v>
      </c>
      <c r="C35" s="32" t="s">
        <v>783</v>
      </c>
      <c r="D35" s="33" t="s">
        <v>833</v>
      </c>
      <c r="E35" s="14" t="s">
        <v>848</v>
      </c>
      <c r="F35" s="16" t="s">
        <v>849</v>
      </c>
      <c r="G35" s="22" t="s">
        <v>850</v>
      </c>
      <c r="K35" s="22" t="s">
        <v>851</v>
      </c>
    </row>
    <row r="36" spans="1:12" ht="43.15">
      <c r="A36" s="19" t="s">
        <v>378</v>
      </c>
      <c r="B36" s="31" t="str">
        <f>VLOOKUP(A36,Fields!B:D,3,FALSE)</f>
        <v xml:space="preserve">Industry </v>
      </c>
      <c r="C36" s="32" t="s">
        <v>783</v>
      </c>
      <c r="D36" s="33" t="s">
        <v>833</v>
      </c>
      <c r="E36" s="14" t="s">
        <v>848</v>
      </c>
      <c r="F36" s="16" t="s">
        <v>849</v>
      </c>
      <c r="G36" s="22" t="s">
        <v>850</v>
      </c>
      <c r="K36" s="22" t="s">
        <v>852</v>
      </c>
    </row>
    <row r="37" spans="1:12" ht="43.15">
      <c r="A37" s="19" t="s">
        <v>379</v>
      </c>
      <c r="B37" s="31" t="str">
        <f>VLOOKUP(A37,Fields!B:D,3,FALSE)</f>
        <v>Revenue</v>
      </c>
      <c r="C37" s="32" t="s">
        <v>783</v>
      </c>
      <c r="D37" s="33" t="s">
        <v>833</v>
      </c>
      <c r="E37" s="14" t="s">
        <v>848</v>
      </c>
      <c r="F37" s="16" t="s">
        <v>849</v>
      </c>
      <c r="G37" s="22" t="s">
        <v>850</v>
      </c>
      <c r="K37" s="22" t="s">
        <v>853</v>
      </c>
    </row>
    <row r="38" spans="1:12" ht="43.15">
      <c r="A38" s="19" t="s">
        <v>854</v>
      </c>
      <c r="B38" s="31" t="str">
        <f>VLOOKUP(A38,Fields!B:D,3,FALSE)</f>
        <v>Revenue</v>
      </c>
      <c r="C38" s="32" t="s">
        <v>783</v>
      </c>
      <c r="D38" s="33" t="s">
        <v>833</v>
      </c>
      <c r="E38" s="14" t="s">
        <v>848</v>
      </c>
      <c r="F38" s="16" t="s">
        <v>849</v>
      </c>
      <c r="G38" s="22" t="s">
        <v>850</v>
      </c>
      <c r="K38" s="22" t="s">
        <v>855</v>
      </c>
    </row>
    <row r="39" spans="1:12" ht="43.15">
      <c r="A39" s="19" t="s">
        <v>380</v>
      </c>
      <c r="B39" s="31" t="str">
        <f>VLOOKUP(A39,Fields!B:D,3,FALSE)</f>
        <v>Total Number of Employees</v>
      </c>
      <c r="C39" s="32" t="s">
        <v>783</v>
      </c>
      <c r="D39" s="33" t="s">
        <v>833</v>
      </c>
      <c r="E39" s="14" t="s">
        <v>848</v>
      </c>
      <c r="F39" s="16" t="s">
        <v>849</v>
      </c>
      <c r="G39" s="22" t="s">
        <v>850</v>
      </c>
      <c r="K39" s="22" t="s">
        <v>856</v>
      </c>
    </row>
    <row r="40" spans="1:12" ht="43.15">
      <c r="A40" s="19" t="s">
        <v>382</v>
      </c>
      <c r="B40" s="31" t="str">
        <f>VLOOKUP(A40,Fields!B:D,3,FALSE)</f>
        <v>Does the Employee Count Include Independent Contractors?</v>
      </c>
      <c r="C40" s="32" t="s">
        <v>783</v>
      </c>
      <c r="D40" s="33" t="s">
        <v>833</v>
      </c>
      <c r="E40" s="14" t="s">
        <v>848</v>
      </c>
      <c r="F40" s="16" t="s">
        <v>849</v>
      </c>
      <c r="G40" s="22" t="s">
        <v>850</v>
      </c>
      <c r="K40" s="22" t="s">
        <v>857</v>
      </c>
    </row>
    <row r="41" spans="1:12" ht="43.15">
      <c r="A41" s="19" t="s">
        <v>384</v>
      </c>
      <c r="B41" s="31" t="s">
        <v>858</v>
      </c>
      <c r="C41" s="32" t="s">
        <v>783</v>
      </c>
      <c r="D41" s="33" t="s">
        <v>833</v>
      </c>
      <c r="E41" s="14" t="s">
        <v>848</v>
      </c>
      <c r="F41" s="16" t="s">
        <v>849</v>
      </c>
      <c r="G41" s="22" t="s">
        <v>850</v>
      </c>
      <c r="K41" s="22" t="s">
        <v>859</v>
      </c>
    </row>
    <row r="42" spans="1:12" ht="43.15">
      <c r="A42" s="19" t="s">
        <v>860</v>
      </c>
      <c r="B42" s="31" t="str">
        <f>VLOOKUP(A42,Fields!B:D,3,FALSE)</f>
        <v>Does the Insured has Employees Outside the Country that It's Domiliced in?</v>
      </c>
      <c r="C42" s="32" t="s">
        <v>783</v>
      </c>
      <c r="D42" s="33" t="s">
        <v>833</v>
      </c>
      <c r="E42" s="14" t="s">
        <v>848</v>
      </c>
      <c r="F42" s="16" t="s">
        <v>849</v>
      </c>
      <c r="K42" s="22" t="s">
        <v>861</v>
      </c>
    </row>
    <row r="43" spans="1:12" ht="43.15">
      <c r="A43" s="19" t="s">
        <v>862</v>
      </c>
      <c r="B43" s="31" t="str">
        <f>VLOOKUP(A43,Fields!B:D,3,FALSE)</f>
        <v xml:space="preserve">Choose Country -1 </v>
      </c>
      <c r="C43" s="32" t="s">
        <v>783</v>
      </c>
      <c r="D43" s="33" t="s">
        <v>833</v>
      </c>
      <c r="E43" s="14" t="s">
        <v>848</v>
      </c>
      <c r="F43" s="16" t="s">
        <v>849</v>
      </c>
      <c r="K43" s="22" t="s">
        <v>863</v>
      </c>
    </row>
    <row r="44" spans="1:12" ht="43.15">
      <c r="A44" s="19" t="s">
        <v>864</v>
      </c>
      <c r="B44" s="31" t="str">
        <f>VLOOKUP(A44,Fields!B:D,3,FALSE)</f>
        <v>Number of Employees in Country Country-1</v>
      </c>
      <c r="C44" s="32" t="s">
        <v>783</v>
      </c>
      <c r="D44" s="33" t="s">
        <v>833</v>
      </c>
      <c r="E44" s="14" t="s">
        <v>848</v>
      </c>
      <c r="F44" s="16" t="s">
        <v>849</v>
      </c>
      <c r="K44" s="22" t="s">
        <v>865</v>
      </c>
    </row>
    <row r="45" spans="1:12" ht="43.15">
      <c r="A45" s="19" t="s">
        <v>866</v>
      </c>
      <c r="B45" s="31" t="str">
        <f>VLOOKUP(A45,Fields!B:D,3,FALSE)</f>
        <v>Choose Country -2</v>
      </c>
      <c r="C45" s="32" t="s">
        <v>783</v>
      </c>
      <c r="D45" s="33" t="s">
        <v>833</v>
      </c>
      <c r="E45" s="14" t="s">
        <v>848</v>
      </c>
      <c r="F45" s="16" t="s">
        <v>849</v>
      </c>
      <c r="K45" s="22" t="s">
        <v>867</v>
      </c>
    </row>
    <row r="46" spans="1:12" ht="43.15">
      <c r="A46" s="19" t="s">
        <v>868</v>
      </c>
      <c r="B46" s="31" t="str">
        <f>VLOOKUP(A46,Fields!B:D,3,FALSE)</f>
        <v>Number of Employees in Country Country-2</v>
      </c>
      <c r="C46" s="32" t="s">
        <v>783</v>
      </c>
      <c r="D46" s="33" t="s">
        <v>833</v>
      </c>
      <c r="E46" s="14" t="s">
        <v>848</v>
      </c>
      <c r="F46" s="16" t="s">
        <v>247</v>
      </c>
      <c r="K46" s="22" t="s">
        <v>869</v>
      </c>
    </row>
    <row r="47" spans="1:12" ht="43.15">
      <c r="A47" s="19" t="s">
        <v>870</v>
      </c>
      <c r="B47" s="31" t="str">
        <f>VLOOKUP(A47,Fields!B:D,3,FALSE)</f>
        <v>Choose Country -3</v>
      </c>
      <c r="C47" s="32" t="s">
        <v>783</v>
      </c>
      <c r="D47" s="33" t="s">
        <v>833</v>
      </c>
      <c r="E47" s="14" t="s">
        <v>848</v>
      </c>
      <c r="F47" s="16" t="s">
        <v>247</v>
      </c>
      <c r="G47" s="22" t="s">
        <v>871</v>
      </c>
      <c r="K47" s="22" t="s">
        <v>872</v>
      </c>
    </row>
    <row r="48" spans="1:12" ht="43.15">
      <c r="A48" s="19" t="s">
        <v>873</v>
      </c>
      <c r="B48" s="31" t="str">
        <f>VLOOKUP(A48,Fields!B:D,3,FALSE)</f>
        <v>Number of Employees in Country Country-3</v>
      </c>
      <c r="C48" s="32" t="s">
        <v>783</v>
      </c>
      <c r="D48" s="33" t="s">
        <v>833</v>
      </c>
      <c r="E48" s="14" t="s">
        <v>848</v>
      </c>
      <c r="F48" s="16" t="s">
        <v>247</v>
      </c>
      <c r="G48" s="22" t="s">
        <v>871</v>
      </c>
      <c r="K48" s="22" t="s">
        <v>874</v>
      </c>
    </row>
    <row r="49" spans="1:11" ht="43.15">
      <c r="A49" s="19" t="s">
        <v>875</v>
      </c>
      <c r="B49" s="31" t="str">
        <f>VLOOKUP(A49,Fields!B:D,3,FALSE)</f>
        <v>Choose Country -4</v>
      </c>
      <c r="C49" s="32" t="s">
        <v>783</v>
      </c>
      <c r="D49" s="33" t="s">
        <v>833</v>
      </c>
      <c r="E49" s="14" t="s">
        <v>848</v>
      </c>
      <c r="F49" s="16" t="s">
        <v>247</v>
      </c>
      <c r="G49" s="22" t="s">
        <v>871</v>
      </c>
      <c r="K49" s="22" t="s">
        <v>876</v>
      </c>
    </row>
    <row r="50" spans="1:11" ht="43.15">
      <c r="A50" s="19" t="s">
        <v>877</v>
      </c>
      <c r="B50" s="31" t="str">
        <f>VLOOKUP(A50,Fields!B:D,3,FALSE)</f>
        <v>Number of Employees in Country Country-4</v>
      </c>
      <c r="C50" s="32" t="s">
        <v>783</v>
      </c>
      <c r="D50" s="33" t="s">
        <v>833</v>
      </c>
      <c r="E50" s="14" t="s">
        <v>848</v>
      </c>
      <c r="F50" s="16" t="s">
        <v>247</v>
      </c>
      <c r="G50" s="22" t="s">
        <v>871</v>
      </c>
      <c r="K50" s="22" t="s">
        <v>878</v>
      </c>
    </row>
    <row r="51" spans="1:11" ht="43.15">
      <c r="A51" s="19" t="s">
        <v>436</v>
      </c>
      <c r="B51" s="31" t="str">
        <f>VLOOKUP(A51,Fields!B:D,3,FALSE)</f>
        <v>Limit Option  1</v>
      </c>
      <c r="C51" s="32" t="s">
        <v>783</v>
      </c>
      <c r="D51" s="33" t="s">
        <v>833</v>
      </c>
      <c r="E51" s="14" t="s">
        <v>848</v>
      </c>
      <c r="F51" s="16" t="s">
        <v>247</v>
      </c>
      <c r="G51" s="22" t="s">
        <v>871</v>
      </c>
      <c r="K51" s="22" t="s">
        <v>879</v>
      </c>
    </row>
    <row r="52" spans="1:11" ht="43.15">
      <c r="A52" s="19" t="s">
        <v>437</v>
      </c>
      <c r="B52" s="31" t="str">
        <f>VLOOKUP(A52,Fields!B:D,3,FALSE)</f>
        <v>Limit Option  2</v>
      </c>
      <c r="C52" s="32" t="s">
        <v>783</v>
      </c>
      <c r="D52" s="33" t="s">
        <v>833</v>
      </c>
      <c r="E52" s="14" t="s">
        <v>848</v>
      </c>
      <c r="F52" s="16" t="s">
        <v>247</v>
      </c>
      <c r="G52" s="22" t="s">
        <v>871</v>
      </c>
      <c r="K52" s="22" t="s">
        <v>880</v>
      </c>
    </row>
    <row r="53" spans="1:11" ht="43.15">
      <c r="A53" s="19" t="s">
        <v>438</v>
      </c>
      <c r="B53" s="31" t="str">
        <f>VLOOKUP(A53,Fields!B:D,3,FALSE)</f>
        <v>Limit Option  3</v>
      </c>
      <c r="C53" s="32" t="s">
        <v>783</v>
      </c>
      <c r="D53" s="33" t="s">
        <v>833</v>
      </c>
      <c r="E53" s="14" t="s">
        <v>848</v>
      </c>
      <c r="F53" s="16" t="s">
        <v>247</v>
      </c>
      <c r="G53" s="22" t="s">
        <v>871</v>
      </c>
      <c r="K53" s="22" t="s">
        <v>881</v>
      </c>
    </row>
    <row r="54" spans="1:11" ht="43.15">
      <c r="A54" s="19" t="s">
        <v>439</v>
      </c>
      <c r="B54" s="31" t="str">
        <f>VLOOKUP(A54,Fields!B:D,3,FALSE)</f>
        <v>Limit Option  4</v>
      </c>
      <c r="C54" s="32" t="s">
        <v>783</v>
      </c>
      <c r="D54" s="33" t="s">
        <v>833</v>
      </c>
      <c r="E54" s="14" t="s">
        <v>848</v>
      </c>
      <c r="F54" s="16" t="s">
        <v>247</v>
      </c>
      <c r="G54" s="22" t="s">
        <v>871</v>
      </c>
      <c r="K54" s="22" t="s">
        <v>882</v>
      </c>
    </row>
    <row r="55" spans="1:11" ht="43.15">
      <c r="A55" s="19" t="s">
        <v>883</v>
      </c>
      <c r="B55" s="31" t="str">
        <f>VLOOKUP(A55,Fields!B:D,3,FALSE)</f>
        <v>Limit Option  5</v>
      </c>
      <c r="C55" s="32" t="s">
        <v>783</v>
      </c>
      <c r="D55" s="33" t="s">
        <v>833</v>
      </c>
      <c r="E55" s="14" t="s">
        <v>848</v>
      </c>
      <c r="F55" s="16" t="s">
        <v>247</v>
      </c>
      <c r="G55" s="22" t="s">
        <v>871</v>
      </c>
      <c r="K55" s="22" t="s">
        <v>884</v>
      </c>
    </row>
    <row r="56" spans="1:11" ht="43.15">
      <c r="A56" s="19" t="s">
        <v>441</v>
      </c>
      <c r="B56" s="31" t="str">
        <f>VLOOKUP(A56,Fields!B:D,3,FALSE)</f>
        <v>Retention Option 1</v>
      </c>
      <c r="C56" s="32" t="s">
        <v>783</v>
      </c>
      <c r="D56" s="33" t="s">
        <v>833</v>
      </c>
      <c r="E56" s="14" t="s">
        <v>848</v>
      </c>
      <c r="F56" s="16" t="s">
        <v>247</v>
      </c>
      <c r="G56" s="22" t="s">
        <v>871</v>
      </c>
      <c r="K56" s="22" t="s">
        <v>885</v>
      </c>
    </row>
    <row r="57" spans="1:11" ht="43.15">
      <c r="A57" s="19" t="s">
        <v>443</v>
      </c>
      <c r="B57" s="31" t="str">
        <f>VLOOKUP(A57,Fields!B:D,3,FALSE)</f>
        <v>Retention Option 2</v>
      </c>
      <c r="C57" s="32" t="s">
        <v>783</v>
      </c>
      <c r="D57" s="33" t="s">
        <v>833</v>
      </c>
      <c r="E57" s="14" t="s">
        <v>848</v>
      </c>
      <c r="F57" s="16" t="s">
        <v>247</v>
      </c>
      <c r="G57" s="22" t="s">
        <v>871</v>
      </c>
      <c r="K57" s="22" t="s">
        <v>886</v>
      </c>
    </row>
    <row r="58" spans="1:11" ht="43.15">
      <c r="A58" s="19" t="s">
        <v>445</v>
      </c>
      <c r="B58" s="31" t="str">
        <f>VLOOKUP(A58,Fields!B:D,3,FALSE)</f>
        <v>Retention Option 3</v>
      </c>
      <c r="C58" s="32" t="s">
        <v>783</v>
      </c>
      <c r="D58" s="33" t="s">
        <v>887</v>
      </c>
      <c r="E58" s="14" t="s">
        <v>848</v>
      </c>
      <c r="F58" s="16" t="s">
        <v>247</v>
      </c>
      <c r="G58" s="22" t="s">
        <v>871</v>
      </c>
      <c r="K58" s="22" t="s">
        <v>888</v>
      </c>
    </row>
    <row r="59" spans="1:11" ht="43.15">
      <c r="A59" s="19" t="s">
        <v>889</v>
      </c>
      <c r="B59" s="31" t="str">
        <f>VLOOKUP(A59,Fields!B:D,3,FALSE)</f>
        <v>How Long has the Client been Purchasing Crime Insurance for?</v>
      </c>
      <c r="C59" s="32" t="s">
        <v>783</v>
      </c>
      <c r="D59" s="33" t="s">
        <v>887</v>
      </c>
      <c r="E59" s="14" t="s">
        <v>848</v>
      </c>
      <c r="F59" s="16" t="s">
        <v>247</v>
      </c>
      <c r="K59" s="22" t="s">
        <v>890</v>
      </c>
    </row>
    <row r="60" spans="1:11" ht="86.45">
      <c r="A60" s="19" t="s">
        <v>891</v>
      </c>
      <c r="B60" s="31" t="str">
        <f>VLOOKUP(A60,Fields!B:D,3,FALSE)</f>
        <v xml:space="preserve">Crime First Purchase </v>
      </c>
      <c r="C60" s="32" t="s">
        <v>783</v>
      </c>
      <c r="D60" s="33" t="s">
        <v>887</v>
      </c>
      <c r="E60" s="14" t="s">
        <v>848</v>
      </c>
      <c r="F60" s="16" t="s">
        <v>892</v>
      </c>
      <c r="G60" s="22" t="s">
        <v>893</v>
      </c>
      <c r="K60" s="22" t="s">
        <v>894</v>
      </c>
    </row>
    <row r="61" spans="1:11" ht="43.15">
      <c r="A61" s="19" t="s">
        <v>895</v>
      </c>
      <c r="B61" s="31" t="str">
        <f>VLOOKUP(A61,Fields!B:D,3,FALSE)</f>
        <v>Please Confirme no Losses or Circumstances have been Discovered at the Date of Automation?</v>
      </c>
      <c r="C61" s="32" t="s">
        <v>783</v>
      </c>
      <c r="D61" s="33" t="s">
        <v>887</v>
      </c>
      <c r="E61" s="14" t="s">
        <v>848</v>
      </c>
      <c r="F61" s="16" t="s">
        <v>892</v>
      </c>
      <c r="G61" s="22" t="s">
        <v>893</v>
      </c>
      <c r="K61" s="22" t="s">
        <v>896</v>
      </c>
    </row>
    <row r="62" spans="1:11" ht="100.9">
      <c r="A62" s="19" t="s">
        <v>391</v>
      </c>
      <c r="B62" s="31" t="str">
        <f>VLOOKUP(A62,Fields!B:D,3,FALSE)</f>
        <v>The policyholder is audited annually by an external Auditor and any recommendations made around control
improvements are implemented within an agreed timeframe and any variances/exceptions investigated by Senior
Management</v>
      </c>
      <c r="C62" s="32" t="s">
        <v>783</v>
      </c>
      <c r="D62" s="33" t="s">
        <v>887</v>
      </c>
      <c r="E62" s="14" t="s">
        <v>848</v>
      </c>
      <c r="F62" s="16" t="s">
        <v>892</v>
      </c>
      <c r="G62" s="22" t="s">
        <v>893</v>
      </c>
      <c r="K62" s="22" t="s">
        <v>897</v>
      </c>
    </row>
    <row r="63" spans="1:11" ht="57.6">
      <c r="A63" s="19" t="s">
        <v>394</v>
      </c>
      <c r="B63" s="31" t="str">
        <f>VLOOKUP(A63,Fields!B:D,3,FALSE)</f>
        <v>All funds transfers are segregated so that no one individual can complete any transaction from commencement to
completion without referral to others.</v>
      </c>
      <c r="C63" s="32" t="s">
        <v>783</v>
      </c>
      <c r="D63" s="33" t="s">
        <v>887</v>
      </c>
      <c r="E63" s="14" t="s">
        <v>848</v>
      </c>
      <c r="F63" s="16" t="s">
        <v>892</v>
      </c>
      <c r="G63" s="22" t="s">
        <v>893</v>
      </c>
      <c r="K63" s="22" t="s">
        <v>898</v>
      </c>
    </row>
    <row r="64" spans="1:11" ht="72">
      <c r="A64" s="19" t="s">
        <v>397</v>
      </c>
      <c r="B64" s="31" t="str">
        <f>VLOOKUP(A64,Fields!B:D,3,FALSE)</f>
        <v>When recruiting or promoting persons to positions of financial responsibility, background checks are conducted to
ensure suitability for the position and such records are maintained on file.</v>
      </c>
      <c r="C64" s="32" t="s">
        <v>783</v>
      </c>
      <c r="D64" s="33" t="s">
        <v>887</v>
      </c>
      <c r="E64" s="14" t="s">
        <v>848</v>
      </c>
      <c r="F64" s="16" t="s">
        <v>892</v>
      </c>
      <c r="G64" s="22" t="s">
        <v>893</v>
      </c>
      <c r="K64" s="22" t="s">
        <v>899</v>
      </c>
    </row>
    <row r="65" spans="1:11" ht="72">
      <c r="A65" s="19" t="s">
        <v>400</v>
      </c>
      <c r="B65" s="31" t="str">
        <f>VLOOKUP(A65,Fields!B:D,3,FALSE)</f>
        <v>All Suppliers / Contractors / Sub-Contractors are vetted and assessed for suitability prior to awarding the tender
for services and all such records maintained are authorized by at least 2 (two) signatories.</v>
      </c>
      <c r="C65" s="32" t="s">
        <v>783</v>
      </c>
      <c r="D65" s="33" t="s">
        <v>887</v>
      </c>
      <c r="E65" s="14" t="s">
        <v>848</v>
      </c>
      <c r="F65" s="16" t="s">
        <v>892</v>
      </c>
      <c r="G65" s="22" t="s">
        <v>893</v>
      </c>
      <c r="K65" s="22" t="s">
        <v>898</v>
      </c>
    </row>
    <row r="66" spans="1:11" ht="57.6">
      <c r="A66" s="19" t="s">
        <v>403</v>
      </c>
      <c r="B66" s="31" t="str">
        <f>VLOOKUP(A66,Fields!B:D,3,FALSE)</f>
        <v xml:space="preserve">All expense or invoice requisitions require full supporting documentation prior to the payment being authorised.
</v>
      </c>
      <c r="C66" s="32" t="s">
        <v>783</v>
      </c>
      <c r="D66" s="33" t="s">
        <v>887</v>
      </c>
      <c r="E66" s="14" t="s">
        <v>848</v>
      </c>
      <c r="F66" s="16" t="s">
        <v>892</v>
      </c>
      <c r="G66" s="22" t="s">
        <v>893</v>
      </c>
      <c r="K66" s="22" t="s">
        <v>900</v>
      </c>
    </row>
    <row r="67" spans="1:11" ht="100.9">
      <c r="A67" s="19" t="s">
        <v>406</v>
      </c>
      <c r="B67" s="31" t="str">
        <f>VLOOKUP(A67,Fields!B:D,3,FALSE)</f>
        <v xml:space="preserve">Access to the insureds computer systems and networks are protected by Firewall and Anti-Virus Software which is
updated regularly, including password protection with individual user log-on details required to be changed once
at least every 90 days. </v>
      </c>
      <c r="C67" s="32" t="s">
        <v>783</v>
      </c>
      <c r="D67" s="33" t="s">
        <v>887</v>
      </c>
      <c r="E67" s="14" t="s">
        <v>848</v>
      </c>
      <c r="F67" s="16" t="s">
        <v>901</v>
      </c>
      <c r="G67" s="22" t="s">
        <v>871</v>
      </c>
      <c r="K67" s="22" t="s">
        <v>902</v>
      </c>
    </row>
    <row r="68" spans="1:11" ht="43.15">
      <c r="A68" s="19" t="s">
        <v>412</v>
      </c>
      <c r="B68" s="31" t="str">
        <f>VLOOKUP(A68,Fields!B:D,3,FALSE)</f>
        <v>All premises containing stock, inventory, securities or precious metals are audited at least annually and stock records maintained.</v>
      </c>
      <c r="C68" s="32" t="s">
        <v>783</v>
      </c>
      <c r="D68" s="33" t="s">
        <v>887</v>
      </c>
      <c r="E68" s="14" t="s">
        <v>848</v>
      </c>
      <c r="F68" s="16" t="s">
        <v>901</v>
      </c>
      <c r="G68" s="22" t="s">
        <v>871</v>
      </c>
      <c r="K68" s="22" t="s">
        <v>903</v>
      </c>
    </row>
    <row r="69" spans="1:11" ht="43.15">
      <c r="A69" s="19" t="s">
        <v>414</v>
      </c>
      <c r="B69" s="31" t="str">
        <f>VLOOKUP(A69,Fields!B:D,3,FALSE)</f>
        <v>All cash in hand or petty cash is reconciled daily and stored in a locked safe.</v>
      </c>
      <c r="C69" s="32" t="s">
        <v>783</v>
      </c>
      <c r="D69" s="33" t="s">
        <v>887</v>
      </c>
      <c r="E69" s="14" t="s">
        <v>848</v>
      </c>
      <c r="F69" s="16" t="s">
        <v>901</v>
      </c>
      <c r="G69" s="22" t="s">
        <v>871</v>
      </c>
      <c r="K69" s="22" t="s">
        <v>898</v>
      </c>
    </row>
    <row r="70" spans="1:11" ht="43.15">
      <c r="A70" s="19" t="s">
        <v>904</v>
      </c>
      <c r="B70" s="31" t="e">
        <f>VLOOKUP(A70,Fields!B:D,3,FALSE)</f>
        <v>#N/A</v>
      </c>
      <c r="C70" s="32" t="s">
        <v>783</v>
      </c>
      <c r="D70" s="33" t="s">
        <v>887</v>
      </c>
      <c r="E70" s="14" t="s">
        <v>848</v>
      </c>
      <c r="F70" s="16" t="s">
        <v>901</v>
      </c>
      <c r="G70" s="22" t="s">
        <v>871</v>
      </c>
      <c r="K70" s="22" t="s">
        <v>905</v>
      </c>
    </row>
    <row r="71" spans="1:11" ht="86.45">
      <c r="A71" s="19" t="s">
        <v>417</v>
      </c>
      <c r="B71" s="31" t="str">
        <f>VLOOKUP(A71,Fields!B:D,3,FALSE)</f>
        <v>All requests purporting to come from Vendors, Suppliers or Customers, including the transfer of funds or to change details stored on file, are authenticated with a known contact at the Vendor, Supplier or Customer via a Phone Call and NOT using the details provided on such request.</v>
      </c>
      <c r="C71" s="32" t="s">
        <v>783</v>
      </c>
      <c r="D71" s="33" t="s">
        <v>887</v>
      </c>
      <c r="E71" s="14" t="s">
        <v>848</v>
      </c>
      <c r="F71" s="16" t="s">
        <v>901</v>
      </c>
      <c r="G71" s="22" t="s">
        <v>871</v>
      </c>
      <c r="K71" s="22" t="s">
        <v>906</v>
      </c>
    </row>
    <row r="72" spans="1:11" ht="115.15">
      <c r="A72" s="19" t="s">
        <v>420</v>
      </c>
      <c r="B72" s="31" t="str">
        <f>VLOOKUP(A72,Fields!B:D,3,FALSE)</f>
        <v>The policyholder has had no claims of the type that would be covered under this policy in the last 5 years. 
If there have been no claims, please answer “yes”. If there has been a claim, please answer “no” and
provide more details around the circumstances of the loss and remedial actions taken by the company</v>
      </c>
      <c r="C72" s="32" t="s">
        <v>783</v>
      </c>
      <c r="D72" s="33" t="s">
        <v>907</v>
      </c>
      <c r="E72" s="14" t="s">
        <v>848</v>
      </c>
      <c r="F72" s="16" t="s">
        <v>901</v>
      </c>
      <c r="G72" s="22" t="s">
        <v>871</v>
      </c>
      <c r="K72" s="22" t="s">
        <v>908</v>
      </c>
    </row>
    <row r="73" spans="1:11" ht="100.9">
      <c r="A73" s="19" t="s">
        <v>423</v>
      </c>
      <c r="B73" s="31" t="str">
        <f>VLOOKUP(A73,Fields!B:D,3,FALSE)</f>
        <v>Staff are not able to access the network via public WiFi or hotspots.
If staff cannot access the network via public WiFi/Hotspots, please answer "Yes". If staff can access the network via public WiFi/hotspots, please answer "No" and provide more details around the network security of insured.</v>
      </c>
      <c r="C73" s="32" t="s">
        <v>783</v>
      </c>
      <c r="D73" s="33" t="s">
        <v>907</v>
      </c>
      <c r="E73" s="14" t="s">
        <v>848</v>
      </c>
      <c r="F73" s="16" t="s">
        <v>901</v>
      </c>
      <c r="G73" s="22" t="s">
        <v>871</v>
      </c>
      <c r="K73" s="22" t="s">
        <v>909</v>
      </c>
    </row>
    <row r="74" spans="1:11" ht="144">
      <c r="A74" s="19" t="s">
        <v>425</v>
      </c>
      <c r="B74" s="31" t="str">
        <f>VLOOKUP(A74,Fields!B:D,3,FALSE)</f>
        <v>Two factor authentication is required to access the network.</v>
      </c>
      <c r="C74" s="32" t="s">
        <v>783</v>
      </c>
      <c r="D74" s="33" t="s">
        <v>907</v>
      </c>
      <c r="E74" s="14" t="s">
        <v>848</v>
      </c>
      <c r="F74" s="16" t="s">
        <v>901</v>
      </c>
      <c r="G74" s="22" t="s">
        <v>871</v>
      </c>
      <c r="K74" s="22" t="s">
        <v>910</v>
      </c>
    </row>
    <row r="75" spans="1:11" ht="57.6">
      <c r="A75" s="19" t="s">
        <v>428</v>
      </c>
      <c r="B75" s="31" t="str">
        <f>VLOOKUP(A75,Fields!B:D,3,FALSE)</f>
        <v xml:space="preserve">. In roles of financial responsibility, all segregated duties and financial controls are being applied the same as before
workers were remotely working. </v>
      </c>
      <c r="C75" s="32" t="s">
        <v>783</v>
      </c>
      <c r="D75" s="33" t="s">
        <v>907</v>
      </c>
      <c r="E75" s="14" t="s">
        <v>848</v>
      </c>
      <c r="F75" s="16" t="s">
        <v>901</v>
      </c>
      <c r="G75" s="22" t="s">
        <v>871</v>
      </c>
      <c r="K75" s="22" t="s">
        <v>911</v>
      </c>
    </row>
    <row r="76" spans="1:11" ht="43.15">
      <c r="A76" s="19" t="s">
        <v>431</v>
      </c>
      <c r="B76" s="31" t="str">
        <f>VLOOKUP(A76,Fields!B:D,3,FALSE)</f>
        <v xml:space="preserve">Awareness around increased Social Engineering activity is being communicated across the remote workforce. </v>
      </c>
      <c r="C76" s="32" t="s">
        <v>783</v>
      </c>
      <c r="D76" s="33" t="s">
        <v>907</v>
      </c>
      <c r="E76" s="14" t="s">
        <v>848</v>
      </c>
      <c r="F76" s="16" t="s">
        <v>912</v>
      </c>
      <c r="G76" s="22" t="s">
        <v>871</v>
      </c>
      <c r="K76" s="22" t="s">
        <v>913</v>
      </c>
    </row>
    <row r="77" spans="1:11" ht="43.15">
      <c r="A77" s="19" t="s">
        <v>433</v>
      </c>
      <c r="B77" s="31" t="str">
        <f>VLOOKUP(A77,Fields!B:D,3,FALSE)</f>
        <v>All premises are secured to the same level of physical security</v>
      </c>
      <c r="C77" s="32" t="s">
        <v>783</v>
      </c>
      <c r="D77" s="33" t="s">
        <v>907</v>
      </c>
      <c r="E77" s="14" t="s">
        <v>848</v>
      </c>
      <c r="F77" s="16" t="s">
        <v>912</v>
      </c>
      <c r="G77" s="22" t="s">
        <v>871</v>
      </c>
      <c r="K77" s="22" t="s">
        <v>914</v>
      </c>
    </row>
    <row r="78" spans="1:11" ht="43.15">
      <c r="A78" s="19" t="s">
        <v>915</v>
      </c>
      <c r="B78" s="31" t="str">
        <f>VLOOKUP(A78,Fields!B:D,3,FALSE)</f>
        <v xml:space="preserve">Answer "Yes" for all </v>
      </c>
      <c r="C78" s="32" t="s">
        <v>783</v>
      </c>
      <c r="D78" s="33" t="s">
        <v>907</v>
      </c>
      <c r="E78" s="14" t="s">
        <v>848</v>
      </c>
      <c r="F78" s="16" t="s">
        <v>912</v>
      </c>
      <c r="G78" s="22" t="s">
        <v>871</v>
      </c>
      <c r="K78" s="22" t="s">
        <v>916</v>
      </c>
    </row>
    <row r="79" spans="1:11" ht="43.15">
      <c r="A79" s="19" t="s">
        <v>917</v>
      </c>
      <c r="B79" s="31" t="str">
        <f>VLOOKUP(A79,Fields!B:D,3,FALSE)</f>
        <v>Retention Limit</v>
      </c>
      <c r="C79" s="32" t="s">
        <v>783</v>
      </c>
      <c r="D79" s="33" t="s">
        <v>907</v>
      </c>
      <c r="E79" s="14" t="s">
        <v>848</v>
      </c>
      <c r="F79" s="16" t="s">
        <v>912</v>
      </c>
      <c r="K79" s="22" t="s">
        <v>890</v>
      </c>
    </row>
    <row r="80" spans="1:11" ht="43.15">
      <c r="A80" s="19" t="s">
        <v>918</v>
      </c>
      <c r="B80" s="31" t="str">
        <f>VLOOKUP(A80,Fields!B:D,3,FALSE)</f>
        <v>Option 1</v>
      </c>
      <c r="C80" s="32" t="s">
        <v>783</v>
      </c>
      <c r="D80" s="33" t="s">
        <v>907</v>
      </c>
      <c r="E80" s="14" t="s">
        <v>848</v>
      </c>
      <c r="F80" s="16" t="s">
        <v>919</v>
      </c>
      <c r="G80" s="22" t="s">
        <v>871</v>
      </c>
      <c r="K80" s="22" t="s">
        <v>920</v>
      </c>
    </row>
    <row r="81" spans="1:12" ht="43.15">
      <c r="A81" s="19" t="s">
        <v>921</v>
      </c>
      <c r="B81" s="31" t="str">
        <f>VLOOKUP(A81,Fields!B:D,3,FALSE)</f>
        <v>Option 2</v>
      </c>
      <c r="C81" s="32" t="s">
        <v>783</v>
      </c>
      <c r="D81" s="33" t="s">
        <v>907</v>
      </c>
      <c r="E81" s="14" t="s">
        <v>848</v>
      </c>
      <c r="F81" s="16" t="s">
        <v>919</v>
      </c>
      <c r="G81" s="22" t="s">
        <v>871</v>
      </c>
      <c r="K81" s="22" t="s">
        <v>922</v>
      </c>
    </row>
    <row r="82" spans="1:12" ht="72">
      <c r="A82" s="19" t="s">
        <v>923</v>
      </c>
      <c r="B82" s="31" t="str">
        <f>VLOOKUP(A82,Fields!B:D,3,FALSE)</f>
        <v>Option 3</v>
      </c>
      <c r="C82" s="32" t="s">
        <v>783</v>
      </c>
      <c r="D82" s="33" t="s">
        <v>907</v>
      </c>
      <c r="E82" s="14" t="s">
        <v>848</v>
      </c>
      <c r="F82" s="16" t="s">
        <v>919</v>
      </c>
      <c r="G82" s="22" t="s">
        <v>871</v>
      </c>
      <c r="K82" s="22" t="s">
        <v>924</v>
      </c>
    </row>
    <row r="83" spans="1:12" ht="43.15">
      <c r="A83" s="19" t="s">
        <v>925</v>
      </c>
      <c r="B83" s="31" t="str">
        <f>VLOOKUP(A83,Fields!B:D,3,FALSE)</f>
        <v xml:space="preserve">Limit </v>
      </c>
      <c r="C83" s="32" t="s">
        <v>783</v>
      </c>
      <c r="D83" s="33" t="s">
        <v>907</v>
      </c>
      <c r="E83" s="14" t="s">
        <v>848</v>
      </c>
      <c r="F83" s="16" t="s">
        <v>919</v>
      </c>
      <c r="G83" s="22" t="s">
        <v>871</v>
      </c>
      <c r="K83" s="22" t="s">
        <v>926</v>
      </c>
    </row>
    <row r="84" spans="1:12" ht="43.15">
      <c r="A84" s="19" t="s">
        <v>927</v>
      </c>
      <c r="B84" s="31" t="str">
        <f>VLOOKUP(A84,Fields!B:D,3,FALSE)</f>
        <v xml:space="preserve">Limit </v>
      </c>
      <c r="C84" s="32" t="s">
        <v>783</v>
      </c>
      <c r="D84" s="33" t="s">
        <v>907</v>
      </c>
      <c r="E84" s="14" t="s">
        <v>848</v>
      </c>
      <c r="F84" s="16" t="s">
        <v>919</v>
      </c>
      <c r="G84" s="22" t="s">
        <v>871</v>
      </c>
      <c r="K84" s="22" t="s">
        <v>928</v>
      </c>
    </row>
    <row r="85" spans="1:12" ht="43.15">
      <c r="A85" s="19" t="s">
        <v>929</v>
      </c>
      <c r="B85" s="31" t="str">
        <f>VLOOKUP(A85,Fields!B:D,3,FALSE)</f>
        <v xml:space="preserve">Limit </v>
      </c>
      <c r="C85" s="32" t="s">
        <v>783</v>
      </c>
      <c r="D85" s="33" t="s">
        <v>907</v>
      </c>
      <c r="E85" s="14" t="s">
        <v>848</v>
      </c>
      <c r="F85" s="16" t="s">
        <v>919</v>
      </c>
      <c r="G85" s="22" t="s">
        <v>871</v>
      </c>
      <c r="K85" s="22" t="s">
        <v>930</v>
      </c>
    </row>
    <row r="86" spans="1:12" ht="43.15">
      <c r="A86" s="19" t="s">
        <v>931</v>
      </c>
      <c r="B86" s="31" t="str">
        <f>VLOOKUP(A86,Fields!B:D,3,FALSE)</f>
        <v>UnderWriter Notes to Client</v>
      </c>
      <c r="C86" s="32" t="s">
        <v>783</v>
      </c>
      <c r="D86" s="33" t="s">
        <v>907</v>
      </c>
      <c r="E86" s="14" t="s">
        <v>848</v>
      </c>
      <c r="F86" s="16" t="s">
        <v>919</v>
      </c>
      <c r="G86" s="22" t="s">
        <v>871</v>
      </c>
      <c r="K86" s="22" t="s">
        <v>932</v>
      </c>
    </row>
    <row r="87" spans="1:12" ht="129.6">
      <c r="A87" s="19" t="s">
        <v>933</v>
      </c>
      <c r="B87" s="31" t="str">
        <f>VLOOKUP(A87,Fields!B:D,3,FALSE)</f>
        <v>Insured Name as Appearing in Policy Documents</v>
      </c>
      <c r="C87" s="32" t="s">
        <v>783</v>
      </c>
      <c r="D87" s="33" t="s">
        <v>907</v>
      </c>
      <c r="E87" s="14" t="s">
        <v>848</v>
      </c>
      <c r="F87" s="16" t="s">
        <v>919</v>
      </c>
      <c r="G87" s="22" t="s">
        <v>871</v>
      </c>
      <c r="K87" s="22" t="s">
        <v>934</v>
      </c>
    </row>
    <row r="88" spans="1:12" ht="43.15">
      <c r="A88" s="19" t="s">
        <v>935</v>
      </c>
      <c r="B88" s="31" t="str">
        <f>VLOOKUP(A88,Fields!B:D,3,FALSE)</f>
        <v>Loss Payees</v>
      </c>
      <c r="C88" s="32" t="s">
        <v>783</v>
      </c>
      <c r="D88" s="33" t="s">
        <v>936</v>
      </c>
      <c r="E88" s="14" t="s">
        <v>848</v>
      </c>
      <c r="F88" s="16" t="s">
        <v>919</v>
      </c>
      <c r="G88" s="22" t="s">
        <v>871</v>
      </c>
      <c r="K88" s="22" t="s">
        <v>937</v>
      </c>
    </row>
    <row r="89" spans="1:12" ht="43.15">
      <c r="A89" s="19" t="s">
        <v>938</v>
      </c>
      <c r="B89" s="31" t="str">
        <f>VLOOKUP(A89,Fields!B:D,3,FALSE)</f>
        <v>Additional Information</v>
      </c>
      <c r="C89" s="32" t="s">
        <v>783</v>
      </c>
      <c r="D89" s="33" t="s">
        <v>936</v>
      </c>
      <c r="E89" s="14" t="s">
        <v>848</v>
      </c>
      <c r="F89" s="16" t="s">
        <v>919</v>
      </c>
      <c r="G89" s="22" t="s">
        <v>871</v>
      </c>
      <c r="K89" s="22" t="s">
        <v>939</v>
      </c>
    </row>
    <row r="90" spans="1:12" ht="72">
      <c r="A90" s="19" t="s">
        <v>940</v>
      </c>
      <c r="B90" s="31" t="str">
        <f>VLOOKUP(A90,Fields!B:D,3,FALSE)</f>
        <v>Period From</v>
      </c>
      <c r="C90" s="32" t="s">
        <v>783</v>
      </c>
      <c r="D90" s="33" t="s">
        <v>936</v>
      </c>
      <c r="E90" s="14" t="s">
        <v>848</v>
      </c>
      <c r="F90" s="16" t="s">
        <v>919</v>
      </c>
      <c r="G90" s="22" t="s">
        <v>871</v>
      </c>
      <c r="K90" s="22" t="s">
        <v>941</v>
      </c>
    </row>
    <row r="91" spans="1:12" ht="43.15">
      <c r="A91" s="19" t="s">
        <v>942</v>
      </c>
      <c r="B91" s="31" t="str">
        <f>VLOOKUP(A91,Fields!B:D,3,FALSE)</f>
        <v>Period To</v>
      </c>
      <c r="C91" s="32" t="s">
        <v>783</v>
      </c>
      <c r="D91" s="33" t="s">
        <v>936</v>
      </c>
      <c r="E91" s="14" t="s">
        <v>848</v>
      </c>
      <c r="F91" s="16" t="s">
        <v>919</v>
      </c>
      <c r="G91" s="22" t="s">
        <v>871</v>
      </c>
      <c r="K91" s="22" t="s">
        <v>943</v>
      </c>
    </row>
    <row r="92" spans="1:12" ht="43.15">
      <c r="A92" s="19" t="s">
        <v>944</v>
      </c>
      <c r="B92" s="31" t="str">
        <f>VLOOKUP(A92,Fields!B:D,3,FALSE)</f>
        <v>Industry / Building Contractors</v>
      </c>
      <c r="C92" s="32" t="s">
        <v>783</v>
      </c>
      <c r="D92" s="33" t="s">
        <v>936</v>
      </c>
      <c r="E92" s="14" t="s">
        <v>848</v>
      </c>
      <c r="F92" s="16" t="s">
        <v>919</v>
      </c>
      <c r="G92" s="22" t="s">
        <v>871</v>
      </c>
      <c r="K92" s="22" t="s">
        <v>945</v>
      </c>
    </row>
    <row r="93" spans="1:12" ht="43.15">
      <c r="A93" s="19" t="s">
        <v>946</v>
      </c>
      <c r="B93" s="31" t="str">
        <f>VLOOKUP(A93,Fields!B:D,3,FALSE)</f>
        <v>Revenue</v>
      </c>
      <c r="C93" s="32" t="s">
        <v>783</v>
      </c>
      <c r="D93" s="33" t="s">
        <v>936</v>
      </c>
      <c r="E93" s="14" t="s">
        <v>848</v>
      </c>
      <c r="F93" s="16" t="s">
        <v>919</v>
      </c>
      <c r="G93" s="22" t="s">
        <v>871</v>
      </c>
      <c r="K93" s="22" t="s">
        <v>947</v>
      </c>
      <c r="L93" s="28" t="s">
        <v>948</v>
      </c>
    </row>
    <row r="94" spans="1:12" ht="43.15">
      <c r="A94" s="19" t="s">
        <v>949</v>
      </c>
      <c r="B94" s="31" t="str">
        <f>VLOOKUP(A94,Fields!B:D,3,FALSE)</f>
        <v>Revenue</v>
      </c>
      <c r="C94" s="32" t="s">
        <v>783</v>
      </c>
      <c r="D94" s="33" t="s">
        <v>936</v>
      </c>
      <c r="E94" s="14" t="s">
        <v>848</v>
      </c>
      <c r="F94" s="16" t="s">
        <v>919</v>
      </c>
      <c r="G94" s="22" t="s">
        <v>871</v>
      </c>
      <c r="K94" s="22" t="s">
        <v>950</v>
      </c>
    </row>
    <row r="95" spans="1:12" ht="43.15">
      <c r="A95" s="19" t="s">
        <v>951</v>
      </c>
      <c r="B95" s="31" t="str">
        <f>VLOOKUP(A95,Fields!B:D,3,FALSE)</f>
        <v>Total Number of Employees</v>
      </c>
      <c r="C95" s="32" t="s">
        <v>783</v>
      </c>
      <c r="D95" s="33" t="s">
        <v>936</v>
      </c>
      <c r="E95" s="14" t="s">
        <v>848</v>
      </c>
      <c r="F95" s="16" t="s">
        <v>919</v>
      </c>
      <c r="K95" s="22" t="s">
        <v>952</v>
      </c>
    </row>
    <row r="96" spans="1:12" ht="43.15">
      <c r="A96" s="19" t="s">
        <v>953</v>
      </c>
      <c r="B96" s="31" t="str">
        <f>VLOOKUP(A96,Fields!B:D,3,FALSE)</f>
        <v>No. of Claims (Last 5Years)</v>
      </c>
      <c r="C96" s="32" t="s">
        <v>783</v>
      </c>
      <c r="D96" s="33" t="s">
        <v>936</v>
      </c>
      <c r="E96" s="14" t="s">
        <v>848</v>
      </c>
      <c r="F96" s="16" t="s">
        <v>954</v>
      </c>
      <c r="G96" s="22" t="s">
        <v>871</v>
      </c>
      <c r="K96" s="22" t="s">
        <v>955</v>
      </c>
    </row>
    <row r="97" spans="1:12" ht="43.15">
      <c r="A97" s="19" t="s">
        <v>956</v>
      </c>
      <c r="B97" s="31" t="str">
        <f>VLOOKUP(A97,Fields!B:D,3,FALSE)</f>
        <v>Retroactive Date</v>
      </c>
      <c r="C97" s="32" t="s">
        <v>783</v>
      </c>
      <c r="D97" s="33" t="s">
        <v>936</v>
      </c>
      <c r="E97" s="14" t="s">
        <v>848</v>
      </c>
      <c r="F97" s="16" t="s">
        <v>954</v>
      </c>
      <c r="G97" s="22" t="s">
        <v>871</v>
      </c>
      <c r="K97" s="22" t="s">
        <v>957</v>
      </c>
      <c r="L97" s="30" t="s">
        <v>958</v>
      </c>
    </row>
    <row r="98" spans="1:12" ht="43.15">
      <c r="A98" s="19" t="s">
        <v>959</v>
      </c>
      <c r="B98" s="31" t="str">
        <f>VLOOKUP(A98,Fields!B:D,3,FALSE)</f>
        <v>Limit</v>
      </c>
      <c r="C98" s="32" t="s">
        <v>783</v>
      </c>
      <c r="D98" s="33" t="s">
        <v>936</v>
      </c>
      <c r="E98" s="14" t="s">
        <v>848</v>
      </c>
      <c r="F98" s="16" t="s">
        <v>954</v>
      </c>
      <c r="G98" s="22" t="s">
        <v>871</v>
      </c>
      <c r="K98" s="22" t="s">
        <v>960</v>
      </c>
      <c r="L98" s="30" t="s">
        <v>958</v>
      </c>
    </row>
    <row r="99" spans="1:12" ht="43.15">
      <c r="A99" s="19" t="s">
        <v>961</v>
      </c>
      <c r="B99" s="31" t="str">
        <f>VLOOKUP(A99,Fields!B:D,3,FALSE)</f>
        <v>Retention</v>
      </c>
      <c r="C99" s="32" t="s">
        <v>783</v>
      </c>
      <c r="D99" s="33" t="s">
        <v>936</v>
      </c>
      <c r="E99" s="14" t="s">
        <v>848</v>
      </c>
      <c r="F99" s="16" t="s">
        <v>954</v>
      </c>
      <c r="G99" s="22" t="s">
        <v>871</v>
      </c>
      <c r="K99" s="22" t="s">
        <v>962</v>
      </c>
      <c r="L99" s="30" t="s">
        <v>958</v>
      </c>
    </row>
    <row r="100" spans="1:12" ht="43.15">
      <c r="A100" s="19" t="s">
        <v>447</v>
      </c>
      <c r="B100" s="31" t="str">
        <f>VLOOKUP(A100,Fields!B:D,3,FALSE)</f>
        <v>Premium</v>
      </c>
      <c r="C100" s="32" t="s">
        <v>783</v>
      </c>
      <c r="D100" s="33" t="s">
        <v>936</v>
      </c>
      <c r="E100" s="14" t="s">
        <v>848</v>
      </c>
      <c r="F100" s="16" t="s">
        <v>954</v>
      </c>
      <c r="G100" s="22" t="s">
        <v>871</v>
      </c>
      <c r="K100" s="22" t="s">
        <v>963</v>
      </c>
    </row>
    <row r="101" spans="1:12" ht="43.15">
      <c r="A101" s="19" t="s">
        <v>964</v>
      </c>
      <c r="B101" s="31" t="str">
        <f>VLOOKUP(A101,Fields!B:D,3,FALSE)</f>
        <v>No. of Non Domiciled Employees</v>
      </c>
      <c r="C101" s="32" t="s">
        <v>783</v>
      </c>
      <c r="D101" s="33" t="s">
        <v>936</v>
      </c>
      <c r="E101" s="14" t="s">
        <v>848</v>
      </c>
      <c r="F101" s="16" t="s">
        <v>954</v>
      </c>
      <c r="G101" s="22" t="s">
        <v>871</v>
      </c>
      <c r="K101" s="22" t="s">
        <v>965</v>
      </c>
    </row>
    <row r="102" spans="1:12" ht="43.15">
      <c r="A102" s="19" t="s">
        <v>966</v>
      </c>
      <c r="B102" s="31" t="str">
        <f>VLOOKUP(A102,Fields!B:D,3,FALSE)</f>
        <v>Country-1</v>
      </c>
      <c r="C102" s="32" t="s">
        <v>783</v>
      </c>
      <c r="D102" s="33" t="s">
        <v>936</v>
      </c>
      <c r="E102" s="14" t="s">
        <v>848</v>
      </c>
      <c r="F102" s="16" t="s">
        <v>954</v>
      </c>
      <c r="G102" s="22" t="s">
        <v>871</v>
      </c>
      <c r="K102" s="22" t="s">
        <v>967</v>
      </c>
    </row>
    <row r="103" spans="1:12" ht="43.15">
      <c r="A103" s="19" t="s">
        <v>968</v>
      </c>
      <c r="B103" s="31" t="str">
        <f>VLOOKUP(A103,Fields!B:D,3,FALSE)</f>
        <v>No. of employees</v>
      </c>
      <c r="C103" s="32" t="s">
        <v>783</v>
      </c>
      <c r="D103" s="33" t="s">
        <v>936</v>
      </c>
      <c r="E103" s="14" t="s">
        <v>848</v>
      </c>
      <c r="F103" s="16" t="s">
        <v>954</v>
      </c>
      <c r="G103" s="22" t="s">
        <v>871</v>
      </c>
      <c r="K103" s="22" t="s">
        <v>969</v>
      </c>
    </row>
    <row r="104" spans="1:12" ht="43.15">
      <c r="A104" s="19" t="s">
        <v>970</v>
      </c>
      <c r="B104" s="31" t="str">
        <f>VLOOKUP(A104,Fields!B:D,3,FALSE)</f>
        <v>Country-2</v>
      </c>
      <c r="C104" s="32" t="s">
        <v>783</v>
      </c>
      <c r="D104" s="33" t="s">
        <v>936</v>
      </c>
      <c r="E104" s="14" t="s">
        <v>848</v>
      </c>
      <c r="F104" s="16" t="s">
        <v>954</v>
      </c>
      <c r="G104" s="22" t="s">
        <v>871</v>
      </c>
      <c r="K104" s="22" t="s">
        <v>971</v>
      </c>
    </row>
    <row r="105" spans="1:12" ht="43.15">
      <c r="A105" s="19" t="s">
        <v>972</v>
      </c>
      <c r="B105" s="31" t="str">
        <f>VLOOKUP(A105,Fields!B:D,3,FALSE)</f>
        <v>No. of employees</v>
      </c>
      <c r="C105" s="32" t="s">
        <v>783</v>
      </c>
      <c r="D105" s="33" t="s">
        <v>936</v>
      </c>
      <c r="E105" s="14" t="s">
        <v>848</v>
      </c>
      <c r="F105" s="16" t="s">
        <v>954</v>
      </c>
      <c r="G105" s="22" t="s">
        <v>871</v>
      </c>
      <c r="K105" s="22" t="s">
        <v>973</v>
      </c>
    </row>
    <row r="106" spans="1:12" ht="43.15">
      <c r="A106" s="19" t="s">
        <v>974</v>
      </c>
      <c r="B106" s="31" t="str">
        <f>VLOOKUP(A106,Fields!B:D,3,FALSE)</f>
        <v>Country-3</v>
      </c>
      <c r="C106" s="32" t="s">
        <v>783</v>
      </c>
      <c r="D106" s="33" t="s">
        <v>936</v>
      </c>
      <c r="E106" s="14" t="s">
        <v>848</v>
      </c>
      <c r="F106" s="16" t="s">
        <v>954</v>
      </c>
      <c r="G106" s="22" t="s">
        <v>871</v>
      </c>
      <c r="K106" s="22" t="s">
        <v>975</v>
      </c>
    </row>
    <row r="107" spans="1:12" ht="43.15">
      <c r="A107" s="19" t="s">
        <v>976</v>
      </c>
      <c r="B107" s="31" t="str">
        <f>VLOOKUP(A107,Fields!B:D,3,FALSE)</f>
        <v>No. of employees</v>
      </c>
      <c r="C107" s="32" t="s">
        <v>783</v>
      </c>
      <c r="D107" s="33" t="s">
        <v>936</v>
      </c>
      <c r="E107" s="14" t="s">
        <v>848</v>
      </c>
      <c r="F107" s="16" t="s">
        <v>954</v>
      </c>
      <c r="G107" s="22" t="s">
        <v>871</v>
      </c>
      <c r="K107" s="22" t="s">
        <v>977</v>
      </c>
      <c r="L107" s="28" t="s">
        <v>978</v>
      </c>
    </row>
    <row r="108" spans="1:12" ht="43.15">
      <c r="A108" s="19" t="s">
        <v>979</v>
      </c>
      <c r="B108" s="31" t="str">
        <f>VLOOKUP(A108,Fields!B:D,3,FALSE)</f>
        <v>Country-4</v>
      </c>
      <c r="C108" s="32" t="s">
        <v>783</v>
      </c>
      <c r="D108" s="33" t="s">
        <v>936</v>
      </c>
      <c r="E108" s="14" t="s">
        <v>848</v>
      </c>
      <c r="F108" s="16" t="s">
        <v>954</v>
      </c>
      <c r="K108" s="22" t="s">
        <v>952</v>
      </c>
    </row>
    <row r="109" spans="1:12" ht="43.15">
      <c r="A109" s="19" t="s">
        <v>980</v>
      </c>
      <c r="B109" s="31" t="str">
        <f>VLOOKUP(A109,Fields!B:D,3,FALSE)</f>
        <v>No. of employees</v>
      </c>
      <c r="C109" s="32" t="s">
        <v>783</v>
      </c>
      <c r="D109" s="33" t="s">
        <v>981</v>
      </c>
      <c r="E109" s="14" t="s">
        <v>848</v>
      </c>
      <c r="F109" s="16" t="s">
        <v>982</v>
      </c>
      <c r="G109" s="22" t="s">
        <v>871</v>
      </c>
      <c r="K109" s="22" t="s">
        <v>983</v>
      </c>
    </row>
    <row r="110" spans="1:12" ht="57.6">
      <c r="A110" s="19" t="s">
        <v>984</v>
      </c>
      <c r="B110" s="31" t="e">
        <f>VLOOKUP(A110,Fields!B:D,3,FALSE)</f>
        <v>#N/A</v>
      </c>
      <c r="C110" s="32" t="s">
        <v>783</v>
      </c>
      <c r="D110" s="33" t="s">
        <v>981</v>
      </c>
      <c r="E110" s="14" t="s">
        <v>848</v>
      </c>
      <c r="F110" s="16" t="s">
        <v>982</v>
      </c>
      <c r="G110" s="22" t="s">
        <v>871</v>
      </c>
      <c r="K110" s="22" t="s">
        <v>985</v>
      </c>
    </row>
    <row r="111" spans="1:12" ht="57.6">
      <c r="A111" s="19" t="s">
        <v>986</v>
      </c>
      <c r="B111" s="31" t="e">
        <f>VLOOKUP(A111,Fields!B:D,3,FALSE)</f>
        <v>#N/A</v>
      </c>
      <c r="C111" s="32" t="s">
        <v>783</v>
      </c>
      <c r="D111" s="33" t="s">
        <v>981</v>
      </c>
      <c r="E111" s="14" t="s">
        <v>848</v>
      </c>
      <c r="F111" s="16" t="s">
        <v>982</v>
      </c>
      <c r="G111" s="22" t="s">
        <v>871</v>
      </c>
      <c r="K111" s="22" t="s">
        <v>987</v>
      </c>
    </row>
    <row r="112" spans="1:12" ht="43.15">
      <c r="A112" s="19" t="s">
        <v>988</v>
      </c>
      <c r="B112" s="31" t="e">
        <f>VLOOKUP(A112,Fields!B:D,3,FALSE)</f>
        <v>#N/A</v>
      </c>
      <c r="C112" s="32" t="s">
        <v>783</v>
      </c>
      <c r="D112" s="33" t="s">
        <v>981</v>
      </c>
      <c r="E112" s="14" t="s">
        <v>848</v>
      </c>
      <c r="F112" s="16" t="s">
        <v>982</v>
      </c>
      <c r="G112" s="22" t="s">
        <v>871</v>
      </c>
      <c r="K112" s="22" t="s">
        <v>989</v>
      </c>
    </row>
    <row r="113" spans="1:11" ht="43.15">
      <c r="A113" s="19" t="s">
        <v>990</v>
      </c>
      <c r="B113" s="31" t="str">
        <f>VLOOKUP(A113,Fields!B:D,3,FALSE)</f>
        <v>Please confirm that you are in receipt of a firm order from the industry</v>
      </c>
      <c r="C113" s="32" t="s">
        <v>783</v>
      </c>
      <c r="D113" s="33" t="s">
        <v>981</v>
      </c>
      <c r="E113" s="14" t="s">
        <v>848</v>
      </c>
      <c r="F113" s="16" t="s">
        <v>982</v>
      </c>
      <c r="G113" s="22" t="s">
        <v>871</v>
      </c>
      <c r="K113" s="22" t="s">
        <v>991</v>
      </c>
    </row>
    <row r="114" spans="1:11" ht="43.15">
      <c r="A114" s="19" t="s">
        <v>992</v>
      </c>
      <c r="B114" s="31" t="str">
        <f>VLOOKUP(A114,Fields!B:D,3,FALSE)</f>
        <v>Please confirm that you have updated a signed and dated enterprise CrimeLock statements</v>
      </c>
      <c r="C114" s="32" t="s">
        <v>783</v>
      </c>
      <c r="D114" s="33" t="s">
        <v>981</v>
      </c>
      <c r="E114" s="14" t="s">
        <v>848</v>
      </c>
      <c r="F114" s="16" t="s">
        <v>982</v>
      </c>
      <c r="G114" s="22" t="s">
        <v>871</v>
      </c>
      <c r="K114" s="22" t="s">
        <v>993</v>
      </c>
    </row>
    <row r="115" spans="1:11" ht="43.15">
      <c r="A115" s="19" t="s">
        <v>994</v>
      </c>
      <c r="B115" s="31" t="str">
        <f>VLOOKUP(A115,Fields!B:D,3,FALSE)</f>
        <v>Please confirm your agreement to 17.50% comission and that Lockton London can retain 7.50% comsission</v>
      </c>
      <c r="C115" s="32" t="s">
        <v>783</v>
      </c>
      <c r="D115" s="33" t="s">
        <v>981</v>
      </c>
      <c r="E115" s="14" t="s">
        <v>848</v>
      </c>
      <c r="F115" s="16" t="s">
        <v>982</v>
      </c>
      <c r="K115" s="22" t="s">
        <v>995</v>
      </c>
    </row>
    <row r="116" spans="1:11" ht="43.15">
      <c r="A116" s="19" t="s">
        <v>996</v>
      </c>
      <c r="B116" s="31" t="str">
        <f>VLOOKUP(A116,Fields!B:D,3,FALSE)</f>
        <v>Binding</v>
      </c>
      <c r="C116" s="32" t="s">
        <v>783</v>
      </c>
      <c r="D116" s="33" t="s">
        <v>981</v>
      </c>
      <c r="E116" s="14" t="s">
        <v>848</v>
      </c>
      <c r="F116" s="16" t="s">
        <v>997</v>
      </c>
      <c r="K116" s="22" t="s">
        <v>998</v>
      </c>
    </row>
    <row r="117" spans="1:11" ht="43.15">
      <c r="A117" s="19" t="s">
        <v>999</v>
      </c>
      <c r="B117" s="31" t="e">
        <f>VLOOKUP(A117,Fields!B:D,3,FALSE)</f>
        <v>#N/A</v>
      </c>
      <c r="C117" s="32" t="s">
        <v>783</v>
      </c>
      <c r="D117" s="33" t="s">
        <v>981</v>
      </c>
      <c r="E117" s="14" t="s">
        <v>848</v>
      </c>
      <c r="F117" s="16" t="s">
        <v>997</v>
      </c>
      <c r="K117" s="22" t="s">
        <v>1000</v>
      </c>
    </row>
    <row r="118" spans="1:11" ht="43.15">
      <c r="A118" s="19" t="s">
        <v>1001</v>
      </c>
      <c r="B118" s="31" t="e">
        <f>VLOOKUP(A118,Fields!B:D,3,FALSE)</f>
        <v>#N/A</v>
      </c>
      <c r="C118" s="32" t="s">
        <v>783</v>
      </c>
      <c r="D118" s="33" t="s">
        <v>981</v>
      </c>
      <c r="E118" s="14" t="s">
        <v>848</v>
      </c>
      <c r="F118" s="16" t="s">
        <v>1002</v>
      </c>
      <c r="G118" s="22" t="s">
        <v>871</v>
      </c>
      <c r="K118" s="22" t="s">
        <v>1003</v>
      </c>
    </row>
    <row r="119" spans="1:11" ht="129.6">
      <c r="A119" s="19" t="s">
        <v>1004</v>
      </c>
      <c r="B119" s="31" t="e">
        <f>VLOOKUP(A119,Fields!B:D,3,FALSE)</f>
        <v>#N/A</v>
      </c>
      <c r="C119" s="32" t="s">
        <v>783</v>
      </c>
      <c r="D119" s="33" t="s">
        <v>981</v>
      </c>
      <c r="E119" s="14" t="s">
        <v>848</v>
      </c>
      <c r="F119" s="16" t="s">
        <v>1002</v>
      </c>
      <c r="G119" s="22" t="s">
        <v>871</v>
      </c>
      <c r="K119" s="22" t="s">
        <v>1005</v>
      </c>
    </row>
    <row r="120" spans="1:11" ht="43.15">
      <c r="A120" s="19" t="s">
        <v>1006</v>
      </c>
      <c r="B120" s="31" t="e">
        <f>VLOOKUP(A120,Fields!B:D,3,FALSE)</f>
        <v>#N/A</v>
      </c>
      <c r="C120" s="32" t="s">
        <v>783</v>
      </c>
      <c r="D120" s="33" t="s">
        <v>981</v>
      </c>
      <c r="E120" s="14" t="s">
        <v>848</v>
      </c>
      <c r="F120" s="16" t="s">
        <v>1002</v>
      </c>
      <c r="G120" s="22" t="s">
        <v>871</v>
      </c>
      <c r="K120" s="22" t="s">
        <v>1007</v>
      </c>
    </row>
    <row r="121" spans="1:11" ht="43.15">
      <c r="A121" s="19" t="s">
        <v>1008</v>
      </c>
      <c r="B121" s="31" t="e">
        <f>VLOOKUP(A121,Fields!B:D,3,FALSE)</f>
        <v>#N/A</v>
      </c>
      <c r="C121" s="32" t="s">
        <v>783</v>
      </c>
      <c r="D121" s="33" t="s">
        <v>981</v>
      </c>
      <c r="E121" s="14" t="s">
        <v>848</v>
      </c>
      <c r="F121" s="16" t="s">
        <v>1002</v>
      </c>
      <c r="G121" s="22" t="s">
        <v>871</v>
      </c>
      <c r="K121" s="22" t="s">
        <v>1009</v>
      </c>
    </row>
    <row r="122" spans="1:11" ht="100.9">
      <c r="A122" s="19" t="s">
        <v>1010</v>
      </c>
      <c r="B122" s="31" t="e">
        <f>VLOOKUP(A122,Fields!B:D,3,FALSE)</f>
        <v>#N/A</v>
      </c>
      <c r="C122" s="32" t="s">
        <v>783</v>
      </c>
      <c r="D122" s="33" t="s">
        <v>981</v>
      </c>
      <c r="E122" s="14" t="s">
        <v>848</v>
      </c>
      <c r="F122" s="16" t="s">
        <v>1002</v>
      </c>
      <c r="G122" s="22" t="s">
        <v>871</v>
      </c>
      <c r="K122" s="22" t="s">
        <v>1011</v>
      </c>
    </row>
    <row r="123" spans="1:11" ht="100.9">
      <c r="A123" s="19" t="s">
        <v>1012</v>
      </c>
      <c r="B123" s="31" t="e">
        <f>VLOOKUP(A123,Fields!B:D,3,FALSE)</f>
        <v>#N/A</v>
      </c>
      <c r="C123" s="32" t="s">
        <v>783</v>
      </c>
      <c r="D123" s="33" t="s">
        <v>981</v>
      </c>
      <c r="E123" s="14" t="s">
        <v>848</v>
      </c>
      <c r="F123" s="16" t="s">
        <v>1002</v>
      </c>
      <c r="G123" s="22" t="s">
        <v>871</v>
      </c>
      <c r="K123" s="22" t="s">
        <v>1013</v>
      </c>
    </row>
    <row r="124" spans="1:11" ht="43.15">
      <c r="A124" s="19" t="s">
        <v>1014</v>
      </c>
      <c r="B124" s="31" t="e">
        <f>VLOOKUP(A124,Fields!B:D,3,FALSE)</f>
        <v>#N/A</v>
      </c>
      <c r="C124" s="32" t="s">
        <v>783</v>
      </c>
      <c r="D124" s="33" t="s">
        <v>981</v>
      </c>
      <c r="E124" s="14" t="s">
        <v>848</v>
      </c>
      <c r="F124" s="16" t="s">
        <v>1002</v>
      </c>
      <c r="G124" s="22" t="s">
        <v>871</v>
      </c>
      <c r="K124" s="22" t="s">
        <v>1015</v>
      </c>
    </row>
    <row r="125" spans="1:11" ht="43.15">
      <c r="A125" s="19" t="s">
        <v>1016</v>
      </c>
      <c r="B125" s="31" t="e">
        <f>VLOOKUP(A125,Fields!B:D,3,FALSE)</f>
        <v>#N/A</v>
      </c>
      <c r="C125" s="32" t="s">
        <v>783</v>
      </c>
      <c r="D125" s="33" t="s">
        <v>981</v>
      </c>
      <c r="E125" s="14" t="s">
        <v>848</v>
      </c>
      <c r="F125" s="16" t="s">
        <v>1002</v>
      </c>
      <c r="G125" s="22" t="s">
        <v>871</v>
      </c>
      <c r="K125" s="22" t="s">
        <v>1017</v>
      </c>
    </row>
    <row r="126" spans="1:11" ht="43.15">
      <c r="A126" s="19" t="s">
        <v>1018</v>
      </c>
      <c r="B126" s="31" t="e">
        <f>VLOOKUP(A126,Fields!B:D,3,FALSE)</f>
        <v>#N/A</v>
      </c>
      <c r="C126" s="32" t="s">
        <v>783</v>
      </c>
      <c r="D126" s="33" t="s">
        <v>981</v>
      </c>
      <c r="E126" s="14" t="s">
        <v>848</v>
      </c>
      <c r="F126" s="16" t="s">
        <v>1002</v>
      </c>
      <c r="G126" s="22" t="s">
        <v>871</v>
      </c>
      <c r="K126" s="22" t="s">
        <v>1019</v>
      </c>
    </row>
    <row r="127" spans="1:11" ht="43.15">
      <c r="A127" s="19" t="s">
        <v>1020</v>
      </c>
      <c r="B127" s="31" t="e">
        <f>VLOOKUP(A127,Fields!B:D,3,FALSE)</f>
        <v>#N/A</v>
      </c>
      <c r="C127" s="32" t="s">
        <v>783</v>
      </c>
      <c r="D127" s="33" t="s">
        <v>981</v>
      </c>
      <c r="E127" s="14" t="s">
        <v>848</v>
      </c>
      <c r="F127" s="16" t="s">
        <v>1002</v>
      </c>
      <c r="G127" s="22" t="s">
        <v>871</v>
      </c>
      <c r="K127" s="22" t="s">
        <v>1021</v>
      </c>
    </row>
    <row r="128" spans="1:11" ht="86.45">
      <c r="A128" s="19" t="s">
        <v>1022</v>
      </c>
      <c r="B128" s="31" t="e">
        <f>VLOOKUP(A128,Fields!B:D,3,FALSE)</f>
        <v>#N/A</v>
      </c>
      <c r="C128" s="32" t="s">
        <v>783</v>
      </c>
      <c r="D128" s="33" t="s">
        <v>981</v>
      </c>
      <c r="E128" s="14" t="s">
        <v>848</v>
      </c>
      <c r="F128" s="16" t="s">
        <v>1002</v>
      </c>
      <c r="G128" s="22" t="s">
        <v>871</v>
      </c>
      <c r="K128" s="22" t="s">
        <v>1023</v>
      </c>
    </row>
    <row r="129" spans="1:12" ht="86.45">
      <c r="A129" s="19" t="s">
        <v>1024</v>
      </c>
      <c r="B129" s="31" t="e">
        <f>VLOOKUP(A129,Fields!B:D,3,FALSE)</f>
        <v>#N/A</v>
      </c>
      <c r="C129" s="32" t="s">
        <v>783</v>
      </c>
      <c r="D129" s="33" t="s">
        <v>1025</v>
      </c>
      <c r="E129" s="14" t="s">
        <v>848</v>
      </c>
      <c r="F129" s="16" t="s">
        <v>1002</v>
      </c>
      <c r="G129" s="22" t="s">
        <v>871</v>
      </c>
      <c r="K129" s="22" t="s">
        <v>1026</v>
      </c>
    </row>
    <row r="130" spans="1:12" ht="43.15">
      <c r="A130" s="19" t="s">
        <v>1027</v>
      </c>
      <c r="B130" s="31" t="e">
        <f>VLOOKUP(A130,Fields!B:D,3,FALSE)</f>
        <v>#N/A</v>
      </c>
      <c r="C130" s="32" t="s">
        <v>783</v>
      </c>
      <c r="D130" s="33" t="s">
        <v>1025</v>
      </c>
      <c r="E130" s="14" t="s">
        <v>848</v>
      </c>
      <c r="F130" s="16" t="s">
        <v>1002</v>
      </c>
      <c r="G130" s="22" t="s">
        <v>871</v>
      </c>
      <c r="K130" s="22" t="s">
        <v>1028</v>
      </c>
    </row>
    <row r="131" spans="1:12" ht="100.9">
      <c r="A131" s="19" t="s">
        <v>1029</v>
      </c>
      <c r="B131" s="31" t="e">
        <f>VLOOKUP(A131,Fields!B:D,3,FALSE)</f>
        <v>#N/A</v>
      </c>
      <c r="C131" s="32" t="s">
        <v>783</v>
      </c>
      <c r="D131" s="33" t="s">
        <v>1025</v>
      </c>
      <c r="E131" s="14" t="s">
        <v>848</v>
      </c>
      <c r="F131" s="16" t="s">
        <v>1002</v>
      </c>
      <c r="G131" s="22" t="s">
        <v>871</v>
      </c>
      <c r="K131" s="22" t="s">
        <v>1030</v>
      </c>
    </row>
    <row r="132" spans="1:12" ht="43.15">
      <c r="A132" s="19" t="s">
        <v>1031</v>
      </c>
      <c r="B132" s="31" t="e">
        <f>VLOOKUP(A132,Fields!B:D,3,FALSE)</f>
        <v>#N/A</v>
      </c>
      <c r="C132" s="32" t="s">
        <v>783</v>
      </c>
      <c r="D132" s="33" t="s">
        <v>1025</v>
      </c>
      <c r="E132" s="14" t="s">
        <v>848</v>
      </c>
      <c r="F132" s="16" t="s">
        <v>1002</v>
      </c>
      <c r="K132" s="22" t="s">
        <v>1032</v>
      </c>
    </row>
    <row r="133" spans="1:12" ht="43.15">
      <c r="A133" s="19" t="s">
        <v>1033</v>
      </c>
      <c r="B133" s="31" t="e">
        <f>VLOOKUP(A133,Fields!B:D,3,FALSE)</f>
        <v>#N/A</v>
      </c>
      <c r="C133" s="32" t="s">
        <v>783</v>
      </c>
      <c r="D133" s="33" t="s">
        <v>1025</v>
      </c>
      <c r="E133" s="14" t="s">
        <v>848</v>
      </c>
      <c r="F133" s="16" t="s">
        <v>1034</v>
      </c>
      <c r="G133" s="22" t="s">
        <v>871</v>
      </c>
      <c r="K133" s="22" t="s">
        <v>1035</v>
      </c>
    </row>
    <row r="134" spans="1:12" ht="43.15">
      <c r="A134" s="19" t="s">
        <v>1036</v>
      </c>
      <c r="B134" s="31" t="e">
        <f>VLOOKUP(A134,Fields!B:D,3,FALSE)</f>
        <v>#N/A</v>
      </c>
      <c r="C134" s="32" t="s">
        <v>783</v>
      </c>
      <c r="D134" s="33" t="s">
        <v>1025</v>
      </c>
      <c r="E134" s="14" t="s">
        <v>848</v>
      </c>
      <c r="F134" s="16" t="s">
        <v>1034</v>
      </c>
      <c r="G134" s="22" t="s">
        <v>871</v>
      </c>
      <c r="K134" s="22" t="s">
        <v>1037</v>
      </c>
    </row>
    <row r="135" spans="1:12" ht="43.15">
      <c r="A135" s="19" t="s">
        <v>1038</v>
      </c>
      <c r="B135" s="31" t="e">
        <f>VLOOKUP(A135,Fields!B:D,3,FALSE)</f>
        <v>#N/A</v>
      </c>
      <c r="C135" s="32" t="s">
        <v>783</v>
      </c>
      <c r="D135" s="33" t="s">
        <v>1025</v>
      </c>
      <c r="E135" s="14" t="s">
        <v>848</v>
      </c>
      <c r="F135" s="16" t="s">
        <v>1034</v>
      </c>
      <c r="G135" s="22" t="s">
        <v>871</v>
      </c>
      <c r="K135" s="22" t="s">
        <v>1039</v>
      </c>
      <c r="L135" s="28" t="s">
        <v>1040</v>
      </c>
    </row>
    <row r="136" spans="1:12" ht="43.15">
      <c r="A136" s="19" t="s">
        <v>1041</v>
      </c>
      <c r="B136" s="31" t="e">
        <f>VLOOKUP(A136,Fields!B:D,3,FALSE)</f>
        <v>#N/A</v>
      </c>
      <c r="C136" s="32" t="s">
        <v>783</v>
      </c>
      <c r="D136" s="33" t="s">
        <v>1025</v>
      </c>
      <c r="E136" s="14" t="s">
        <v>848</v>
      </c>
      <c r="F136" s="16" t="s">
        <v>1034</v>
      </c>
      <c r="G136" s="22" t="s">
        <v>871</v>
      </c>
      <c r="K136" s="22" t="s">
        <v>1042</v>
      </c>
    </row>
    <row r="137" spans="1:12" ht="43.15">
      <c r="A137" s="19" t="s">
        <v>1043</v>
      </c>
      <c r="B137" s="31" t="e">
        <f>VLOOKUP(A137,Fields!B:D,3,FALSE)</f>
        <v>#N/A</v>
      </c>
      <c r="C137" s="32" t="s">
        <v>783</v>
      </c>
      <c r="D137" s="33" t="s">
        <v>1025</v>
      </c>
      <c r="E137" s="14" t="s">
        <v>848</v>
      </c>
      <c r="F137" s="16" t="s">
        <v>1034</v>
      </c>
      <c r="G137" s="22" t="s">
        <v>871</v>
      </c>
      <c r="K137" s="22" t="s">
        <v>1044</v>
      </c>
    </row>
    <row r="138" spans="1:12" ht="43.15">
      <c r="A138" s="19" t="s">
        <v>1045</v>
      </c>
      <c r="B138" s="31" t="e">
        <f>VLOOKUP(A138,Fields!B:D,3,FALSE)</f>
        <v>#N/A</v>
      </c>
      <c r="C138" s="32" t="s">
        <v>783</v>
      </c>
      <c r="D138" s="33" t="s">
        <v>1025</v>
      </c>
      <c r="E138" s="14" t="s">
        <v>848</v>
      </c>
      <c r="F138" s="16" t="s">
        <v>1034</v>
      </c>
      <c r="G138" s="22" t="s">
        <v>871</v>
      </c>
      <c r="K138" s="22" t="s">
        <v>1046</v>
      </c>
    </row>
    <row r="139" spans="1:12" ht="43.15">
      <c r="A139" s="19" t="s">
        <v>1047</v>
      </c>
      <c r="B139" s="31" t="e">
        <f>VLOOKUP(A139,Fields!B:D,3,FALSE)</f>
        <v>#N/A</v>
      </c>
      <c r="C139" s="32" t="s">
        <v>783</v>
      </c>
      <c r="D139" s="33" t="s">
        <v>1025</v>
      </c>
      <c r="E139" s="14" t="s">
        <v>848</v>
      </c>
      <c r="F139" s="16" t="s">
        <v>1034</v>
      </c>
      <c r="G139" s="22" t="s">
        <v>871</v>
      </c>
      <c r="K139" s="22" t="s">
        <v>1048</v>
      </c>
    </row>
    <row r="140" spans="1:12" ht="43.15">
      <c r="A140" s="19" t="s">
        <v>1049</v>
      </c>
      <c r="B140" s="31" t="e">
        <f>VLOOKUP(A140,Fields!B:D,3,FALSE)</f>
        <v>#N/A</v>
      </c>
      <c r="C140" s="32" t="s">
        <v>783</v>
      </c>
      <c r="D140" s="33" t="s">
        <v>1025</v>
      </c>
      <c r="E140" s="14" t="s">
        <v>848</v>
      </c>
      <c r="F140" s="16" t="s">
        <v>1034</v>
      </c>
      <c r="G140" s="22" t="s">
        <v>871</v>
      </c>
      <c r="K140" s="22" t="s">
        <v>1050</v>
      </c>
    </row>
    <row r="141" spans="1:12" ht="43.15">
      <c r="A141" s="19" t="s">
        <v>1051</v>
      </c>
      <c r="B141" s="31" t="e">
        <f>VLOOKUP(A141,Fields!B:D,3,FALSE)</f>
        <v>#N/A</v>
      </c>
      <c r="C141" s="32" t="s">
        <v>783</v>
      </c>
      <c r="D141" s="33" t="s">
        <v>1025</v>
      </c>
      <c r="E141" s="14" t="s">
        <v>848</v>
      </c>
      <c r="F141" s="16" t="s">
        <v>1034</v>
      </c>
      <c r="G141" s="22" t="s">
        <v>871</v>
      </c>
      <c r="K141" s="22" t="s">
        <v>1052</v>
      </c>
    </row>
    <row r="142" spans="1:12" ht="43.15">
      <c r="A142" s="19" t="s">
        <v>1053</v>
      </c>
      <c r="B142" s="31" t="e">
        <f>VLOOKUP(A142,Fields!B:D,3,FALSE)</f>
        <v>#N/A</v>
      </c>
      <c r="C142" s="32" t="s">
        <v>783</v>
      </c>
      <c r="D142" s="33" t="s">
        <v>1025</v>
      </c>
      <c r="E142" s="14" t="s">
        <v>848</v>
      </c>
      <c r="F142" s="16" t="s">
        <v>1034</v>
      </c>
      <c r="G142" s="22" t="s">
        <v>871</v>
      </c>
      <c r="K142" s="22" t="s">
        <v>1054</v>
      </c>
    </row>
    <row r="143" spans="1:12" ht="43.15">
      <c r="A143" s="19" t="s">
        <v>1055</v>
      </c>
      <c r="B143" s="31" t="e">
        <f>VLOOKUP(A143,Fields!B:D,3,FALSE)</f>
        <v>#N/A</v>
      </c>
      <c r="C143" s="32" t="s">
        <v>783</v>
      </c>
      <c r="D143" s="33" t="s">
        <v>1025</v>
      </c>
      <c r="E143" s="14" t="s">
        <v>848</v>
      </c>
      <c r="F143" s="16" t="s">
        <v>1034</v>
      </c>
      <c r="K143" s="22" t="s">
        <v>1056</v>
      </c>
    </row>
    <row r="144" spans="1:12" ht="43.15">
      <c r="A144" s="19" t="s">
        <v>1057</v>
      </c>
      <c r="B144" s="31" t="e">
        <f>VLOOKUP(A144,Fields!B:D,3,FALSE)</f>
        <v>#N/A</v>
      </c>
      <c r="C144" s="32" t="s">
        <v>783</v>
      </c>
      <c r="D144" s="33" t="s">
        <v>1025</v>
      </c>
      <c r="E144" s="14" t="s">
        <v>848</v>
      </c>
      <c r="F144" s="16" t="s">
        <v>1058</v>
      </c>
      <c r="G144" s="22" t="s">
        <v>871</v>
      </c>
      <c r="K144" s="22" t="s">
        <v>1059</v>
      </c>
      <c r="L144" s="28" t="s">
        <v>1060</v>
      </c>
    </row>
    <row r="145" spans="1:12" ht="43.15">
      <c r="A145" s="19" t="s">
        <v>1061</v>
      </c>
      <c r="B145" s="31" t="e">
        <f>VLOOKUP(A145,Fields!B:D,3,FALSE)</f>
        <v>#N/A</v>
      </c>
      <c r="C145" s="32" t="s">
        <v>783</v>
      </c>
      <c r="D145" s="33" t="s">
        <v>1025</v>
      </c>
      <c r="E145" s="14" t="s">
        <v>848</v>
      </c>
      <c r="F145" s="16" t="s">
        <v>1058</v>
      </c>
      <c r="G145" s="22" t="s">
        <v>871</v>
      </c>
      <c r="K145" s="22" t="s">
        <v>1062</v>
      </c>
      <c r="L145" s="28" t="s">
        <v>1060</v>
      </c>
    </row>
    <row r="146" spans="1:12" ht="43.15">
      <c r="A146" s="19" t="s">
        <v>1063</v>
      </c>
      <c r="B146" s="31" t="e">
        <f>VLOOKUP(A146,Fields!B:D,3,FALSE)</f>
        <v>#N/A</v>
      </c>
      <c r="C146" s="32" t="s">
        <v>783</v>
      </c>
      <c r="D146" s="33" t="s">
        <v>1025</v>
      </c>
      <c r="E146" s="14" t="s">
        <v>848</v>
      </c>
      <c r="F146" s="16" t="s">
        <v>1058</v>
      </c>
      <c r="G146" s="22" t="s">
        <v>871</v>
      </c>
      <c r="K146" s="22" t="s">
        <v>1064</v>
      </c>
      <c r="L146" s="28" t="s">
        <v>1060</v>
      </c>
    </row>
    <row r="147" spans="1:12" ht="43.15">
      <c r="A147" s="19" t="s">
        <v>1065</v>
      </c>
      <c r="B147" s="31" t="e">
        <f>VLOOKUP(A147,Fields!B:D,3,FALSE)</f>
        <v>#N/A</v>
      </c>
      <c r="C147" s="32" t="s">
        <v>783</v>
      </c>
      <c r="D147" s="33" t="s">
        <v>1025</v>
      </c>
      <c r="E147" s="14" t="s">
        <v>848</v>
      </c>
      <c r="F147" s="16" t="s">
        <v>1058</v>
      </c>
      <c r="G147" s="22" t="s">
        <v>871</v>
      </c>
      <c r="K147" s="22" t="s">
        <v>1066</v>
      </c>
      <c r="L147" s="28" t="s">
        <v>1060</v>
      </c>
    </row>
    <row r="148" spans="1:12" ht="43.15">
      <c r="A148" s="19" t="s">
        <v>1067</v>
      </c>
      <c r="B148" s="31" t="e">
        <f>VLOOKUP(A148,Fields!B:D,3,FALSE)</f>
        <v>#N/A</v>
      </c>
      <c r="C148" s="32" t="s">
        <v>783</v>
      </c>
      <c r="D148" s="33" t="s">
        <v>1025</v>
      </c>
      <c r="E148" s="14" t="s">
        <v>848</v>
      </c>
      <c r="F148" s="16" t="s">
        <v>1058</v>
      </c>
      <c r="K148" s="22" t="s">
        <v>1068</v>
      </c>
      <c r="L148" s="28" t="s">
        <v>1060</v>
      </c>
    </row>
    <row r="149" spans="1:12" ht="43.15">
      <c r="A149" s="19" t="s">
        <v>1069</v>
      </c>
      <c r="B149" s="31" t="e">
        <f>VLOOKUP(A149,Fields!B:D,3,FALSE)</f>
        <v>#N/A</v>
      </c>
      <c r="C149" s="32" t="s">
        <v>783</v>
      </c>
      <c r="D149" s="33" t="s">
        <v>1070</v>
      </c>
      <c r="E149" s="14" t="s">
        <v>848</v>
      </c>
      <c r="F149" s="16" t="s">
        <v>1071</v>
      </c>
      <c r="G149" s="22" t="s">
        <v>871</v>
      </c>
      <c r="K149" s="22" t="s">
        <v>1072</v>
      </c>
    </row>
    <row r="150" spans="1:12" ht="43.15">
      <c r="A150" s="19" t="s">
        <v>1073</v>
      </c>
      <c r="B150" s="31" t="e">
        <f>VLOOKUP(A150,Fields!B:D,3,FALSE)</f>
        <v>#N/A</v>
      </c>
      <c r="C150" s="32" t="s">
        <v>783</v>
      </c>
      <c r="D150" s="33" t="s">
        <v>1070</v>
      </c>
      <c r="E150" s="14" t="s">
        <v>848</v>
      </c>
      <c r="F150" s="16" t="s">
        <v>1071</v>
      </c>
      <c r="G150" s="22" t="s">
        <v>871</v>
      </c>
      <c r="K150" s="22" t="s">
        <v>1074</v>
      </c>
    </row>
    <row r="151" spans="1:12" ht="43.15">
      <c r="A151" s="19" t="s">
        <v>1075</v>
      </c>
      <c r="B151" s="31" t="e">
        <f>VLOOKUP(A151,Fields!B:D,3,FALSE)</f>
        <v>#N/A</v>
      </c>
      <c r="C151" s="32" t="s">
        <v>783</v>
      </c>
      <c r="D151" s="33" t="s">
        <v>1070</v>
      </c>
      <c r="E151" s="14" t="s">
        <v>848</v>
      </c>
      <c r="F151" s="16" t="s">
        <v>1071</v>
      </c>
      <c r="G151" s="22" t="s">
        <v>871</v>
      </c>
      <c r="K151" s="22" t="s">
        <v>1076</v>
      </c>
    </row>
    <row r="152" spans="1:12" ht="43.15">
      <c r="A152" s="19" t="s">
        <v>1077</v>
      </c>
      <c r="B152" s="31" t="e">
        <f>VLOOKUP(A152,Fields!B:D,3,FALSE)</f>
        <v>#N/A</v>
      </c>
      <c r="C152" s="32" t="s">
        <v>783</v>
      </c>
      <c r="D152" s="33" t="s">
        <v>1070</v>
      </c>
      <c r="E152" s="14" t="s">
        <v>848</v>
      </c>
      <c r="F152" s="16" t="s">
        <v>1071</v>
      </c>
      <c r="G152" s="22" t="s">
        <v>871</v>
      </c>
      <c r="K152" s="22" t="s">
        <v>1078</v>
      </c>
    </row>
    <row r="153" spans="1:12" ht="43.15">
      <c r="A153" s="19" t="s">
        <v>1079</v>
      </c>
      <c r="B153" s="31" t="e">
        <f>VLOOKUP(A153,Fields!B:D,3,FALSE)</f>
        <v>#N/A</v>
      </c>
      <c r="C153" s="32" t="s">
        <v>783</v>
      </c>
      <c r="D153" s="33" t="s">
        <v>1070</v>
      </c>
      <c r="E153" s="14" t="s">
        <v>848</v>
      </c>
      <c r="F153" s="16" t="s">
        <v>1071</v>
      </c>
      <c r="G153" s="22" t="s">
        <v>871</v>
      </c>
      <c r="K153" s="22" t="s">
        <v>1080</v>
      </c>
    </row>
    <row r="154" spans="1:12" ht="43.15">
      <c r="A154" s="19" t="s">
        <v>1081</v>
      </c>
      <c r="B154" s="31" t="e">
        <f>VLOOKUP(A154,Fields!B:D,3,FALSE)</f>
        <v>#N/A</v>
      </c>
      <c r="C154" s="32" t="s">
        <v>783</v>
      </c>
      <c r="D154" s="33" t="s">
        <v>1070</v>
      </c>
      <c r="E154" s="14" t="s">
        <v>848</v>
      </c>
      <c r="F154" s="16" t="s">
        <v>1071</v>
      </c>
      <c r="G154" s="22" t="s">
        <v>871</v>
      </c>
      <c r="K154" s="22" t="s">
        <v>1082</v>
      </c>
    </row>
    <row r="155" spans="1:12" ht="43.15">
      <c r="A155" s="19" t="s">
        <v>1083</v>
      </c>
      <c r="B155" s="31" t="e">
        <f>VLOOKUP(A155,Fields!B:D,3,FALSE)</f>
        <v>#N/A</v>
      </c>
      <c r="C155" s="32" t="s">
        <v>783</v>
      </c>
      <c r="D155" s="33" t="s">
        <v>1070</v>
      </c>
      <c r="E155" s="14" t="s">
        <v>848</v>
      </c>
      <c r="F155" s="16" t="s">
        <v>1071</v>
      </c>
      <c r="K155" s="22" t="s">
        <v>1084</v>
      </c>
    </row>
    <row r="156" spans="1:12" ht="72">
      <c r="A156" s="19" t="s">
        <v>1085</v>
      </c>
      <c r="B156" s="31" t="e">
        <f>VLOOKUP(A156,Fields!B:D,3,FALSE)</f>
        <v>#N/A</v>
      </c>
      <c r="C156" s="32" t="s">
        <v>783</v>
      </c>
      <c r="D156" s="33" t="s">
        <v>1070</v>
      </c>
      <c r="E156" s="14" t="s">
        <v>848</v>
      </c>
      <c r="F156" s="16" t="s">
        <v>1086</v>
      </c>
      <c r="K156" s="22" t="s">
        <v>1087</v>
      </c>
    </row>
    <row r="157" spans="1:12" ht="43.15">
      <c r="A157" s="19" t="s">
        <v>1088</v>
      </c>
      <c r="B157" s="31" t="e">
        <f>VLOOKUP(A157,Fields!B:D,3,FALSE)</f>
        <v>#N/A</v>
      </c>
      <c r="C157" s="32" t="s">
        <v>783</v>
      </c>
      <c r="D157" s="33" t="s">
        <v>1070</v>
      </c>
      <c r="E157" s="14" t="s">
        <v>848</v>
      </c>
      <c r="F157" s="16" t="s">
        <v>1086</v>
      </c>
      <c r="K157" s="22" t="s">
        <v>1089</v>
      </c>
      <c r="L157" s="28" t="s">
        <v>958</v>
      </c>
    </row>
    <row r="158" spans="1:12" ht="43.15">
      <c r="A158" s="19" t="s">
        <v>1090</v>
      </c>
      <c r="B158" s="31" t="e">
        <f>VLOOKUP(A158,Fields!B:D,3,FALSE)</f>
        <v>#N/A</v>
      </c>
      <c r="C158" s="32" t="s">
        <v>783</v>
      </c>
      <c r="D158" s="33" t="s">
        <v>1070</v>
      </c>
      <c r="E158" s="14" t="s">
        <v>848</v>
      </c>
      <c r="F158" s="16" t="s">
        <v>1086</v>
      </c>
      <c r="K158" s="22" t="s">
        <v>1091</v>
      </c>
      <c r="L158" s="28" t="s">
        <v>958</v>
      </c>
    </row>
    <row r="159" spans="1:12" ht="43.15">
      <c r="A159" s="19" t="s">
        <v>1092</v>
      </c>
      <c r="B159" s="31" t="e">
        <f>VLOOKUP(A159,Fields!B:D,3,FALSE)</f>
        <v>#N/A</v>
      </c>
      <c r="C159" s="32" t="s">
        <v>783</v>
      </c>
      <c r="D159" s="33" t="s">
        <v>1070</v>
      </c>
      <c r="E159" s="14" t="s">
        <v>848</v>
      </c>
      <c r="F159" s="16" t="s">
        <v>1086</v>
      </c>
      <c r="K159" s="22" t="s">
        <v>1093</v>
      </c>
    </row>
    <row r="160" spans="1:12" ht="43.15">
      <c r="A160" s="19" t="s">
        <v>1094</v>
      </c>
      <c r="B160" s="31" t="e">
        <f>VLOOKUP(A160,Fields!B:D,3,FALSE)</f>
        <v>#N/A</v>
      </c>
      <c r="C160" s="32" t="s">
        <v>783</v>
      </c>
      <c r="D160" s="33" t="s">
        <v>1070</v>
      </c>
      <c r="E160" s="14" t="s">
        <v>848</v>
      </c>
      <c r="F160" s="16" t="s">
        <v>1095</v>
      </c>
      <c r="G160" s="22" t="s">
        <v>871</v>
      </c>
      <c r="K160" s="22" t="s">
        <v>1096</v>
      </c>
    </row>
    <row r="161" spans="1:12" ht="43.15">
      <c r="A161" s="19" t="s">
        <v>1097</v>
      </c>
      <c r="B161" s="31" t="e">
        <f>VLOOKUP(A161,Fields!B:D,3,FALSE)</f>
        <v>#N/A</v>
      </c>
      <c r="C161" s="32" t="s">
        <v>783</v>
      </c>
      <c r="D161" s="33" t="s">
        <v>1070</v>
      </c>
      <c r="E161" s="14" t="s">
        <v>848</v>
      </c>
      <c r="F161" s="16" t="s">
        <v>1095</v>
      </c>
      <c r="G161" s="22" t="s">
        <v>871</v>
      </c>
      <c r="K161" s="22" t="s">
        <v>1098</v>
      </c>
      <c r="L161" s="28" t="s">
        <v>958</v>
      </c>
    </row>
    <row r="162" spans="1:12" ht="43.15">
      <c r="A162" s="19" t="s">
        <v>1099</v>
      </c>
      <c r="B162" s="31" t="e">
        <f>VLOOKUP(A162,Fields!B:D,3,FALSE)</f>
        <v>#N/A</v>
      </c>
      <c r="C162" s="32" t="s">
        <v>783</v>
      </c>
      <c r="D162" s="33" t="s">
        <v>1070</v>
      </c>
      <c r="E162" s="14" t="s">
        <v>848</v>
      </c>
      <c r="F162" s="16" t="s">
        <v>1095</v>
      </c>
      <c r="G162" s="22" t="s">
        <v>871</v>
      </c>
      <c r="K162" s="22" t="s">
        <v>1100</v>
      </c>
      <c r="L162" s="28" t="s">
        <v>958</v>
      </c>
    </row>
    <row r="163" spans="1:12" ht="100.9">
      <c r="A163" s="19" t="s">
        <v>1101</v>
      </c>
      <c r="B163" s="31" t="e">
        <f>VLOOKUP(A163,Fields!B:D,3,FALSE)</f>
        <v>#N/A</v>
      </c>
      <c r="C163" s="32" t="s">
        <v>783</v>
      </c>
      <c r="D163" s="33" t="s">
        <v>1070</v>
      </c>
      <c r="E163" s="14" t="s">
        <v>848</v>
      </c>
      <c r="F163" s="16" t="s">
        <v>1095</v>
      </c>
      <c r="G163" s="22" t="s">
        <v>871</v>
      </c>
      <c r="K163" s="22" t="s">
        <v>1102</v>
      </c>
    </row>
    <row r="164" spans="1:12" ht="86.45">
      <c r="A164" s="19" t="s">
        <v>1103</v>
      </c>
      <c r="B164" s="31" t="e">
        <f>VLOOKUP(A164,Fields!B:D,3,FALSE)</f>
        <v>#N/A</v>
      </c>
      <c r="C164" s="32" t="s">
        <v>783</v>
      </c>
      <c r="D164" s="33" t="s">
        <v>1070</v>
      </c>
      <c r="E164" s="14" t="s">
        <v>848</v>
      </c>
      <c r="F164" s="16" t="s">
        <v>1095</v>
      </c>
      <c r="G164" s="22" t="s">
        <v>871</v>
      </c>
      <c r="K164" s="22" t="s">
        <v>1104</v>
      </c>
    </row>
    <row r="165" spans="1:12" ht="43.15">
      <c r="A165" s="19" t="s">
        <v>1105</v>
      </c>
      <c r="B165" s="31" t="e">
        <f>VLOOKUP(A165,Fields!B:D,3,FALSE)</f>
        <v>#N/A</v>
      </c>
      <c r="C165" s="32" t="s">
        <v>783</v>
      </c>
      <c r="D165" s="33" t="s">
        <v>1070</v>
      </c>
      <c r="E165" s="14" t="s">
        <v>848</v>
      </c>
      <c r="F165" s="16" t="s">
        <v>1095</v>
      </c>
      <c r="G165" s="22" t="s">
        <v>871</v>
      </c>
      <c r="K165" s="22" t="s">
        <v>1106</v>
      </c>
    </row>
    <row r="166" spans="1:12" ht="43.15">
      <c r="A166" s="19" t="s">
        <v>1107</v>
      </c>
      <c r="B166" s="31" t="e">
        <f>VLOOKUP(A166,Fields!B:D,3,FALSE)</f>
        <v>#N/A</v>
      </c>
      <c r="C166" s="32" t="s">
        <v>783</v>
      </c>
      <c r="D166" s="33" t="s">
        <v>1070</v>
      </c>
      <c r="E166" s="14" t="s">
        <v>848</v>
      </c>
      <c r="F166" s="16" t="s">
        <v>1095</v>
      </c>
      <c r="K166" s="22" t="s">
        <v>1084</v>
      </c>
    </row>
    <row r="167" spans="1:12" ht="43.15">
      <c r="A167" s="19" t="s">
        <v>1108</v>
      </c>
      <c r="B167" s="31" t="e">
        <f>VLOOKUP(A167,Fields!B:D,3,FALSE)</f>
        <v>#N/A</v>
      </c>
      <c r="C167" s="32" t="s">
        <v>783</v>
      </c>
      <c r="D167" s="33" t="s">
        <v>1109</v>
      </c>
      <c r="E167" s="14" t="s">
        <v>848</v>
      </c>
      <c r="F167" s="16" t="s">
        <v>1110</v>
      </c>
      <c r="G167" s="22" t="s">
        <v>871</v>
      </c>
      <c r="K167" s="22" t="s">
        <v>1111</v>
      </c>
    </row>
    <row r="168" spans="1:12" ht="43.15">
      <c r="A168" s="19" t="s">
        <v>1112</v>
      </c>
      <c r="B168" s="31" t="e">
        <f>VLOOKUP(A168,Fields!B:D,3,FALSE)</f>
        <v>#N/A</v>
      </c>
      <c r="C168" s="32" t="s">
        <v>783</v>
      </c>
      <c r="D168" s="33" t="s">
        <v>1109</v>
      </c>
      <c r="E168" s="14" t="s">
        <v>848</v>
      </c>
      <c r="F168" s="16" t="s">
        <v>1110</v>
      </c>
      <c r="K168" s="22" t="s">
        <v>1113</v>
      </c>
      <c r="L168" s="28" t="s">
        <v>958</v>
      </c>
    </row>
    <row r="169" spans="1:12" ht="43.15">
      <c r="A169" s="19" t="s">
        <v>1114</v>
      </c>
      <c r="B169" s="31" t="e">
        <f>VLOOKUP(A169,Fields!B:D,3,FALSE)</f>
        <v>#N/A</v>
      </c>
      <c r="C169" s="32" t="s">
        <v>783</v>
      </c>
      <c r="D169" s="33" t="s">
        <v>1109</v>
      </c>
      <c r="E169" s="14" t="s">
        <v>848</v>
      </c>
      <c r="F169" s="16" t="s">
        <v>1110</v>
      </c>
      <c r="K169" s="22" t="s">
        <v>1115</v>
      </c>
      <c r="L169" s="28" t="s">
        <v>958</v>
      </c>
    </row>
    <row r="170" spans="1:12" ht="43.15">
      <c r="A170" s="19" t="s">
        <v>1116</v>
      </c>
      <c r="B170" s="31" t="e">
        <f>VLOOKUP(A170,Fields!B:D,3,FALSE)</f>
        <v>#N/A</v>
      </c>
      <c r="C170" s="32" t="s">
        <v>783</v>
      </c>
      <c r="D170" s="33" t="s">
        <v>1109</v>
      </c>
      <c r="E170" s="14" t="s">
        <v>848</v>
      </c>
      <c r="F170" s="16" t="s">
        <v>1110</v>
      </c>
      <c r="K170" s="22" t="s">
        <v>1117</v>
      </c>
      <c r="L170" s="28" t="s">
        <v>958</v>
      </c>
    </row>
    <row r="171" spans="1:12" ht="43.15">
      <c r="A171" s="19" t="s">
        <v>1118</v>
      </c>
      <c r="B171" s="31" t="e">
        <f>VLOOKUP(A171,Fields!B:D,3,FALSE)</f>
        <v>#N/A</v>
      </c>
      <c r="C171" s="32" t="s">
        <v>783</v>
      </c>
      <c r="D171" s="33" t="s">
        <v>1109</v>
      </c>
      <c r="E171" s="14" t="s">
        <v>848</v>
      </c>
      <c r="F171" s="16" t="s">
        <v>1110</v>
      </c>
      <c r="K171" s="22" t="s">
        <v>1119</v>
      </c>
      <c r="L171" s="28" t="s">
        <v>958</v>
      </c>
    </row>
    <row r="172" spans="1:12" ht="43.15">
      <c r="A172" s="19" t="s">
        <v>1120</v>
      </c>
      <c r="B172" s="31" t="e">
        <f>VLOOKUP(A172,Fields!B:D,3,FALSE)</f>
        <v>#N/A</v>
      </c>
      <c r="C172" s="32" t="s">
        <v>783</v>
      </c>
      <c r="D172" s="33" t="s">
        <v>1109</v>
      </c>
      <c r="E172" s="14" t="s">
        <v>848</v>
      </c>
      <c r="F172" s="16" t="s">
        <v>1110</v>
      </c>
      <c r="K172" s="22" t="s">
        <v>1121</v>
      </c>
      <c r="L172" s="28" t="s">
        <v>958</v>
      </c>
    </row>
    <row r="173" spans="1:12" ht="43.15">
      <c r="A173" s="19" t="s">
        <v>1122</v>
      </c>
      <c r="B173" s="31" t="e">
        <f>VLOOKUP(A173,Fields!B:D,3,FALSE)</f>
        <v>#N/A</v>
      </c>
      <c r="C173" s="32" t="s">
        <v>783</v>
      </c>
      <c r="D173" s="33" t="s">
        <v>1109</v>
      </c>
      <c r="E173" s="14" t="s">
        <v>848</v>
      </c>
      <c r="F173" s="16" t="s">
        <v>1110</v>
      </c>
      <c r="K173" s="22" t="s">
        <v>1123</v>
      </c>
      <c r="L173" s="28" t="s">
        <v>958</v>
      </c>
    </row>
    <row r="174" spans="1:12" ht="43.15">
      <c r="A174" s="19" t="s">
        <v>1124</v>
      </c>
      <c r="B174" s="31" t="e">
        <f>VLOOKUP(A174,Fields!B:D,3,FALSE)</f>
        <v>#N/A</v>
      </c>
      <c r="C174" s="32" t="s">
        <v>783</v>
      </c>
      <c r="D174" s="33" t="s">
        <v>1109</v>
      </c>
      <c r="E174" s="14" t="s">
        <v>848</v>
      </c>
      <c r="F174" s="16" t="s">
        <v>1110</v>
      </c>
      <c r="K174" s="22" t="s">
        <v>1125</v>
      </c>
      <c r="L174" s="28" t="s">
        <v>958</v>
      </c>
    </row>
    <row r="175" spans="1:12" ht="43.15">
      <c r="A175" s="19" t="s">
        <v>1126</v>
      </c>
      <c r="B175" s="31" t="e">
        <f>VLOOKUP(A175,Fields!B:D,3,FALSE)</f>
        <v>#N/A</v>
      </c>
      <c r="C175" s="32" t="s">
        <v>783</v>
      </c>
      <c r="D175" s="33" t="s">
        <v>1109</v>
      </c>
      <c r="E175" s="14" t="s">
        <v>848</v>
      </c>
      <c r="F175" s="16" t="s">
        <v>1110</v>
      </c>
      <c r="G175" s="22" t="s">
        <v>871</v>
      </c>
      <c r="K175" s="22" t="s">
        <v>1127</v>
      </c>
    </row>
    <row r="176" spans="1:12" ht="43.15">
      <c r="A176" s="19" t="s">
        <v>1128</v>
      </c>
      <c r="B176" s="31" t="e">
        <f>VLOOKUP(A176,Fields!B:D,3,FALSE)</f>
        <v>#N/A</v>
      </c>
      <c r="C176" s="32" t="s">
        <v>783</v>
      </c>
      <c r="D176" s="33" t="s">
        <v>1109</v>
      </c>
      <c r="E176" s="14" t="s">
        <v>848</v>
      </c>
      <c r="F176" s="16" t="s">
        <v>1110</v>
      </c>
      <c r="K176" s="22" t="s">
        <v>1129</v>
      </c>
      <c r="L176" s="28" t="s">
        <v>958</v>
      </c>
    </row>
    <row r="177" spans="1:12" ht="43.15">
      <c r="A177" s="19" t="s">
        <v>1130</v>
      </c>
      <c r="B177" s="31" t="e">
        <f>VLOOKUP(A177,Fields!B:D,3,FALSE)</f>
        <v>#N/A</v>
      </c>
      <c r="C177" s="32" t="s">
        <v>783</v>
      </c>
      <c r="D177" s="33" t="s">
        <v>1109</v>
      </c>
      <c r="E177" s="14" t="s">
        <v>848</v>
      </c>
      <c r="F177" s="16" t="s">
        <v>1110</v>
      </c>
      <c r="K177" s="22" t="s">
        <v>1131</v>
      </c>
      <c r="L177" s="28" t="s">
        <v>958</v>
      </c>
    </row>
    <row r="178" spans="1:12" ht="43.15">
      <c r="A178" s="19" t="s">
        <v>1132</v>
      </c>
      <c r="B178" s="31" t="e">
        <f>VLOOKUP(A178,Fields!B:D,3,FALSE)</f>
        <v>#N/A</v>
      </c>
      <c r="C178" s="32" t="s">
        <v>783</v>
      </c>
      <c r="D178" s="33" t="s">
        <v>1109</v>
      </c>
      <c r="E178" s="14" t="s">
        <v>848</v>
      </c>
      <c r="F178" s="16" t="s">
        <v>1110</v>
      </c>
      <c r="K178" s="22" t="s">
        <v>1133</v>
      </c>
      <c r="L178" s="28" t="s">
        <v>958</v>
      </c>
    </row>
    <row r="179" spans="1:12" ht="43.15">
      <c r="A179" s="19" t="s">
        <v>1134</v>
      </c>
      <c r="B179" s="31" t="e">
        <f>VLOOKUP(A179,Fields!B:D,3,FALSE)</f>
        <v>#N/A</v>
      </c>
      <c r="C179" s="32" t="s">
        <v>783</v>
      </c>
      <c r="D179" s="33" t="s">
        <v>1109</v>
      </c>
      <c r="E179" s="14" t="s">
        <v>848</v>
      </c>
      <c r="F179" s="16" t="s">
        <v>1110</v>
      </c>
      <c r="G179" s="22" t="s">
        <v>871</v>
      </c>
      <c r="K179" s="22" t="s">
        <v>1135</v>
      </c>
    </row>
    <row r="180" spans="1:12" ht="43.15">
      <c r="A180" s="19" t="s">
        <v>1136</v>
      </c>
      <c r="B180" s="31" t="e">
        <f>VLOOKUP(A180,Fields!B:D,3,FALSE)</f>
        <v>#N/A</v>
      </c>
      <c r="C180" s="32" t="s">
        <v>783</v>
      </c>
      <c r="D180" s="33" t="s">
        <v>1109</v>
      </c>
      <c r="E180" s="14" t="s">
        <v>848</v>
      </c>
      <c r="F180" s="16" t="s">
        <v>1110</v>
      </c>
      <c r="K180" s="22" t="s">
        <v>1137</v>
      </c>
      <c r="L180" s="28" t="s">
        <v>1138</v>
      </c>
    </row>
    <row r="181" spans="1:12" ht="72">
      <c r="A181" s="19" t="s">
        <v>1139</v>
      </c>
      <c r="B181" s="31" t="e">
        <f>VLOOKUP(A181,Fields!B:D,3,FALSE)</f>
        <v>#N/A</v>
      </c>
      <c r="C181" s="32" t="s">
        <v>783</v>
      </c>
      <c r="D181" s="33" t="s">
        <v>1140</v>
      </c>
      <c r="E181" s="14" t="s">
        <v>848</v>
      </c>
      <c r="F181" s="16" t="s">
        <v>1141</v>
      </c>
      <c r="G181" s="22" t="s">
        <v>1142</v>
      </c>
      <c r="H181" s="22" t="s">
        <v>1143</v>
      </c>
      <c r="K181" s="22" t="s">
        <v>1144</v>
      </c>
    </row>
    <row r="182" spans="1:12" ht="72">
      <c r="A182" s="19" t="s">
        <v>1145</v>
      </c>
      <c r="B182" s="31" t="e">
        <f>VLOOKUP(A182,Fields!B:D,3,FALSE)</f>
        <v>#N/A</v>
      </c>
      <c r="C182" s="32" t="s">
        <v>783</v>
      </c>
      <c r="D182" s="33" t="s">
        <v>1140</v>
      </c>
      <c r="E182" s="14" t="s">
        <v>848</v>
      </c>
      <c r="F182" s="16" t="s">
        <v>1141</v>
      </c>
      <c r="G182" s="22" t="s">
        <v>1142</v>
      </c>
      <c r="H182" s="22" t="s">
        <v>1143</v>
      </c>
      <c r="K182" s="22" t="s">
        <v>1146</v>
      </c>
    </row>
    <row r="183" spans="1:12" ht="72">
      <c r="A183" s="19" t="s">
        <v>1147</v>
      </c>
      <c r="B183" s="31" t="e">
        <f>VLOOKUP(A183,Fields!B:D,3,FALSE)</f>
        <v>#N/A</v>
      </c>
      <c r="C183" s="32" t="s">
        <v>783</v>
      </c>
      <c r="D183" s="33" t="s">
        <v>1140</v>
      </c>
      <c r="E183" s="14" t="s">
        <v>848</v>
      </c>
      <c r="F183" s="16" t="s">
        <v>1141</v>
      </c>
      <c r="G183" s="22" t="s">
        <v>1142</v>
      </c>
      <c r="H183" s="22" t="s">
        <v>1148</v>
      </c>
      <c r="K183" s="22" t="s">
        <v>1144</v>
      </c>
    </row>
    <row r="184" spans="1:12" ht="72">
      <c r="A184" s="19" t="s">
        <v>1149</v>
      </c>
      <c r="B184" s="31" t="e">
        <f>VLOOKUP(A184,Fields!B:D,3,FALSE)</f>
        <v>#N/A</v>
      </c>
      <c r="C184" s="32" t="s">
        <v>783</v>
      </c>
      <c r="D184" s="33" t="s">
        <v>1140</v>
      </c>
      <c r="E184" s="14" t="s">
        <v>848</v>
      </c>
      <c r="F184" s="16" t="s">
        <v>1141</v>
      </c>
      <c r="G184" s="22" t="s">
        <v>1142</v>
      </c>
      <c r="H184" s="22" t="s">
        <v>1148</v>
      </c>
      <c r="K184" s="22" t="s">
        <v>1146</v>
      </c>
    </row>
    <row r="185" spans="1:12" ht="72">
      <c r="A185" s="19" t="s">
        <v>1150</v>
      </c>
      <c r="B185" s="31" t="e">
        <f>VLOOKUP(A185,Fields!B:D,3,FALSE)</f>
        <v>#N/A</v>
      </c>
      <c r="C185" s="32" t="s">
        <v>783</v>
      </c>
      <c r="D185" s="33" t="s">
        <v>1140</v>
      </c>
      <c r="E185" s="14" t="s">
        <v>848</v>
      </c>
      <c r="F185" s="16" t="s">
        <v>1141</v>
      </c>
      <c r="G185" s="22" t="s">
        <v>1142</v>
      </c>
      <c r="H185" s="22" t="s">
        <v>1151</v>
      </c>
      <c r="K185" s="22" t="s">
        <v>1144</v>
      </c>
    </row>
    <row r="186" spans="1:12" ht="72">
      <c r="A186" s="19" t="s">
        <v>1152</v>
      </c>
      <c r="B186" s="31" t="e">
        <f>VLOOKUP(A186,Fields!B:D,3,FALSE)</f>
        <v>#N/A</v>
      </c>
      <c r="C186" s="32" t="s">
        <v>783</v>
      </c>
      <c r="D186" s="33" t="s">
        <v>1140</v>
      </c>
      <c r="E186" s="14" t="s">
        <v>848</v>
      </c>
      <c r="F186" s="16" t="s">
        <v>1141</v>
      </c>
      <c r="G186" s="22" t="s">
        <v>1142</v>
      </c>
      <c r="H186" s="22" t="s">
        <v>1151</v>
      </c>
      <c r="K186" s="22" t="s">
        <v>1146</v>
      </c>
    </row>
    <row r="187" spans="1:12" ht="72">
      <c r="A187" s="19" t="s">
        <v>1153</v>
      </c>
      <c r="B187" s="31" t="e">
        <f>VLOOKUP(A187,Fields!B:D,3,FALSE)</f>
        <v>#N/A</v>
      </c>
      <c r="C187" s="32" t="s">
        <v>783</v>
      </c>
      <c r="D187" s="33" t="s">
        <v>1140</v>
      </c>
      <c r="E187" s="14" t="s">
        <v>848</v>
      </c>
      <c r="F187" s="16" t="s">
        <v>1141</v>
      </c>
      <c r="G187" s="22" t="s">
        <v>1142</v>
      </c>
      <c r="H187" s="22" t="s">
        <v>1154</v>
      </c>
      <c r="K187" s="22" t="s">
        <v>1144</v>
      </c>
    </row>
    <row r="188" spans="1:12" ht="72">
      <c r="A188" s="19" t="s">
        <v>1155</v>
      </c>
      <c r="B188" s="31" t="e">
        <f>VLOOKUP(A188,Fields!B:D,3,FALSE)</f>
        <v>#N/A</v>
      </c>
      <c r="C188" s="32" t="s">
        <v>783</v>
      </c>
      <c r="D188" s="33" t="s">
        <v>1140</v>
      </c>
      <c r="E188" s="14" t="s">
        <v>848</v>
      </c>
      <c r="F188" s="16" t="s">
        <v>1141</v>
      </c>
      <c r="G188" s="22" t="s">
        <v>1142</v>
      </c>
      <c r="H188" s="22" t="s">
        <v>1154</v>
      </c>
      <c r="K188" s="22" t="s">
        <v>1146</v>
      </c>
    </row>
    <row r="189" spans="1:12" ht="72">
      <c r="A189" s="19" t="s">
        <v>1156</v>
      </c>
      <c r="B189" s="31" t="e">
        <f>VLOOKUP(A189,Fields!B:D,3,FALSE)</f>
        <v>#N/A</v>
      </c>
      <c r="C189" s="32" t="s">
        <v>783</v>
      </c>
      <c r="D189" s="33" t="s">
        <v>1140</v>
      </c>
      <c r="E189" s="14" t="s">
        <v>848</v>
      </c>
      <c r="F189" s="16" t="s">
        <v>1141</v>
      </c>
      <c r="G189" s="22" t="s">
        <v>1142</v>
      </c>
      <c r="H189" s="22" t="s">
        <v>1157</v>
      </c>
      <c r="K189" s="22" t="s">
        <v>1144</v>
      </c>
    </row>
    <row r="190" spans="1:12" ht="72">
      <c r="A190" s="19" t="s">
        <v>1158</v>
      </c>
      <c r="B190" s="31" t="e">
        <f>VLOOKUP(A190,Fields!B:D,3,FALSE)</f>
        <v>#N/A</v>
      </c>
      <c r="C190" s="32" t="s">
        <v>783</v>
      </c>
      <c r="D190" s="33" t="s">
        <v>1140</v>
      </c>
      <c r="E190" s="14" t="s">
        <v>848</v>
      </c>
      <c r="F190" s="16" t="s">
        <v>1141</v>
      </c>
      <c r="G190" s="22" t="s">
        <v>1142</v>
      </c>
      <c r="H190" s="22" t="s">
        <v>1157</v>
      </c>
      <c r="K190" s="22" t="s">
        <v>1146</v>
      </c>
    </row>
    <row r="191" spans="1:12" ht="72">
      <c r="A191" s="19" t="s">
        <v>1159</v>
      </c>
      <c r="B191" s="31" t="e">
        <f>VLOOKUP(A191,Fields!B:D,3,FALSE)</f>
        <v>#N/A</v>
      </c>
      <c r="C191" s="32" t="s">
        <v>783</v>
      </c>
      <c r="D191" s="33" t="s">
        <v>1140</v>
      </c>
      <c r="E191" s="14" t="s">
        <v>848</v>
      </c>
      <c r="F191" s="16" t="s">
        <v>1141</v>
      </c>
      <c r="G191" s="22" t="s">
        <v>1142</v>
      </c>
      <c r="H191" s="22" t="s">
        <v>1160</v>
      </c>
      <c r="K191" s="22" t="s">
        <v>1144</v>
      </c>
    </row>
    <row r="192" spans="1:12" ht="72">
      <c r="A192" s="19" t="s">
        <v>1161</v>
      </c>
      <c r="B192" s="31" t="e">
        <f>VLOOKUP(A192,Fields!B:D,3,FALSE)</f>
        <v>#N/A</v>
      </c>
      <c r="C192" s="32" t="s">
        <v>783</v>
      </c>
      <c r="D192" s="33" t="s">
        <v>1140</v>
      </c>
      <c r="E192" s="14" t="s">
        <v>848</v>
      </c>
      <c r="F192" s="16" t="s">
        <v>1141</v>
      </c>
      <c r="G192" s="22" t="s">
        <v>1142</v>
      </c>
      <c r="H192" s="22" t="s">
        <v>1160</v>
      </c>
      <c r="K192" s="22" t="s">
        <v>1146</v>
      </c>
    </row>
    <row r="193" spans="1:11" ht="72">
      <c r="A193" s="19" t="s">
        <v>1162</v>
      </c>
      <c r="B193" s="31" t="e">
        <f>VLOOKUP(A193,Fields!B:D,3,FALSE)</f>
        <v>#N/A</v>
      </c>
      <c r="C193" s="32" t="s">
        <v>783</v>
      </c>
      <c r="D193" s="33" t="s">
        <v>1140</v>
      </c>
      <c r="E193" s="14" t="s">
        <v>848</v>
      </c>
      <c r="F193" s="16" t="s">
        <v>1141</v>
      </c>
      <c r="G193" s="22" t="s">
        <v>1142</v>
      </c>
      <c r="H193" s="22" t="s">
        <v>1163</v>
      </c>
      <c r="K193" s="22" t="s">
        <v>1144</v>
      </c>
    </row>
    <row r="194" spans="1:11" ht="72">
      <c r="A194" s="19" t="s">
        <v>1164</v>
      </c>
      <c r="B194" s="31" t="e">
        <f>VLOOKUP(A194,Fields!B:D,3,FALSE)</f>
        <v>#N/A</v>
      </c>
      <c r="C194" s="32" t="s">
        <v>783</v>
      </c>
      <c r="D194" s="33" t="s">
        <v>1140</v>
      </c>
      <c r="E194" s="14" t="s">
        <v>848</v>
      </c>
      <c r="F194" s="16" t="s">
        <v>1141</v>
      </c>
      <c r="G194" s="22" t="s">
        <v>1142</v>
      </c>
      <c r="H194" s="22" t="s">
        <v>1163</v>
      </c>
      <c r="K194" s="22" t="s">
        <v>1146</v>
      </c>
    </row>
    <row r="195" spans="1:11" ht="72">
      <c r="A195" s="19" t="s">
        <v>1165</v>
      </c>
      <c r="B195" s="31" t="e">
        <f>VLOOKUP(A195,Fields!B:D,3,FALSE)</f>
        <v>#N/A</v>
      </c>
      <c r="C195" s="32" t="s">
        <v>783</v>
      </c>
      <c r="D195" s="33" t="s">
        <v>1140</v>
      </c>
      <c r="E195" s="14" t="s">
        <v>848</v>
      </c>
      <c r="F195" s="16" t="s">
        <v>1141</v>
      </c>
      <c r="G195" s="22" t="s">
        <v>1142</v>
      </c>
      <c r="H195" s="22" t="s">
        <v>1166</v>
      </c>
      <c r="K195" s="22" t="s">
        <v>1144</v>
      </c>
    </row>
    <row r="196" spans="1:11" ht="72">
      <c r="A196" s="19" t="s">
        <v>1167</v>
      </c>
      <c r="B196" s="31" t="e">
        <f>VLOOKUP(A196,Fields!B:D,3,FALSE)</f>
        <v>#N/A</v>
      </c>
      <c r="C196" s="32" t="s">
        <v>783</v>
      </c>
      <c r="D196" s="33" t="s">
        <v>1140</v>
      </c>
      <c r="E196" s="14" t="s">
        <v>848</v>
      </c>
      <c r="F196" s="16" t="s">
        <v>1141</v>
      </c>
      <c r="G196" s="22" t="s">
        <v>1142</v>
      </c>
      <c r="H196" s="22" t="s">
        <v>1166</v>
      </c>
      <c r="K196" s="22" t="s">
        <v>1146</v>
      </c>
    </row>
    <row r="197" spans="1:11" ht="72">
      <c r="A197" s="19" t="s">
        <v>1168</v>
      </c>
      <c r="B197" s="31" t="e">
        <f>VLOOKUP(A197,Fields!B:D,3,FALSE)</f>
        <v>#N/A</v>
      </c>
      <c r="C197" s="32" t="s">
        <v>783</v>
      </c>
      <c r="D197" s="33" t="s">
        <v>1140</v>
      </c>
      <c r="E197" s="14" t="s">
        <v>848</v>
      </c>
      <c r="F197" s="16" t="s">
        <v>1141</v>
      </c>
      <c r="G197" s="22" t="s">
        <v>1142</v>
      </c>
      <c r="H197" s="22" t="s">
        <v>1169</v>
      </c>
      <c r="K197" s="22" t="s">
        <v>1144</v>
      </c>
    </row>
    <row r="198" spans="1:11" ht="72">
      <c r="A198" s="19" t="s">
        <v>1170</v>
      </c>
      <c r="B198" s="31" t="e">
        <f>VLOOKUP(A198,Fields!B:D,3,FALSE)</f>
        <v>#N/A</v>
      </c>
      <c r="C198" s="32" t="s">
        <v>783</v>
      </c>
      <c r="D198" s="33" t="s">
        <v>1140</v>
      </c>
      <c r="E198" s="14" t="s">
        <v>848</v>
      </c>
      <c r="F198" s="16" t="s">
        <v>1141</v>
      </c>
      <c r="G198" s="22" t="s">
        <v>1142</v>
      </c>
      <c r="H198" s="22" t="s">
        <v>1169</v>
      </c>
      <c r="K198" s="22" t="s">
        <v>1146</v>
      </c>
    </row>
    <row r="199" spans="1:11" ht="72">
      <c r="A199" s="19" t="s">
        <v>1171</v>
      </c>
      <c r="B199" s="31" t="e">
        <f>VLOOKUP(A199,Fields!B:D,3,FALSE)</f>
        <v>#N/A</v>
      </c>
      <c r="C199" s="32" t="s">
        <v>783</v>
      </c>
      <c r="D199" s="33" t="s">
        <v>1140</v>
      </c>
      <c r="E199" s="14" t="s">
        <v>848</v>
      </c>
      <c r="F199" s="16" t="s">
        <v>1141</v>
      </c>
      <c r="G199" s="22" t="s">
        <v>1142</v>
      </c>
      <c r="H199" s="22" t="s">
        <v>1172</v>
      </c>
      <c r="K199" s="22" t="s">
        <v>1144</v>
      </c>
    </row>
    <row r="200" spans="1:11" ht="72">
      <c r="A200" s="19" t="s">
        <v>1173</v>
      </c>
      <c r="B200" s="31" t="e">
        <f>VLOOKUP(A200,Fields!B:D,3,FALSE)</f>
        <v>#N/A</v>
      </c>
      <c r="C200" s="32" t="s">
        <v>783</v>
      </c>
      <c r="D200" s="33" t="s">
        <v>1140</v>
      </c>
      <c r="E200" s="14" t="s">
        <v>848</v>
      </c>
      <c r="F200" s="16" t="s">
        <v>1141</v>
      </c>
      <c r="G200" s="22" t="s">
        <v>1142</v>
      </c>
      <c r="H200" s="22" t="s">
        <v>1172</v>
      </c>
      <c r="K200" s="22" t="s">
        <v>1146</v>
      </c>
    </row>
    <row r="201" spans="1:11" ht="72">
      <c r="A201" s="19" t="s">
        <v>1174</v>
      </c>
      <c r="B201" s="31" t="e">
        <f>VLOOKUP(A201,Fields!B:D,3,FALSE)</f>
        <v>#N/A</v>
      </c>
      <c r="C201" s="32" t="s">
        <v>783</v>
      </c>
      <c r="D201" s="33" t="s">
        <v>1140</v>
      </c>
      <c r="E201" s="14" t="s">
        <v>848</v>
      </c>
      <c r="F201" s="16" t="s">
        <v>1141</v>
      </c>
      <c r="G201" s="22" t="s">
        <v>1142</v>
      </c>
      <c r="H201" s="22" t="s">
        <v>1175</v>
      </c>
      <c r="K201" s="22" t="s">
        <v>1144</v>
      </c>
    </row>
    <row r="202" spans="1:11" ht="72">
      <c r="A202" s="19" t="s">
        <v>1176</v>
      </c>
      <c r="B202" s="31" t="e">
        <f>VLOOKUP(A202,Fields!B:D,3,FALSE)</f>
        <v>#N/A</v>
      </c>
      <c r="C202" s="32" t="s">
        <v>783</v>
      </c>
      <c r="D202" s="33" t="s">
        <v>1140</v>
      </c>
      <c r="E202" s="14" t="s">
        <v>848</v>
      </c>
      <c r="F202" s="16" t="s">
        <v>1141</v>
      </c>
      <c r="G202" s="22" t="s">
        <v>1142</v>
      </c>
      <c r="H202" s="22" t="s">
        <v>1175</v>
      </c>
      <c r="K202" s="22" t="s">
        <v>1146</v>
      </c>
    </row>
    <row r="203" spans="1:11" ht="72">
      <c r="A203" s="19" t="s">
        <v>1177</v>
      </c>
      <c r="B203" s="31" t="e">
        <f>VLOOKUP(A203,Fields!B:D,3,FALSE)</f>
        <v>#N/A</v>
      </c>
      <c r="C203" s="32" t="s">
        <v>783</v>
      </c>
      <c r="D203" s="33" t="s">
        <v>1140</v>
      </c>
      <c r="E203" s="14" t="s">
        <v>848</v>
      </c>
      <c r="F203" s="16" t="s">
        <v>1141</v>
      </c>
      <c r="G203" s="22" t="s">
        <v>1142</v>
      </c>
      <c r="H203" s="22" t="s">
        <v>1178</v>
      </c>
      <c r="K203" s="22" t="s">
        <v>1144</v>
      </c>
    </row>
    <row r="204" spans="1:11" ht="72">
      <c r="A204" s="19" t="s">
        <v>1179</v>
      </c>
      <c r="B204" s="31" t="e">
        <f>VLOOKUP(A204,Fields!B:D,3,FALSE)</f>
        <v>#N/A</v>
      </c>
      <c r="C204" s="32" t="s">
        <v>783</v>
      </c>
      <c r="D204" s="33" t="s">
        <v>1140</v>
      </c>
      <c r="E204" s="14" t="s">
        <v>848</v>
      </c>
      <c r="F204" s="16" t="s">
        <v>1141</v>
      </c>
      <c r="G204" s="22" t="s">
        <v>1142</v>
      </c>
      <c r="H204" s="22" t="s">
        <v>1178</v>
      </c>
      <c r="K204" s="22" t="s">
        <v>1146</v>
      </c>
    </row>
    <row r="205" spans="1:11" ht="72">
      <c r="A205" s="19" t="s">
        <v>1180</v>
      </c>
      <c r="B205" s="31" t="e">
        <f>VLOOKUP(A205,Fields!B:D,3,FALSE)</f>
        <v>#N/A</v>
      </c>
      <c r="C205" s="32" t="s">
        <v>783</v>
      </c>
      <c r="D205" s="33" t="s">
        <v>1140</v>
      </c>
      <c r="E205" s="14" t="s">
        <v>848</v>
      </c>
      <c r="F205" s="16" t="s">
        <v>1141</v>
      </c>
      <c r="G205" s="22" t="s">
        <v>1142</v>
      </c>
      <c r="H205" s="22" t="s">
        <v>1181</v>
      </c>
      <c r="K205" s="22" t="s">
        <v>1144</v>
      </c>
    </row>
    <row r="206" spans="1:11" ht="72">
      <c r="A206" s="19" t="s">
        <v>1182</v>
      </c>
      <c r="B206" s="31" t="e">
        <f>VLOOKUP(A206,Fields!B:D,3,FALSE)</f>
        <v>#N/A</v>
      </c>
      <c r="C206" s="32" t="s">
        <v>783</v>
      </c>
      <c r="D206" s="33" t="s">
        <v>1140</v>
      </c>
      <c r="E206" s="14" t="s">
        <v>848</v>
      </c>
      <c r="F206" s="16" t="s">
        <v>1141</v>
      </c>
      <c r="G206" s="22" t="s">
        <v>1142</v>
      </c>
      <c r="H206" s="22" t="s">
        <v>1181</v>
      </c>
      <c r="K206" s="22" t="s">
        <v>1146</v>
      </c>
    </row>
    <row r="207" spans="1:11" ht="43.15">
      <c r="A207" s="19" t="s">
        <v>1183</v>
      </c>
      <c r="B207" s="31" t="e">
        <f>VLOOKUP(A207,Fields!B:D,3,FALSE)</f>
        <v>#N/A</v>
      </c>
      <c r="C207" s="32" t="s">
        <v>783</v>
      </c>
      <c r="D207" s="33" t="s">
        <v>1140</v>
      </c>
      <c r="E207" s="14" t="s">
        <v>848</v>
      </c>
      <c r="F207" s="16" t="s">
        <v>1141</v>
      </c>
      <c r="K207" s="22" t="s">
        <v>1184</v>
      </c>
    </row>
    <row r="208" spans="1:11" ht="43.15">
      <c r="A208" s="19" t="s">
        <v>1185</v>
      </c>
      <c r="B208" s="31" t="e">
        <f>VLOOKUP(A208,Fields!B:D,3,FALSE)</f>
        <v>#N/A</v>
      </c>
      <c r="C208" s="32" t="s">
        <v>783</v>
      </c>
      <c r="D208" s="33" t="s">
        <v>1140</v>
      </c>
      <c r="E208" s="14" t="s">
        <v>848</v>
      </c>
      <c r="F208" s="16" t="s">
        <v>1141</v>
      </c>
      <c r="K208" s="22" t="s">
        <v>1186</v>
      </c>
    </row>
    <row r="209" spans="1:12" ht="43.15">
      <c r="A209" s="19" t="s">
        <v>1187</v>
      </c>
      <c r="B209" s="31" t="e">
        <f>VLOOKUP(A209,Fields!B:D,3,FALSE)</f>
        <v>#N/A</v>
      </c>
      <c r="C209" s="32" t="s">
        <v>783</v>
      </c>
      <c r="D209" s="33" t="s">
        <v>1140</v>
      </c>
      <c r="E209" s="14" t="s">
        <v>848</v>
      </c>
      <c r="F209" s="16" t="s">
        <v>1141</v>
      </c>
      <c r="K209" s="22" t="s">
        <v>1188</v>
      </c>
    </row>
    <row r="210" spans="1:12" ht="43.15">
      <c r="A210" s="19" t="s">
        <v>1189</v>
      </c>
      <c r="B210" s="31" t="e">
        <f>VLOOKUP(A210,Fields!B:D,3,FALSE)</f>
        <v>#N/A</v>
      </c>
      <c r="C210" s="32" t="s">
        <v>783</v>
      </c>
      <c r="D210" s="33" t="s">
        <v>1140</v>
      </c>
      <c r="E210" s="14" t="s">
        <v>848</v>
      </c>
      <c r="F210" s="16" t="s">
        <v>1141</v>
      </c>
      <c r="K210" s="22" t="s">
        <v>1190</v>
      </c>
    </row>
    <row r="211" spans="1:12" ht="43.15">
      <c r="A211" s="19" t="s">
        <v>1191</v>
      </c>
      <c r="B211" s="31" t="e">
        <f>VLOOKUP(A211,Fields!B:D,3,FALSE)</f>
        <v>#N/A</v>
      </c>
      <c r="C211" s="32" t="s">
        <v>783</v>
      </c>
      <c r="D211" s="33" t="s">
        <v>1140</v>
      </c>
      <c r="E211" s="14" t="s">
        <v>848</v>
      </c>
      <c r="F211" s="16" t="s">
        <v>1141</v>
      </c>
      <c r="K211" s="22" t="s">
        <v>1192</v>
      </c>
    </row>
    <row r="212" spans="1:12" ht="43.15">
      <c r="A212" s="19" t="s">
        <v>1193</v>
      </c>
      <c r="B212" s="31" t="e">
        <f>VLOOKUP(A212,Fields!B:D,3,FALSE)</f>
        <v>#N/A</v>
      </c>
      <c r="C212" s="32" t="s">
        <v>783</v>
      </c>
      <c r="D212" s="33" t="s">
        <v>1140</v>
      </c>
      <c r="E212" s="14" t="s">
        <v>848</v>
      </c>
      <c r="F212" s="16" t="s">
        <v>1141</v>
      </c>
      <c r="K212" s="22" t="s">
        <v>1194</v>
      </c>
    </row>
    <row r="213" spans="1:12" ht="43.15">
      <c r="A213" s="19" t="s">
        <v>1195</v>
      </c>
      <c r="B213" s="31" t="e">
        <f>VLOOKUP(A213,Fields!B:D,3,FALSE)</f>
        <v>#N/A</v>
      </c>
      <c r="C213" s="32" t="s">
        <v>783</v>
      </c>
      <c r="D213" s="33" t="s">
        <v>1140</v>
      </c>
      <c r="E213" s="14" t="s">
        <v>848</v>
      </c>
      <c r="F213" s="16" t="s">
        <v>1141</v>
      </c>
      <c r="K213" s="22" t="s">
        <v>1196</v>
      </c>
    </row>
    <row r="214" spans="1:12" ht="43.15">
      <c r="A214" s="19" t="s">
        <v>1197</v>
      </c>
      <c r="B214" s="31" t="e">
        <f>VLOOKUP(A214,Fields!B:D,3,FALSE)</f>
        <v>#N/A</v>
      </c>
      <c r="C214" s="32" t="s">
        <v>783</v>
      </c>
      <c r="D214" s="33" t="s">
        <v>1140</v>
      </c>
      <c r="E214" s="14" t="s">
        <v>848</v>
      </c>
      <c r="F214" s="16" t="s">
        <v>1198</v>
      </c>
      <c r="G214" s="22" t="s">
        <v>871</v>
      </c>
      <c r="K214" s="22" t="s">
        <v>1199</v>
      </c>
      <c r="L214" s="28" t="s">
        <v>1200</v>
      </c>
    </row>
    <row r="215" spans="1:12" ht="43.15">
      <c r="A215" s="19" t="s">
        <v>1201</v>
      </c>
      <c r="B215" s="31" t="e">
        <f>VLOOKUP(A215,Fields!B:D,3,FALSE)</f>
        <v>#N/A</v>
      </c>
      <c r="C215" s="32" t="s">
        <v>783</v>
      </c>
      <c r="D215" s="33" t="s">
        <v>1140</v>
      </c>
      <c r="E215" s="14" t="s">
        <v>848</v>
      </c>
      <c r="F215" s="16" t="s">
        <v>1198</v>
      </c>
      <c r="G215" s="22" t="s">
        <v>1202</v>
      </c>
      <c r="K215" s="22" t="s">
        <v>1203</v>
      </c>
      <c r="L215" s="28" t="s">
        <v>1200</v>
      </c>
    </row>
    <row r="216" spans="1:12" ht="43.15">
      <c r="A216" s="19" t="s">
        <v>1204</v>
      </c>
      <c r="B216" s="31" t="e">
        <f>VLOOKUP(A216,Fields!B:D,3,FALSE)</f>
        <v>#N/A</v>
      </c>
      <c r="C216" s="32" t="s">
        <v>783</v>
      </c>
      <c r="D216" s="33" t="s">
        <v>1140</v>
      </c>
      <c r="E216" s="14" t="s">
        <v>848</v>
      </c>
      <c r="F216" s="16" t="s">
        <v>1198</v>
      </c>
      <c r="K216" s="22" t="s">
        <v>1205</v>
      </c>
      <c r="L216" s="28" t="s">
        <v>1200</v>
      </c>
    </row>
    <row r="217" spans="1:12" ht="43.15">
      <c r="A217" s="19" t="s">
        <v>1206</v>
      </c>
      <c r="B217" s="31" t="e">
        <f>VLOOKUP(A217,Fields!B:D,3,FALSE)</f>
        <v>#N/A</v>
      </c>
      <c r="C217" s="32" t="s">
        <v>783</v>
      </c>
      <c r="D217" s="33" t="s">
        <v>1140</v>
      </c>
      <c r="E217" s="14" t="s">
        <v>848</v>
      </c>
      <c r="F217" s="16" t="s">
        <v>1198</v>
      </c>
      <c r="G217" s="22" t="s">
        <v>1202</v>
      </c>
      <c r="K217" s="22" t="s">
        <v>1207</v>
      </c>
      <c r="L217" s="28" t="s">
        <v>1200</v>
      </c>
    </row>
    <row r="218" spans="1:12" ht="43.15">
      <c r="A218" s="19" t="s">
        <v>1208</v>
      </c>
      <c r="B218" s="31" t="e">
        <f>VLOOKUP(A218,Fields!B:D,3,FALSE)</f>
        <v>#N/A</v>
      </c>
      <c r="C218" s="32" t="s">
        <v>783</v>
      </c>
      <c r="D218" s="33" t="s">
        <v>1140</v>
      </c>
      <c r="E218" s="14" t="s">
        <v>848</v>
      </c>
      <c r="F218" s="16" t="s">
        <v>1198</v>
      </c>
      <c r="G218" s="22" t="s">
        <v>1202</v>
      </c>
      <c r="K218" s="22" t="s">
        <v>1209</v>
      </c>
      <c r="L218" s="28" t="s">
        <v>1200</v>
      </c>
    </row>
    <row r="219" spans="1:12" ht="43.15">
      <c r="A219" s="19" t="s">
        <v>1210</v>
      </c>
      <c r="B219" s="31" t="e">
        <f>VLOOKUP(A219,Fields!B:D,3,FALSE)</f>
        <v>#N/A</v>
      </c>
      <c r="C219" s="32" t="s">
        <v>783</v>
      </c>
      <c r="D219" s="33" t="s">
        <v>1140</v>
      </c>
      <c r="E219" s="14" t="s">
        <v>848</v>
      </c>
      <c r="F219" s="16" t="s">
        <v>1198</v>
      </c>
      <c r="G219" s="22" t="s">
        <v>1202</v>
      </c>
      <c r="K219" s="22" t="s">
        <v>1211</v>
      </c>
      <c r="L219" s="28" t="s">
        <v>1200</v>
      </c>
    </row>
    <row r="220" spans="1:12" ht="43.15">
      <c r="A220" s="19" t="s">
        <v>1212</v>
      </c>
      <c r="B220" s="31" t="e">
        <f>VLOOKUP(A220,Fields!B:D,3,FALSE)</f>
        <v>#N/A</v>
      </c>
      <c r="C220" s="32" t="s">
        <v>783</v>
      </c>
      <c r="D220" s="33" t="s">
        <v>1140</v>
      </c>
      <c r="E220" s="14" t="s">
        <v>848</v>
      </c>
      <c r="F220" s="16" t="s">
        <v>1198</v>
      </c>
      <c r="G220" s="22" t="s">
        <v>871</v>
      </c>
      <c r="K220" s="22" t="s">
        <v>1213</v>
      </c>
      <c r="L220" s="28" t="s">
        <v>1200</v>
      </c>
    </row>
    <row r="221" spans="1:12" ht="43.15">
      <c r="A221" s="19" t="s">
        <v>1214</v>
      </c>
      <c r="B221" s="31" t="e">
        <f>VLOOKUP(A221,Fields!B:D,3,FALSE)</f>
        <v>#N/A</v>
      </c>
      <c r="C221" s="32" t="s">
        <v>783</v>
      </c>
      <c r="D221" s="33" t="s">
        <v>1140</v>
      </c>
      <c r="E221" s="14" t="s">
        <v>848</v>
      </c>
      <c r="F221" s="16" t="s">
        <v>1198</v>
      </c>
      <c r="G221" s="22" t="s">
        <v>1202</v>
      </c>
      <c r="K221" s="22" t="s">
        <v>1215</v>
      </c>
      <c r="L221" s="28" t="s">
        <v>1200</v>
      </c>
    </row>
    <row r="222" spans="1:12" ht="43.15">
      <c r="A222" s="19" t="s">
        <v>1216</v>
      </c>
      <c r="B222" s="31" t="e">
        <f>VLOOKUP(A222,Fields!B:D,3,FALSE)</f>
        <v>#N/A</v>
      </c>
      <c r="C222" s="32" t="s">
        <v>783</v>
      </c>
      <c r="D222" s="33" t="s">
        <v>1140</v>
      </c>
      <c r="E222" s="14" t="s">
        <v>848</v>
      </c>
      <c r="F222" s="16" t="s">
        <v>1198</v>
      </c>
      <c r="G222" s="22" t="s">
        <v>1202</v>
      </c>
      <c r="K222" s="22" t="s">
        <v>1217</v>
      </c>
      <c r="L222" s="28" t="s">
        <v>1200</v>
      </c>
    </row>
    <row r="223" spans="1:12" ht="43.15">
      <c r="A223" s="19" t="s">
        <v>1218</v>
      </c>
      <c r="B223" s="31" t="e">
        <f>VLOOKUP(A223,Fields!B:D,3,FALSE)</f>
        <v>#N/A</v>
      </c>
      <c r="C223" s="32" t="s">
        <v>783</v>
      </c>
      <c r="D223" s="33" t="s">
        <v>1140</v>
      </c>
      <c r="E223" s="14" t="s">
        <v>848</v>
      </c>
      <c r="F223" s="16" t="s">
        <v>1198</v>
      </c>
      <c r="G223" s="22" t="s">
        <v>1202</v>
      </c>
      <c r="K223" s="22" t="s">
        <v>1219</v>
      </c>
      <c r="L223" s="28" t="s">
        <v>1200</v>
      </c>
    </row>
    <row r="224" spans="1:12" ht="43.15">
      <c r="A224" s="19" t="s">
        <v>1220</v>
      </c>
      <c r="B224" s="31" t="e">
        <f>VLOOKUP(A224,Fields!B:D,3,FALSE)</f>
        <v>#N/A</v>
      </c>
      <c r="C224" s="32" t="s">
        <v>783</v>
      </c>
      <c r="D224" s="33" t="s">
        <v>1221</v>
      </c>
      <c r="E224" s="14" t="s">
        <v>848</v>
      </c>
      <c r="F224" s="16" t="s">
        <v>1198</v>
      </c>
      <c r="G224" s="22" t="s">
        <v>871</v>
      </c>
      <c r="K224" s="22" t="s">
        <v>1222</v>
      </c>
      <c r="L224" s="28" t="s">
        <v>1200</v>
      </c>
    </row>
    <row r="225" spans="1:12" ht="43.15">
      <c r="A225" s="19" t="s">
        <v>1223</v>
      </c>
      <c r="B225" s="31" t="e">
        <f>VLOOKUP(A225,Fields!B:D,3,FALSE)</f>
        <v>#N/A</v>
      </c>
      <c r="C225" s="32" t="s">
        <v>783</v>
      </c>
      <c r="D225" s="33" t="s">
        <v>1221</v>
      </c>
      <c r="E225" s="14" t="s">
        <v>848</v>
      </c>
      <c r="F225" s="16" t="s">
        <v>1198</v>
      </c>
      <c r="G225" s="22" t="s">
        <v>1202</v>
      </c>
      <c r="K225" s="22" t="s">
        <v>1224</v>
      </c>
      <c r="L225" s="28" t="s">
        <v>1200</v>
      </c>
    </row>
    <row r="226" spans="1:12" ht="43.15">
      <c r="A226" s="19" t="s">
        <v>1225</v>
      </c>
      <c r="B226" s="31" t="e">
        <f>VLOOKUP(A226,Fields!B:D,3,FALSE)</f>
        <v>#N/A</v>
      </c>
      <c r="C226" s="32" t="s">
        <v>783</v>
      </c>
      <c r="D226" s="33" t="s">
        <v>1221</v>
      </c>
      <c r="E226" s="14" t="s">
        <v>848</v>
      </c>
      <c r="F226" s="16" t="s">
        <v>1198</v>
      </c>
      <c r="G226" s="22" t="s">
        <v>1202</v>
      </c>
      <c r="K226" s="22" t="s">
        <v>1226</v>
      </c>
      <c r="L226" s="28" t="s">
        <v>1200</v>
      </c>
    </row>
    <row r="227" spans="1:12" ht="86.45">
      <c r="A227" s="19" t="s">
        <v>1227</v>
      </c>
      <c r="B227" s="31" t="e">
        <f>VLOOKUP(A227,Fields!B:D,3,FALSE)</f>
        <v>#N/A</v>
      </c>
      <c r="C227" s="32" t="s">
        <v>783</v>
      </c>
      <c r="D227" s="33" t="s">
        <v>1221</v>
      </c>
      <c r="E227" s="14" t="s">
        <v>848</v>
      </c>
      <c r="F227" s="16" t="s">
        <v>1228</v>
      </c>
      <c r="G227" s="22" t="s">
        <v>871</v>
      </c>
      <c r="K227" s="22" t="s">
        <v>1229</v>
      </c>
      <c r="L227" s="28" t="s">
        <v>1230</v>
      </c>
    </row>
    <row r="228" spans="1:12" ht="43.15">
      <c r="A228" s="19" t="s">
        <v>1231</v>
      </c>
      <c r="B228" s="31" t="e">
        <f>VLOOKUP(A228,Fields!B:D,3,FALSE)</f>
        <v>#N/A</v>
      </c>
      <c r="C228" s="32" t="s">
        <v>783</v>
      </c>
      <c r="D228" s="33" t="s">
        <v>1221</v>
      </c>
      <c r="E228" s="14" t="s">
        <v>848</v>
      </c>
      <c r="F228" s="16" t="s">
        <v>1228</v>
      </c>
      <c r="G228" s="22" t="s">
        <v>871</v>
      </c>
      <c r="K228" s="22" t="s">
        <v>1232</v>
      </c>
      <c r="L228" s="28" t="s">
        <v>1230</v>
      </c>
    </row>
    <row r="229" spans="1:12" ht="43.15">
      <c r="A229" s="19" t="s">
        <v>1233</v>
      </c>
      <c r="B229" s="31" t="e">
        <f>VLOOKUP(A229,Fields!B:D,3,FALSE)</f>
        <v>#N/A</v>
      </c>
      <c r="C229" s="32" t="s">
        <v>783</v>
      </c>
      <c r="D229" s="33" t="s">
        <v>1221</v>
      </c>
      <c r="E229" s="14" t="s">
        <v>848</v>
      </c>
      <c r="F229" s="16" t="s">
        <v>1228</v>
      </c>
      <c r="G229" s="22" t="s">
        <v>1234</v>
      </c>
      <c r="K229" s="22" t="s">
        <v>1235</v>
      </c>
      <c r="L229" s="28" t="s">
        <v>1230</v>
      </c>
    </row>
    <row r="230" spans="1:12" ht="43.15">
      <c r="A230" s="19" t="s">
        <v>1236</v>
      </c>
      <c r="B230" s="31" t="e">
        <f>VLOOKUP(A230,Fields!B:D,3,FALSE)</f>
        <v>#N/A</v>
      </c>
      <c r="C230" s="32" t="s">
        <v>783</v>
      </c>
      <c r="D230" s="33" t="s">
        <v>1221</v>
      </c>
      <c r="E230" s="14" t="s">
        <v>848</v>
      </c>
      <c r="F230" s="16" t="s">
        <v>1228</v>
      </c>
      <c r="G230" s="22" t="s">
        <v>871</v>
      </c>
      <c r="K230" s="22" t="s">
        <v>1237</v>
      </c>
      <c r="L230" s="28" t="s">
        <v>1230</v>
      </c>
    </row>
    <row r="231" spans="1:12" ht="43.15">
      <c r="A231" s="19" t="s">
        <v>1238</v>
      </c>
      <c r="B231" s="31" t="e">
        <f>VLOOKUP(A231,Fields!B:D,3,FALSE)</f>
        <v>#N/A</v>
      </c>
      <c r="C231" s="32" t="s">
        <v>783</v>
      </c>
      <c r="D231" s="33" t="s">
        <v>1221</v>
      </c>
      <c r="E231" s="14" t="s">
        <v>848</v>
      </c>
      <c r="F231" s="16" t="s">
        <v>1228</v>
      </c>
      <c r="G231" s="26" t="s">
        <v>1239</v>
      </c>
      <c r="H231" s="26"/>
      <c r="I231" s="26"/>
      <c r="J231" s="26"/>
      <c r="K231" s="22" t="s">
        <v>1240</v>
      </c>
      <c r="L231" s="28" t="s">
        <v>1230</v>
      </c>
    </row>
    <row r="232" spans="1:12" ht="43.15">
      <c r="A232" s="19" t="s">
        <v>1241</v>
      </c>
      <c r="B232" s="31" t="e">
        <f>VLOOKUP(A232,Fields!B:D,3,FALSE)</f>
        <v>#N/A</v>
      </c>
      <c r="C232" s="32" t="s">
        <v>783</v>
      </c>
      <c r="D232" s="33" t="s">
        <v>1221</v>
      </c>
      <c r="E232" s="14" t="s">
        <v>848</v>
      </c>
      <c r="F232" s="16" t="s">
        <v>1228</v>
      </c>
      <c r="G232" s="26" t="s">
        <v>1239</v>
      </c>
      <c r="H232" s="26"/>
      <c r="I232" s="26"/>
      <c r="J232" s="26"/>
      <c r="K232" s="22" t="s">
        <v>1242</v>
      </c>
      <c r="L232" s="28" t="s">
        <v>1230</v>
      </c>
    </row>
    <row r="233" spans="1:12" ht="43.15">
      <c r="A233" s="19" t="s">
        <v>1243</v>
      </c>
      <c r="B233" s="31" t="e">
        <f>VLOOKUP(A233,Fields!B:D,3,FALSE)</f>
        <v>#N/A</v>
      </c>
      <c r="C233" s="32" t="s">
        <v>783</v>
      </c>
      <c r="D233" s="33" t="s">
        <v>1221</v>
      </c>
      <c r="E233" s="14" t="s">
        <v>848</v>
      </c>
      <c r="F233" s="16" t="s">
        <v>1228</v>
      </c>
      <c r="G233" s="22" t="s">
        <v>1202</v>
      </c>
      <c r="K233" s="22" t="s">
        <v>1244</v>
      </c>
      <c r="L233" s="28" t="s">
        <v>1230</v>
      </c>
    </row>
    <row r="234" spans="1:12" ht="43.15">
      <c r="A234" s="19" t="s">
        <v>1245</v>
      </c>
      <c r="B234" s="31" t="e">
        <f>VLOOKUP(A234,Fields!B:D,3,FALSE)</f>
        <v>#N/A</v>
      </c>
      <c r="C234" s="32" t="s">
        <v>783</v>
      </c>
      <c r="D234" s="33" t="s">
        <v>1221</v>
      </c>
      <c r="E234" s="14" t="s">
        <v>848</v>
      </c>
      <c r="F234" s="16" t="s">
        <v>1228</v>
      </c>
      <c r="G234" s="22" t="s">
        <v>1202</v>
      </c>
      <c r="K234" s="22" t="s">
        <v>1246</v>
      </c>
      <c r="L234" s="28" t="s">
        <v>1230</v>
      </c>
    </row>
    <row r="235" spans="1:12" ht="43.15">
      <c r="A235" s="19" t="s">
        <v>1247</v>
      </c>
      <c r="B235" s="31" t="e">
        <f>VLOOKUP(A235,Fields!B:D,3,FALSE)</f>
        <v>#N/A</v>
      </c>
      <c r="C235" s="32" t="s">
        <v>783</v>
      </c>
      <c r="D235" s="33" t="s">
        <v>1221</v>
      </c>
      <c r="E235" s="14" t="s">
        <v>848</v>
      </c>
      <c r="F235" s="16" t="s">
        <v>1228</v>
      </c>
      <c r="G235" s="26" t="s">
        <v>1239</v>
      </c>
      <c r="H235" s="26"/>
      <c r="I235" s="26"/>
      <c r="J235" s="26"/>
      <c r="K235" s="22" t="s">
        <v>1248</v>
      </c>
      <c r="L235" s="28" t="s">
        <v>1230</v>
      </c>
    </row>
    <row r="236" spans="1:12" ht="43.15">
      <c r="A236" s="19" t="s">
        <v>1249</v>
      </c>
      <c r="B236" s="31" t="e">
        <f>VLOOKUP(A236,Fields!B:D,3,FALSE)</f>
        <v>#N/A</v>
      </c>
      <c r="C236" s="32" t="s">
        <v>783</v>
      </c>
      <c r="D236" s="33" t="s">
        <v>1221</v>
      </c>
      <c r="E236" s="14" t="s">
        <v>848</v>
      </c>
      <c r="F236" s="16" t="s">
        <v>1228</v>
      </c>
      <c r="G236" s="26" t="s">
        <v>1239</v>
      </c>
      <c r="H236" s="26"/>
      <c r="I236" s="26"/>
      <c r="J236" s="26"/>
      <c r="K236" s="22" t="s">
        <v>1250</v>
      </c>
      <c r="L236" s="28" t="s">
        <v>1230</v>
      </c>
    </row>
    <row r="237" spans="1:12" ht="43.15">
      <c r="A237" s="19" t="s">
        <v>1251</v>
      </c>
      <c r="B237" s="31" t="e">
        <f>VLOOKUP(A237,Fields!B:D,3,FALSE)</f>
        <v>#N/A</v>
      </c>
      <c r="C237" s="32" t="s">
        <v>783</v>
      </c>
      <c r="D237" s="33" t="s">
        <v>1221</v>
      </c>
      <c r="E237" s="14" t="s">
        <v>848</v>
      </c>
      <c r="F237" s="16" t="s">
        <v>1228</v>
      </c>
      <c r="G237" s="26" t="s">
        <v>1239</v>
      </c>
      <c r="H237" s="26"/>
      <c r="I237" s="26"/>
      <c r="J237" s="26"/>
      <c r="K237" s="22" t="s">
        <v>1252</v>
      </c>
      <c r="L237" s="28" t="s">
        <v>1230</v>
      </c>
    </row>
    <row r="238" spans="1:12" ht="57.6">
      <c r="A238" s="19" t="s">
        <v>1253</v>
      </c>
      <c r="B238" s="31" t="e">
        <f>VLOOKUP(A238,Fields!B:D,3,FALSE)</f>
        <v>#N/A</v>
      </c>
      <c r="C238" s="32" t="s">
        <v>783</v>
      </c>
      <c r="D238" s="33" t="s">
        <v>1221</v>
      </c>
      <c r="E238" s="14" t="s">
        <v>848</v>
      </c>
      <c r="F238" s="16" t="s">
        <v>1254</v>
      </c>
      <c r="G238" s="26" t="s">
        <v>871</v>
      </c>
      <c r="K238" s="22" t="s">
        <v>1255</v>
      </c>
    </row>
    <row r="239" spans="1:12" ht="115.15">
      <c r="A239" s="19" t="s">
        <v>1256</v>
      </c>
      <c r="B239" s="31" t="e">
        <f>VLOOKUP(A239,Fields!B:D,3,FALSE)</f>
        <v>#N/A</v>
      </c>
      <c r="C239" s="32" t="s">
        <v>783</v>
      </c>
      <c r="D239" s="33" t="s">
        <v>1221</v>
      </c>
      <c r="E239" s="14" t="s">
        <v>848</v>
      </c>
      <c r="F239" s="16" t="s">
        <v>1254</v>
      </c>
      <c r="G239" s="22" t="s">
        <v>1257</v>
      </c>
      <c r="K239" s="22" t="s">
        <v>1258</v>
      </c>
    </row>
    <row r="240" spans="1:12" ht="57.6">
      <c r="A240" s="19" t="s">
        <v>1259</v>
      </c>
      <c r="B240" s="31" t="e">
        <f>VLOOKUP(A240,Fields!B:D,3,FALSE)</f>
        <v>#N/A</v>
      </c>
      <c r="C240" s="32" t="s">
        <v>783</v>
      </c>
      <c r="D240" s="33" t="s">
        <v>1260</v>
      </c>
      <c r="E240" s="14" t="s">
        <v>848</v>
      </c>
      <c r="F240" s="16" t="s">
        <v>1254</v>
      </c>
      <c r="G240" s="22" t="s">
        <v>1257</v>
      </c>
      <c r="H240" s="22" t="s">
        <v>1261</v>
      </c>
      <c r="K240" s="22" t="s">
        <v>1262</v>
      </c>
    </row>
    <row r="241" spans="1:11" ht="57.6">
      <c r="A241" s="19" t="s">
        <v>1263</v>
      </c>
      <c r="B241" s="31" t="e">
        <f>VLOOKUP(A241,Fields!B:D,3,FALSE)</f>
        <v>#N/A</v>
      </c>
      <c r="C241" s="32" t="s">
        <v>783</v>
      </c>
      <c r="D241" s="33" t="s">
        <v>1260</v>
      </c>
      <c r="E241" s="14" t="s">
        <v>848</v>
      </c>
      <c r="F241" s="16" t="s">
        <v>1254</v>
      </c>
      <c r="G241" s="22" t="s">
        <v>1257</v>
      </c>
      <c r="H241" s="22" t="s">
        <v>1261</v>
      </c>
      <c r="K241" s="22" t="s">
        <v>1264</v>
      </c>
    </row>
    <row r="242" spans="1:11" ht="57.6">
      <c r="A242" s="19" t="s">
        <v>1265</v>
      </c>
      <c r="B242" s="31" t="e">
        <f>VLOOKUP(A242,Fields!B:D,3,FALSE)</f>
        <v>#N/A</v>
      </c>
      <c r="C242" s="32" t="s">
        <v>783</v>
      </c>
      <c r="D242" s="33" t="s">
        <v>1260</v>
      </c>
      <c r="E242" s="14" t="s">
        <v>848</v>
      </c>
      <c r="F242" s="16" t="s">
        <v>1254</v>
      </c>
      <c r="G242" s="22" t="s">
        <v>1257</v>
      </c>
      <c r="H242" s="22" t="s">
        <v>1261</v>
      </c>
      <c r="K242" s="22" t="s">
        <v>1266</v>
      </c>
    </row>
    <row r="243" spans="1:11" ht="57.6">
      <c r="A243" s="19" t="s">
        <v>1267</v>
      </c>
      <c r="B243" s="31" t="e">
        <f>VLOOKUP(A243,Fields!B:D,3,FALSE)</f>
        <v>#N/A</v>
      </c>
      <c r="C243" s="32" t="s">
        <v>783</v>
      </c>
      <c r="D243" s="33" t="s">
        <v>1260</v>
      </c>
      <c r="E243" s="14" t="s">
        <v>848</v>
      </c>
      <c r="F243" s="16" t="s">
        <v>1254</v>
      </c>
      <c r="G243" s="22" t="s">
        <v>1257</v>
      </c>
      <c r="H243" s="26" t="s">
        <v>871</v>
      </c>
      <c r="I243" s="26"/>
      <c r="J243" s="26"/>
      <c r="K243" s="22" t="s">
        <v>1268</v>
      </c>
    </row>
    <row r="244" spans="1:11" ht="100.9">
      <c r="A244" s="19" t="s">
        <v>1269</v>
      </c>
      <c r="B244" s="31" t="e">
        <f>VLOOKUP(A244,Fields!B:D,3,FALSE)</f>
        <v>#N/A</v>
      </c>
      <c r="C244" s="32" t="s">
        <v>783</v>
      </c>
      <c r="D244" s="33" t="s">
        <v>1260</v>
      </c>
      <c r="E244" s="14" t="s">
        <v>848</v>
      </c>
      <c r="F244" s="16" t="s">
        <v>1254</v>
      </c>
      <c r="G244" s="22" t="s">
        <v>1257</v>
      </c>
      <c r="H244" s="26" t="s">
        <v>871</v>
      </c>
      <c r="I244" s="26"/>
      <c r="J244" s="26"/>
      <c r="K244" s="22" t="s">
        <v>1270</v>
      </c>
    </row>
    <row r="245" spans="1:11" ht="57.6">
      <c r="A245" s="19" t="s">
        <v>1271</v>
      </c>
      <c r="B245" s="31" t="e">
        <f>VLOOKUP(A245,Fields!B:D,3,FALSE)</f>
        <v>#N/A</v>
      </c>
      <c r="C245" s="32" t="s">
        <v>783</v>
      </c>
      <c r="D245" s="33" t="s">
        <v>1260</v>
      </c>
      <c r="E245" s="14" t="s">
        <v>848</v>
      </c>
      <c r="F245" s="16" t="s">
        <v>1254</v>
      </c>
      <c r="K245" s="27" t="s">
        <v>1272</v>
      </c>
    </row>
    <row r="246" spans="1:11" ht="57.6">
      <c r="A246" s="19" t="s">
        <v>1273</v>
      </c>
      <c r="B246" s="31" t="e">
        <f>VLOOKUP(A246,Fields!B:D,3,FALSE)</f>
        <v>#N/A</v>
      </c>
      <c r="C246" s="32" t="s">
        <v>783</v>
      </c>
      <c r="D246" s="33" t="s">
        <v>1260</v>
      </c>
      <c r="E246" s="14" t="s">
        <v>848</v>
      </c>
      <c r="F246" s="16" t="s">
        <v>1254</v>
      </c>
      <c r="G246" s="22" t="s">
        <v>1257</v>
      </c>
      <c r="H246" s="26" t="s">
        <v>871</v>
      </c>
      <c r="I246" s="26"/>
      <c r="J246" s="26"/>
      <c r="K246" s="22" t="s">
        <v>1274</v>
      </c>
    </row>
    <row r="247" spans="1:11" ht="57.6">
      <c r="A247" s="19" t="s">
        <v>1275</v>
      </c>
      <c r="B247" s="31" t="e">
        <f>VLOOKUP(A247,Fields!B:D,3,FALSE)</f>
        <v>#N/A</v>
      </c>
      <c r="C247" s="32" t="s">
        <v>783</v>
      </c>
      <c r="D247" s="33" t="s">
        <v>1260</v>
      </c>
      <c r="E247" s="14" t="s">
        <v>848</v>
      </c>
      <c r="F247" s="16" t="s">
        <v>1254</v>
      </c>
      <c r="G247" s="22" t="s">
        <v>1257</v>
      </c>
      <c r="H247" s="26" t="s">
        <v>871</v>
      </c>
      <c r="I247" s="26"/>
      <c r="J247" s="26"/>
      <c r="K247" s="22" t="s">
        <v>1276</v>
      </c>
    </row>
    <row r="248" spans="1:11" ht="57.6">
      <c r="A248" s="19" t="s">
        <v>1277</v>
      </c>
      <c r="B248" s="31" t="e">
        <f>VLOOKUP(A248,Fields!B:D,3,FALSE)</f>
        <v>#N/A</v>
      </c>
      <c r="C248" s="32" t="s">
        <v>783</v>
      </c>
      <c r="D248" s="33" t="s">
        <v>1260</v>
      </c>
      <c r="E248" s="14" t="s">
        <v>848</v>
      </c>
      <c r="F248" s="16" t="s">
        <v>1254</v>
      </c>
      <c r="G248" s="22" t="s">
        <v>1257</v>
      </c>
      <c r="H248" s="26" t="s">
        <v>871</v>
      </c>
      <c r="I248" s="26"/>
      <c r="J248" s="26"/>
      <c r="K248" s="22" t="s">
        <v>1278</v>
      </c>
    </row>
    <row r="249" spans="1:11" ht="57.6">
      <c r="A249" s="19" t="s">
        <v>1279</v>
      </c>
      <c r="B249" s="31" t="e">
        <f>VLOOKUP(A249,Fields!B:D,3,FALSE)</f>
        <v>#N/A</v>
      </c>
      <c r="C249" s="32" t="s">
        <v>783</v>
      </c>
      <c r="D249" s="33" t="s">
        <v>1260</v>
      </c>
      <c r="E249" s="14" t="s">
        <v>848</v>
      </c>
      <c r="F249" s="16" t="s">
        <v>1254</v>
      </c>
      <c r="G249" s="22" t="s">
        <v>1257</v>
      </c>
      <c r="H249" s="26" t="s">
        <v>871</v>
      </c>
      <c r="I249" s="26"/>
      <c r="J249" s="26"/>
      <c r="K249" s="22" t="s">
        <v>1280</v>
      </c>
    </row>
    <row r="250" spans="1:11" ht="57.6">
      <c r="A250" s="19" t="s">
        <v>1281</v>
      </c>
      <c r="B250" s="31" t="e">
        <f>VLOOKUP(A250,Fields!B:D,3,FALSE)</f>
        <v>#N/A</v>
      </c>
      <c r="C250" s="32" t="s">
        <v>783</v>
      </c>
      <c r="D250" s="33" t="s">
        <v>1260</v>
      </c>
      <c r="E250" s="14" t="s">
        <v>848</v>
      </c>
      <c r="F250" s="16" t="s">
        <v>1254</v>
      </c>
      <c r="K250" s="25" t="s">
        <v>1282</v>
      </c>
    </row>
    <row r="251" spans="1:11" ht="86.45">
      <c r="A251" s="19" t="s">
        <v>1283</v>
      </c>
      <c r="B251" s="31" t="e">
        <f>VLOOKUP(A251,Fields!B:D,3,FALSE)</f>
        <v>#N/A</v>
      </c>
      <c r="C251" s="32" t="s">
        <v>783</v>
      </c>
      <c r="D251" s="33" t="s">
        <v>1284</v>
      </c>
      <c r="E251" s="14" t="s">
        <v>1285</v>
      </c>
      <c r="F251" s="16" t="s">
        <v>1286</v>
      </c>
      <c r="K251" s="22" t="s">
        <v>1287</v>
      </c>
    </row>
    <row r="252" spans="1:11" ht="43.15">
      <c r="A252" s="19" t="s">
        <v>1288</v>
      </c>
      <c r="B252" s="31" t="e">
        <f>VLOOKUP(A252,Fields!B:D,3,FALSE)</f>
        <v>#N/A</v>
      </c>
      <c r="C252" s="32" t="s">
        <v>783</v>
      </c>
      <c r="D252" s="33" t="s">
        <v>1284</v>
      </c>
      <c r="E252" s="14" t="s">
        <v>1285</v>
      </c>
      <c r="F252" s="16" t="s">
        <v>1286</v>
      </c>
      <c r="K252" s="22" t="s">
        <v>1289</v>
      </c>
    </row>
    <row r="253" spans="1:11" ht="57.6">
      <c r="A253" s="19" t="s">
        <v>1290</v>
      </c>
      <c r="B253" s="31" t="e">
        <f>VLOOKUP(A253,Fields!B:D,3,FALSE)</f>
        <v>#N/A</v>
      </c>
      <c r="C253" s="32" t="s">
        <v>783</v>
      </c>
      <c r="D253" s="33" t="s">
        <v>1284</v>
      </c>
      <c r="E253" s="14" t="s">
        <v>1285</v>
      </c>
      <c r="F253" s="16" t="s">
        <v>1291</v>
      </c>
      <c r="K253" s="22" t="s">
        <v>1292</v>
      </c>
    </row>
    <row r="254" spans="1:11" ht="43.15">
      <c r="A254" s="19" t="s">
        <v>1293</v>
      </c>
      <c r="B254" s="31" t="e">
        <f>VLOOKUP(A254,Fields!B:D,3,FALSE)</f>
        <v>#N/A</v>
      </c>
      <c r="C254" s="32" t="s">
        <v>783</v>
      </c>
      <c r="D254" s="33" t="s">
        <v>1284</v>
      </c>
      <c r="E254" s="14" t="s">
        <v>1285</v>
      </c>
      <c r="F254" s="16" t="s">
        <v>1291</v>
      </c>
      <c r="K254" s="22" t="s">
        <v>1294</v>
      </c>
    </row>
    <row r="255" spans="1:11" ht="43.15">
      <c r="A255" s="19" t="s">
        <v>1295</v>
      </c>
      <c r="B255" s="31" t="e">
        <f>VLOOKUP(A255,Fields!B:D,3,FALSE)</f>
        <v>#N/A</v>
      </c>
      <c r="C255" s="32" t="s">
        <v>783</v>
      </c>
      <c r="D255" s="33" t="s">
        <v>1284</v>
      </c>
      <c r="E255" s="14" t="s">
        <v>1285</v>
      </c>
      <c r="F255" s="16" t="s">
        <v>1291</v>
      </c>
      <c r="G255" s="22" t="s">
        <v>1296</v>
      </c>
      <c r="K255" s="22" t="s">
        <v>1297</v>
      </c>
    </row>
    <row r="256" spans="1:11" ht="43.15">
      <c r="A256" s="19" t="s">
        <v>1298</v>
      </c>
      <c r="B256" s="31" t="e">
        <f>VLOOKUP(A256,Fields!B:D,3,FALSE)</f>
        <v>#N/A</v>
      </c>
      <c r="C256" s="32" t="s">
        <v>783</v>
      </c>
      <c r="D256" s="33" t="s">
        <v>1284</v>
      </c>
      <c r="E256" s="14" t="s">
        <v>1285</v>
      </c>
      <c r="F256" s="16" t="s">
        <v>1291</v>
      </c>
      <c r="G256" s="22" t="s">
        <v>1296</v>
      </c>
      <c r="K256" s="22" t="s">
        <v>843</v>
      </c>
    </row>
    <row r="257" spans="1:11" ht="43.15">
      <c r="A257" s="19" t="s">
        <v>1299</v>
      </c>
      <c r="B257" s="31" t="e">
        <f>VLOOKUP(A257,Fields!B:D,3,FALSE)</f>
        <v>#N/A</v>
      </c>
      <c r="C257" s="32" t="s">
        <v>783</v>
      </c>
      <c r="D257" s="33" t="s">
        <v>1284</v>
      </c>
      <c r="E257" s="14" t="s">
        <v>1285</v>
      </c>
      <c r="F257" s="16" t="s">
        <v>1291</v>
      </c>
      <c r="G257" s="22" t="s">
        <v>1296</v>
      </c>
      <c r="K257" s="22" t="s">
        <v>1300</v>
      </c>
    </row>
    <row r="258" spans="1:11" ht="43.15">
      <c r="A258" s="19" t="s">
        <v>1301</v>
      </c>
      <c r="B258" s="31" t="e">
        <f>VLOOKUP(A258,Fields!B:D,3,FALSE)</f>
        <v>#N/A</v>
      </c>
      <c r="C258" s="32" t="s">
        <v>783</v>
      </c>
      <c r="D258" s="33" t="s">
        <v>1284</v>
      </c>
      <c r="E258" s="14" t="s">
        <v>1285</v>
      </c>
      <c r="F258" s="16" t="s">
        <v>1291</v>
      </c>
      <c r="G258" s="22" t="s">
        <v>1296</v>
      </c>
      <c r="K258" s="22" t="s">
        <v>1302</v>
      </c>
    </row>
    <row r="259" spans="1:11" ht="43.15">
      <c r="A259" s="19" t="s">
        <v>1303</v>
      </c>
      <c r="B259" s="31" t="e">
        <f>VLOOKUP(A259,Fields!B:D,3,FALSE)</f>
        <v>#N/A</v>
      </c>
      <c r="C259" s="32" t="s">
        <v>783</v>
      </c>
      <c r="D259" s="33" t="s">
        <v>1284</v>
      </c>
      <c r="E259" s="14" t="s">
        <v>1285</v>
      </c>
      <c r="F259" s="16" t="s">
        <v>1291</v>
      </c>
      <c r="G259" s="22" t="s">
        <v>1296</v>
      </c>
      <c r="K259" s="22" t="s">
        <v>1304</v>
      </c>
    </row>
    <row r="260" spans="1:11" ht="43.15">
      <c r="A260" s="19" t="s">
        <v>1305</v>
      </c>
      <c r="B260" s="31" t="e">
        <f>VLOOKUP(A260,Fields!B:D,3,FALSE)</f>
        <v>#N/A</v>
      </c>
      <c r="C260" s="32" t="s">
        <v>783</v>
      </c>
      <c r="D260" s="33" t="s">
        <v>1284</v>
      </c>
      <c r="E260" s="14" t="s">
        <v>1285</v>
      </c>
      <c r="F260" s="16" t="s">
        <v>1291</v>
      </c>
      <c r="G260" s="22" t="s">
        <v>1296</v>
      </c>
      <c r="K260" s="22" t="s">
        <v>318</v>
      </c>
    </row>
    <row r="261" spans="1:11" ht="43.15">
      <c r="A261" s="19" t="s">
        <v>1306</v>
      </c>
      <c r="B261" s="31" t="e">
        <f>VLOOKUP(A261,Fields!B:D,3,FALSE)</f>
        <v>#N/A</v>
      </c>
      <c r="C261" s="32" t="s">
        <v>783</v>
      </c>
      <c r="D261" s="33" t="s">
        <v>1284</v>
      </c>
      <c r="E261" s="14" t="s">
        <v>1285</v>
      </c>
      <c r="F261" s="16" t="s">
        <v>1291</v>
      </c>
      <c r="G261" s="22" t="s">
        <v>1296</v>
      </c>
      <c r="K261" s="22" t="s">
        <v>329</v>
      </c>
    </row>
    <row r="262" spans="1:11" ht="43.15">
      <c r="A262" s="19" t="s">
        <v>1307</v>
      </c>
      <c r="B262" s="31" t="e">
        <f>VLOOKUP(A262,Fields!B:D,3,FALSE)</f>
        <v>#N/A</v>
      </c>
      <c r="C262" s="32" t="s">
        <v>783</v>
      </c>
      <c r="D262" s="33" t="s">
        <v>1284</v>
      </c>
      <c r="E262" s="14" t="s">
        <v>1308</v>
      </c>
      <c r="F262" s="16" t="s">
        <v>1309</v>
      </c>
      <c r="K262" s="22" t="s">
        <v>1310</v>
      </c>
    </row>
    <row r="263" spans="1:11" ht="43.15">
      <c r="A263" s="19" t="s">
        <v>1311</v>
      </c>
      <c r="B263" s="31" t="e">
        <f>VLOOKUP(A263,Fields!B:D,3,FALSE)</f>
        <v>#N/A</v>
      </c>
      <c r="C263" s="32" t="s">
        <v>783</v>
      </c>
      <c r="D263" s="33" t="s">
        <v>1284</v>
      </c>
      <c r="E263" s="14" t="s">
        <v>1308</v>
      </c>
      <c r="F263" s="16" t="s">
        <v>1309</v>
      </c>
      <c r="K263" s="22" t="s">
        <v>1312</v>
      </c>
    </row>
    <row r="264" spans="1:11" ht="43.15">
      <c r="A264" s="19" t="s">
        <v>1313</v>
      </c>
      <c r="B264" s="31" t="e">
        <f>VLOOKUP(A264,Fields!B:D,3,FALSE)</f>
        <v>#N/A</v>
      </c>
      <c r="C264" s="32" t="s">
        <v>783</v>
      </c>
      <c r="D264" s="33" t="s">
        <v>1284</v>
      </c>
      <c r="E264" s="14" t="s">
        <v>1308</v>
      </c>
      <c r="F264" s="16" t="s">
        <v>1309</v>
      </c>
      <c r="K264" s="22" t="s">
        <v>1314</v>
      </c>
    </row>
    <row r="265" spans="1:11" ht="43.15">
      <c r="A265" s="19" t="s">
        <v>1315</v>
      </c>
      <c r="B265" s="31" t="e">
        <f>VLOOKUP(A265,Fields!B:D,3,FALSE)</f>
        <v>#N/A</v>
      </c>
      <c r="C265" s="32" t="s">
        <v>783</v>
      </c>
      <c r="D265" s="33" t="s">
        <v>1284</v>
      </c>
      <c r="E265" s="14" t="s">
        <v>1308</v>
      </c>
      <c r="F265" s="16" t="s">
        <v>1309</v>
      </c>
      <c r="K265" s="22" t="s">
        <v>82</v>
      </c>
    </row>
    <row r="266" spans="1:11" ht="43.15">
      <c r="A266" s="19" t="s">
        <v>1316</v>
      </c>
      <c r="B266" s="31" t="e">
        <f>VLOOKUP(A266,Fields!B:D,3,FALSE)</f>
        <v>#N/A</v>
      </c>
      <c r="C266" s="32" t="s">
        <v>783</v>
      </c>
      <c r="D266" s="33" t="s">
        <v>1284</v>
      </c>
      <c r="E266" s="14" t="s">
        <v>1317</v>
      </c>
      <c r="F266" s="16" t="s">
        <v>1318</v>
      </c>
      <c r="K266" s="22" t="s">
        <v>1319</v>
      </c>
    </row>
    <row r="267" spans="1:11" ht="43.15">
      <c r="A267" s="19" t="s">
        <v>1320</v>
      </c>
      <c r="B267" s="31" t="e">
        <f>VLOOKUP(A267,Fields!B:D,3,FALSE)</f>
        <v>#N/A</v>
      </c>
      <c r="C267" s="32" t="s">
        <v>783</v>
      </c>
      <c r="D267" s="33" t="s">
        <v>1284</v>
      </c>
      <c r="E267" s="14" t="s">
        <v>1317</v>
      </c>
      <c r="F267" s="16" t="s">
        <v>1318</v>
      </c>
      <c r="K267" s="22" t="s">
        <v>1321</v>
      </c>
    </row>
    <row r="268" spans="1:11" ht="43.15">
      <c r="A268" s="19" t="s">
        <v>1322</v>
      </c>
      <c r="B268" s="31" t="e">
        <f>VLOOKUP(A268,Fields!B:D,3,FALSE)</f>
        <v>#N/A</v>
      </c>
      <c r="C268" s="32" t="s">
        <v>783</v>
      </c>
      <c r="D268" s="33" t="s">
        <v>1284</v>
      </c>
      <c r="E268" s="14" t="s">
        <v>1317</v>
      </c>
      <c r="F268" s="16" t="s">
        <v>1318</v>
      </c>
      <c r="K268" s="22" t="s">
        <v>1323</v>
      </c>
    </row>
    <row r="269" spans="1:11" ht="43.15">
      <c r="A269" s="19" t="s">
        <v>1324</v>
      </c>
      <c r="B269" s="31" t="e">
        <f>VLOOKUP(A269,Fields!B:D,3,FALSE)</f>
        <v>#N/A</v>
      </c>
      <c r="C269" s="32" t="s">
        <v>783</v>
      </c>
      <c r="D269" s="33" t="s">
        <v>1284</v>
      </c>
      <c r="E269" s="14" t="s">
        <v>1317</v>
      </c>
      <c r="F269" s="16" t="s">
        <v>1318</v>
      </c>
      <c r="K269" s="22" t="s">
        <v>1325</v>
      </c>
    </row>
    <row r="270" spans="1:11" ht="43.15">
      <c r="A270" s="19" t="s">
        <v>1326</v>
      </c>
      <c r="B270" s="31" t="e">
        <f>VLOOKUP(A270,Fields!B:D,3,FALSE)</f>
        <v>#N/A</v>
      </c>
      <c r="C270" s="32" t="s">
        <v>783</v>
      </c>
      <c r="D270" s="33" t="s">
        <v>1284</v>
      </c>
      <c r="E270" s="14" t="s">
        <v>1317</v>
      </c>
      <c r="F270" s="16" t="s">
        <v>1327</v>
      </c>
      <c r="K270" s="22" t="s">
        <v>1328</v>
      </c>
    </row>
    <row r="271" spans="1:11" ht="43.15">
      <c r="A271" s="19" t="s">
        <v>1329</v>
      </c>
      <c r="B271" s="31" t="e">
        <f>VLOOKUP(A271,Fields!B:D,3,FALSE)</f>
        <v>#N/A</v>
      </c>
      <c r="C271" s="32" t="s">
        <v>783</v>
      </c>
      <c r="D271" s="33" t="s">
        <v>1284</v>
      </c>
      <c r="E271" s="14" t="s">
        <v>1317</v>
      </c>
      <c r="F271" s="16" t="s">
        <v>1327</v>
      </c>
      <c r="K271" s="22" t="s">
        <v>1330</v>
      </c>
    </row>
    <row r="272" spans="1:11" ht="43.15">
      <c r="A272" s="19" t="s">
        <v>1331</v>
      </c>
      <c r="B272" s="31" t="e">
        <f>VLOOKUP(A272,Fields!B:D,3,FALSE)</f>
        <v>#N/A</v>
      </c>
      <c r="C272" s="32" t="s">
        <v>783</v>
      </c>
      <c r="D272" s="33" t="s">
        <v>1284</v>
      </c>
      <c r="E272" s="14" t="s">
        <v>1317</v>
      </c>
      <c r="F272" s="16" t="s">
        <v>1327</v>
      </c>
      <c r="K272" s="22" t="s">
        <v>1332</v>
      </c>
    </row>
    <row r="273" spans="1:12" ht="43.15">
      <c r="A273" s="19" t="s">
        <v>1333</v>
      </c>
      <c r="B273" s="31" t="e">
        <f>VLOOKUP(A273,Fields!B:D,3,FALSE)</f>
        <v>#N/A</v>
      </c>
      <c r="C273" s="32" t="s">
        <v>783</v>
      </c>
      <c r="D273" s="33" t="s">
        <v>1284</v>
      </c>
      <c r="E273" s="14" t="s">
        <v>1317</v>
      </c>
      <c r="F273" s="16" t="s">
        <v>1327</v>
      </c>
      <c r="K273" s="22" t="s">
        <v>1334</v>
      </c>
    </row>
    <row r="274" spans="1:12" ht="86.45">
      <c r="A274" s="19" t="s">
        <v>1335</v>
      </c>
      <c r="B274" s="31" t="e">
        <f>VLOOKUP(A274,Fields!B:D,3,FALSE)</f>
        <v>#N/A</v>
      </c>
      <c r="C274" s="32" t="s">
        <v>783</v>
      </c>
      <c r="D274" s="33" t="s">
        <v>1284</v>
      </c>
      <c r="E274" s="14" t="s">
        <v>1317</v>
      </c>
      <c r="F274" s="16" t="s">
        <v>1327</v>
      </c>
      <c r="K274" s="22" t="s">
        <v>1336</v>
      </c>
      <c r="L274" s="28" t="s">
        <v>1337</v>
      </c>
    </row>
    <row r="275" spans="1:12" ht="43.15">
      <c r="A275" s="19" t="s">
        <v>1338</v>
      </c>
      <c r="B275" s="31" t="e">
        <f>VLOOKUP(A275,Fields!B:D,3,FALSE)</f>
        <v>#N/A</v>
      </c>
      <c r="C275" s="32" t="s">
        <v>783</v>
      </c>
      <c r="D275" s="33" t="s">
        <v>1284</v>
      </c>
      <c r="E275" s="14" t="s">
        <v>1317</v>
      </c>
      <c r="F275" s="16" t="s">
        <v>1327</v>
      </c>
      <c r="K275" s="22" t="s">
        <v>1339</v>
      </c>
      <c r="L275" s="28" t="s">
        <v>1337</v>
      </c>
    </row>
    <row r="276" spans="1:12" ht="115.15">
      <c r="A276" s="19" t="s">
        <v>1340</v>
      </c>
      <c r="B276" s="31" t="e">
        <f>VLOOKUP(A276,Fields!B:D,3,FALSE)</f>
        <v>#N/A</v>
      </c>
      <c r="C276" s="32" t="s">
        <v>783</v>
      </c>
      <c r="D276" s="33" t="s">
        <v>1284</v>
      </c>
      <c r="E276" s="14" t="s">
        <v>1317</v>
      </c>
      <c r="F276" s="16" t="s">
        <v>1327</v>
      </c>
      <c r="K276" s="22" t="s">
        <v>1341</v>
      </c>
      <c r="L276" s="28" t="s">
        <v>1337</v>
      </c>
    </row>
    <row r="277" spans="1:12" ht="43.15">
      <c r="A277" s="19" t="s">
        <v>1342</v>
      </c>
      <c r="B277" s="31" t="e">
        <f>VLOOKUP(A277,Fields!B:D,3,FALSE)</f>
        <v>#N/A</v>
      </c>
      <c r="C277" s="32" t="s">
        <v>783</v>
      </c>
      <c r="D277" s="33" t="s">
        <v>1284</v>
      </c>
      <c r="E277" s="14" t="s">
        <v>1317</v>
      </c>
      <c r="F277" s="16" t="s">
        <v>1327</v>
      </c>
      <c r="K277" s="22" t="s">
        <v>1343</v>
      </c>
      <c r="L277" s="28" t="s">
        <v>1344</v>
      </c>
    </row>
    <row r="278" spans="1:12" ht="43.15">
      <c r="A278" s="19" t="s">
        <v>1345</v>
      </c>
      <c r="B278" s="31" t="e">
        <f>VLOOKUP(A278,Fields!B:D,3,FALSE)</f>
        <v>#N/A</v>
      </c>
      <c r="C278" s="32" t="s">
        <v>783</v>
      </c>
      <c r="D278" s="33" t="s">
        <v>1284</v>
      </c>
      <c r="E278" s="14" t="s">
        <v>1317</v>
      </c>
      <c r="F278" s="16" t="s">
        <v>1327</v>
      </c>
      <c r="K278" s="22" t="s">
        <v>1346</v>
      </c>
      <c r="L278" s="28" t="s">
        <v>1337</v>
      </c>
    </row>
    <row r="279" spans="1:12" ht="43.15">
      <c r="A279" s="19" t="s">
        <v>1347</v>
      </c>
      <c r="B279" s="31" t="e">
        <f>VLOOKUP(A279,Fields!B:D,3,FALSE)</f>
        <v>#N/A</v>
      </c>
      <c r="C279" s="32" t="s">
        <v>783</v>
      </c>
      <c r="D279" s="33" t="s">
        <v>1284</v>
      </c>
      <c r="E279" s="14" t="s">
        <v>1317</v>
      </c>
      <c r="F279" s="16" t="s">
        <v>1327</v>
      </c>
      <c r="K279" s="22" t="s">
        <v>1348</v>
      </c>
      <c r="L279" s="28" t="s">
        <v>1337</v>
      </c>
    </row>
    <row r="280" spans="1:12" ht="43.15">
      <c r="A280" s="19" t="s">
        <v>1349</v>
      </c>
      <c r="B280" s="31" t="e">
        <f>VLOOKUP(A280,Fields!B:D,3,FALSE)</f>
        <v>#N/A</v>
      </c>
      <c r="C280" s="32" t="s">
        <v>783</v>
      </c>
      <c r="D280" s="33" t="s">
        <v>1284</v>
      </c>
      <c r="E280" s="14" t="s">
        <v>1317</v>
      </c>
      <c r="F280" s="16" t="s">
        <v>1327</v>
      </c>
      <c r="K280" s="22" t="s">
        <v>1350</v>
      </c>
      <c r="L280" s="28" t="s">
        <v>1337</v>
      </c>
    </row>
    <row r="281" spans="1:12" ht="43.15">
      <c r="A281" s="19" t="s">
        <v>1351</v>
      </c>
      <c r="B281" s="31" t="e">
        <f>VLOOKUP(A281,Fields!B:D,3,FALSE)</f>
        <v>#N/A</v>
      </c>
      <c r="C281" s="32" t="s">
        <v>783</v>
      </c>
      <c r="D281" s="33" t="s">
        <v>1284</v>
      </c>
      <c r="E281" s="14" t="s">
        <v>1317</v>
      </c>
      <c r="F281" s="16" t="s">
        <v>1327</v>
      </c>
      <c r="K281" s="22" t="s">
        <v>1352</v>
      </c>
      <c r="L281" s="28" t="s">
        <v>1337</v>
      </c>
    </row>
    <row r="282" spans="1:12" ht="72">
      <c r="A282" s="19" t="s">
        <v>1353</v>
      </c>
      <c r="B282" s="31" t="e">
        <f>VLOOKUP(A282,Fields!B:D,3,FALSE)</f>
        <v>#N/A</v>
      </c>
      <c r="C282" s="32" t="s">
        <v>783</v>
      </c>
      <c r="D282" s="33" t="s">
        <v>1284</v>
      </c>
      <c r="E282" s="14" t="s">
        <v>1317</v>
      </c>
      <c r="F282" s="16" t="s">
        <v>1354</v>
      </c>
      <c r="G282" s="22" t="s">
        <v>1355</v>
      </c>
      <c r="H282" s="22" t="s">
        <v>1356</v>
      </c>
      <c r="I282" s="22" t="s">
        <v>1357</v>
      </c>
      <c r="K282" s="22" t="s">
        <v>1358</v>
      </c>
      <c r="L282" s="28" t="s">
        <v>1359</v>
      </c>
    </row>
    <row r="283" spans="1:12" ht="72">
      <c r="A283" s="19" t="s">
        <v>1360</v>
      </c>
      <c r="B283" s="31" t="e">
        <f>VLOOKUP(A283,Fields!B:D,3,FALSE)</f>
        <v>#N/A</v>
      </c>
      <c r="C283" s="32" t="s">
        <v>783</v>
      </c>
      <c r="D283" s="33" t="s">
        <v>1284</v>
      </c>
      <c r="E283" s="14" t="s">
        <v>1317</v>
      </c>
      <c r="F283" s="16" t="s">
        <v>1354</v>
      </c>
      <c r="G283" s="22" t="s">
        <v>1355</v>
      </c>
      <c r="H283" s="22" t="s">
        <v>1356</v>
      </c>
      <c r="I283" s="22" t="s">
        <v>1357</v>
      </c>
      <c r="K283" s="22" t="s">
        <v>1361</v>
      </c>
      <c r="L283" s="28" t="s">
        <v>1362</v>
      </c>
    </row>
    <row r="284" spans="1:12" ht="72">
      <c r="A284" s="19" t="s">
        <v>1363</v>
      </c>
      <c r="B284" s="31" t="e">
        <f>VLOOKUP(A284,Fields!B:D,3,FALSE)</f>
        <v>#N/A</v>
      </c>
      <c r="C284" s="32" t="s">
        <v>783</v>
      </c>
      <c r="D284" s="33" t="s">
        <v>1284</v>
      </c>
      <c r="E284" s="14" t="s">
        <v>1317</v>
      </c>
      <c r="F284" s="16" t="s">
        <v>1354</v>
      </c>
      <c r="G284" s="22" t="s">
        <v>1355</v>
      </c>
      <c r="H284" s="22" t="s">
        <v>1356</v>
      </c>
      <c r="I284" s="22" t="s">
        <v>1357</v>
      </c>
      <c r="J284" s="22" t="s">
        <v>1364</v>
      </c>
      <c r="K284" s="22" t="s">
        <v>1358</v>
      </c>
      <c r="L284" s="28" t="s">
        <v>1359</v>
      </c>
    </row>
    <row r="285" spans="1:12" ht="72">
      <c r="A285" s="19" t="s">
        <v>1365</v>
      </c>
      <c r="B285" s="31" t="e">
        <f>VLOOKUP(A285,Fields!B:D,3,FALSE)</f>
        <v>#N/A</v>
      </c>
      <c r="C285" s="32" t="s">
        <v>783</v>
      </c>
      <c r="D285" s="33" t="s">
        <v>1284</v>
      </c>
      <c r="E285" s="14" t="s">
        <v>1317</v>
      </c>
      <c r="F285" s="16" t="s">
        <v>1354</v>
      </c>
      <c r="G285" s="22" t="s">
        <v>1355</v>
      </c>
      <c r="H285" s="22" t="s">
        <v>1356</v>
      </c>
      <c r="I285" s="22" t="s">
        <v>1357</v>
      </c>
      <c r="J285" s="22" t="s">
        <v>1364</v>
      </c>
      <c r="K285" s="22" t="s">
        <v>1361</v>
      </c>
      <c r="L285" s="28" t="s">
        <v>1362</v>
      </c>
    </row>
    <row r="286" spans="1:12" ht="72">
      <c r="A286" s="19" t="s">
        <v>1366</v>
      </c>
      <c r="B286" s="31" t="e">
        <f>VLOOKUP(A286,Fields!B:D,3,FALSE)</f>
        <v>#N/A</v>
      </c>
      <c r="C286" s="32" t="s">
        <v>783</v>
      </c>
      <c r="D286" s="33" t="s">
        <v>1284</v>
      </c>
      <c r="E286" s="14" t="s">
        <v>1317</v>
      </c>
      <c r="F286" s="16" t="s">
        <v>1354</v>
      </c>
      <c r="G286" s="22" t="s">
        <v>1355</v>
      </c>
      <c r="H286" s="22" t="s">
        <v>1356</v>
      </c>
      <c r="I286" s="22" t="s">
        <v>1357</v>
      </c>
      <c r="J286" s="22" t="s">
        <v>1367</v>
      </c>
      <c r="K286" s="22" t="s">
        <v>1358</v>
      </c>
      <c r="L286" s="28" t="s">
        <v>1359</v>
      </c>
    </row>
    <row r="287" spans="1:12" ht="72">
      <c r="A287" s="19" t="s">
        <v>1368</v>
      </c>
      <c r="B287" s="31" t="e">
        <f>VLOOKUP(A287,Fields!B:D,3,FALSE)</f>
        <v>#N/A</v>
      </c>
      <c r="C287" s="32" t="s">
        <v>783</v>
      </c>
      <c r="D287" s="33" t="s">
        <v>1284</v>
      </c>
      <c r="E287" s="14" t="s">
        <v>1317</v>
      </c>
      <c r="F287" s="16" t="s">
        <v>1354</v>
      </c>
      <c r="G287" s="22" t="s">
        <v>1355</v>
      </c>
      <c r="H287" s="22" t="s">
        <v>1356</v>
      </c>
      <c r="I287" s="22" t="s">
        <v>1357</v>
      </c>
      <c r="J287" s="22" t="s">
        <v>1367</v>
      </c>
      <c r="K287" s="22" t="s">
        <v>1361</v>
      </c>
      <c r="L287" s="28" t="s">
        <v>1362</v>
      </c>
    </row>
    <row r="288" spans="1:12" ht="72">
      <c r="A288" s="19" t="s">
        <v>1369</v>
      </c>
      <c r="B288" s="31" t="e">
        <f>VLOOKUP(A288,Fields!B:D,3,FALSE)</f>
        <v>#N/A</v>
      </c>
      <c r="C288" s="32" t="s">
        <v>783</v>
      </c>
      <c r="D288" s="33" t="s">
        <v>1284</v>
      </c>
      <c r="E288" s="14" t="s">
        <v>1317</v>
      </c>
      <c r="F288" s="16" t="s">
        <v>1354</v>
      </c>
      <c r="G288" s="22" t="s">
        <v>1355</v>
      </c>
      <c r="H288" s="22" t="s">
        <v>1356</v>
      </c>
      <c r="I288" s="22" t="s">
        <v>1357</v>
      </c>
      <c r="J288" s="22" t="s">
        <v>1370</v>
      </c>
      <c r="K288" s="22" t="s">
        <v>1358</v>
      </c>
      <c r="L288" s="28" t="s">
        <v>1359</v>
      </c>
    </row>
    <row r="289" spans="1:12" ht="72">
      <c r="A289" s="19" t="s">
        <v>1371</v>
      </c>
      <c r="B289" s="31" t="e">
        <f>VLOOKUP(A289,Fields!B:D,3,FALSE)</f>
        <v>#N/A</v>
      </c>
      <c r="C289" s="32" t="s">
        <v>783</v>
      </c>
      <c r="D289" s="33" t="s">
        <v>1284</v>
      </c>
      <c r="E289" s="14" t="s">
        <v>1317</v>
      </c>
      <c r="F289" s="16" t="s">
        <v>1354</v>
      </c>
      <c r="G289" s="22" t="s">
        <v>1355</v>
      </c>
      <c r="H289" s="22" t="s">
        <v>1356</v>
      </c>
      <c r="I289" s="22" t="s">
        <v>1357</v>
      </c>
      <c r="J289" s="22" t="s">
        <v>1370</v>
      </c>
      <c r="K289" s="22" t="s">
        <v>1361</v>
      </c>
      <c r="L289" s="28" t="s">
        <v>1362</v>
      </c>
    </row>
    <row r="290" spans="1:12" ht="72">
      <c r="A290" s="19" t="s">
        <v>1372</v>
      </c>
      <c r="B290" s="31" t="e">
        <f>VLOOKUP(A290,Fields!B:D,3,FALSE)</f>
        <v>#N/A</v>
      </c>
      <c r="C290" s="32" t="s">
        <v>783</v>
      </c>
      <c r="D290" s="33" t="s">
        <v>1373</v>
      </c>
      <c r="E290" s="14" t="s">
        <v>1317</v>
      </c>
      <c r="F290" s="16" t="s">
        <v>1354</v>
      </c>
      <c r="G290" s="22" t="s">
        <v>1355</v>
      </c>
      <c r="H290" s="22" t="s">
        <v>1356</v>
      </c>
      <c r="I290" s="22" t="s">
        <v>1357</v>
      </c>
      <c r="J290" s="22" t="s">
        <v>1374</v>
      </c>
      <c r="K290" s="22" t="s">
        <v>1358</v>
      </c>
      <c r="L290" s="28" t="s">
        <v>1359</v>
      </c>
    </row>
    <row r="291" spans="1:12" ht="72">
      <c r="A291" s="19" t="s">
        <v>1375</v>
      </c>
      <c r="B291" s="31" t="e">
        <f>VLOOKUP(A291,Fields!B:D,3,FALSE)</f>
        <v>#N/A</v>
      </c>
      <c r="C291" s="32" t="s">
        <v>783</v>
      </c>
      <c r="D291" s="33" t="s">
        <v>1373</v>
      </c>
      <c r="E291" s="14" t="s">
        <v>1317</v>
      </c>
      <c r="F291" s="16" t="s">
        <v>1354</v>
      </c>
      <c r="G291" s="22" t="s">
        <v>1355</v>
      </c>
      <c r="H291" s="22" t="s">
        <v>1356</v>
      </c>
      <c r="I291" s="22" t="s">
        <v>1357</v>
      </c>
      <c r="J291" s="22" t="s">
        <v>1374</v>
      </c>
      <c r="K291" s="22" t="s">
        <v>1361</v>
      </c>
      <c r="L291" s="28" t="s">
        <v>1376</v>
      </c>
    </row>
    <row r="292" spans="1:12" ht="72">
      <c r="A292" s="19" t="s">
        <v>1377</v>
      </c>
      <c r="B292" s="31" t="e">
        <f>VLOOKUP(A292,Fields!B:D,3,FALSE)</f>
        <v>#N/A</v>
      </c>
      <c r="C292" s="32" t="s">
        <v>783</v>
      </c>
      <c r="D292" s="33" t="s">
        <v>1373</v>
      </c>
      <c r="E292" s="14" t="s">
        <v>1317</v>
      </c>
      <c r="F292" s="16" t="s">
        <v>1354</v>
      </c>
      <c r="G292" s="22" t="s">
        <v>1355</v>
      </c>
      <c r="H292" s="22" t="s">
        <v>1356</v>
      </c>
      <c r="I292" s="22" t="s">
        <v>1378</v>
      </c>
      <c r="K292" s="22" t="s">
        <v>1358</v>
      </c>
      <c r="L292" s="28" t="s">
        <v>1359</v>
      </c>
    </row>
    <row r="293" spans="1:12" ht="72">
      <c r="A293" s="19" t="s">
        <v>1379</v>
      </c>
      <c r="B293" s="31" t="e">
        <f>VLOOKUP(A293,Fields!B:D,3,FALSE)</f>
        <v>#N/A</v>
      </c>
      <c r="C293" s="32" t="s">
        <v>783</v>
      </c>
      <c r="D293" s="33" t="s">
        <v>1373</v>
      </c>
      <c r="E293" s="14" t="s">
        <v>1317</v>
      </c>
      <c r="F293" s="16" t="s">
        <v>1354</v>
      </c>
      <c r="G293" s="22" t="s">
        <v>1355</v>
      </c>
      <c r="H293" s="22" t="s">
        <v>1356</v>
      </c>
      <c r="I293" s="22" t="s">
        <v>1378</v>
      </c>
      <c r="K293" s="22" t="s">
        <v>1361</v>
      </c>
      <c r="L293" s="28" t="s">
        <v>1380</v>
      </c>
    </row>
    <row r="294" spans="1:12" ht="72">
      <c r="A294" s="19" t="s">
        <v>1381</v>
      </c>
      <c r="B294" s="31" t="e">
        <f>VLOOKUP(A294,Fields!B:D,3,FALSE)</f>
        <v>#N/A</v>
      </c>
      <c r="C294" s="32" t="s">
        <v>783</v>
      </c>
      <c r="D294" s="33" t="s">
        <v>1373</v>
      </c>
      <c r="E294" s="14" t="s">
        <v>1317</v>
      </c>
      <c r="F294" s="16" t="s">
        <v>1354</v>
      </c>
      <c r="G294" s="22" t="s">
        <v>1355</v>
      </c>
      <c r="H294" s="22" t="s">
        <v>1356</v>
      </c>
      <c r="I294" s="22" t="s">
        <v>1378</v>
      </c>
      <c r="J294" s="22" t="s">
        <v>1382</v>
      </c>
      <c r="K294" s="22" t="s">
        <v>1358</v>
      </c>
      <c r="L294" s="28" t="s">
        <v>1359</v>
      </c>
    </row>
    <row r="295" spans="1:12" ht="72">
      <c r="A295" s="19" t="s">
        <v>1383</v>
      </c>
      <c r="B295" s="31" t="e">
        <f>VLOOKUP(A295,Fields!B:D,3,FALSE)</f>
        <v>#N/A</v>
      </c>
      <c r="C295" s="32" t="s">
        <v>783</v>
      </c>
      <c r="D295" s="33" t="s">
        <v>1373</v>
      </c>
      <c r="E295" s="14" t="s">
        <v>1317</v>
      </c>
      <c r="F295" s="16" t="s">
        <v>1354</v>
      </c>
      <c r="G295" s="22" t="s">
        <v>1355</v>
      </c>
      <c r="H295" s="22" t="s">
        <v>1356</v>
      </c>
      <c r="I295" s="22" t="s">
        <v>1378</v>
      </c>
      <c r="J295" s="22" t="s">
        <v>1382</v>
      </c>
      <c r="K295" s="22" t="s">
        <v>1361</v>
      </c>
      <c r="L295" s="28" t="s">
        <v>1384</v>
      </c>
    </row>
    <row r="296" spans="1:12" ht="72">
      <c r="A296" s="19" t="s">
        <v>1385</v>
      </c>
      <c r="B296" s="31" t="e">
        <f>VLOOKUP(A296,Fields!B:D,3,FALSE)</f>
        <v>#N/A</v>
      </c>
      <c r="C296" s="32" t="s">
        <v>783</v>
      </c>
      <c r="D296" s="33" t="s">
        <v>1373</v>
      </c>
      <c r="E296" s="14" t="s">
        <v>1317</v>
      </c>
      <c r="F296" s="16" t="s">
        <v>1354</v>
      </c>
      <c r="G296" s="22" t="s">
        <v>1355</v>
      </c>
      <c r="H296" s="22" t="s">
        <v>1356</v>
      </c>
      <c r="I296" s="22" t="s">
        <v>1378</v>
      </c>
      <c r="J296" s="22" t="s">
        <v>1386</v>
      </c>
      <c r="K296" s="22" t="s">
        <v>1358</v>
      </c>
      <c r="L296" s="28" t="s">
        <v>1359</v>
      </c>
    </row>
    <row r="297" spans="1:12" ht="72">
      <c r="A297" s="19" t="s">
        <v>1387</v>
      </c>
      <c r="B297" s="31" t="e">
        <f>VLOOKUP(A297,Fields!B:D,3,FALSE)</f>
        <v>#N/A</v>
      </c>
      <c r="C297" s="32" t="s">
        <v>783</v>
      </c>
      <c r="D297" s="33" t="s">
        <v>1373</v>
      </c>
      <c r="E297" s="14" t="s">
        <v>1317</v>
      </c>
      <c r="F297" s="16" t="s">
        <v>1354</v>
      </c>
      <c r="G297" s="22" t="s">
        <v>1355</v>
      </c>
      <c r="H297" s="22" t="s">
        <v>1356</v>
      </c>
      <c r="I297" s="22" t="s">
        <v>1378</v>
      </c>
      <c r="J297" s="22" t="s">
        <v>1386</v>
      </c>
      <c r="K297" s="22" t="s">
        <v>1361</v>
      </c>
      <c r="L297" s="28" t="s">
        <v>1384</v>
      </c>
    </row>
    <row r="298" spans="1:12" ht="72">
      <c r="A298" s="19" t="s">
        <v>1388</v>
      </c>
      <c r="B298" s="31" t="e">
        <f>VLOOKUP(A298,Fields!B:D,3,FALSE)</f>
        <v>#N/A</v>
      </c>
      <c r="C298" s="32" t="s">
        <v>783</v>
      </c>
      <c r="D298" s="33" t="s">
        <v>1373</v>
      </c>
      <c r="E298" s="14" t="s">
        <v>1317</v>
      </c>
      <c r="F298" s="16" t="s">
        <v>1354</v>
      </c>
      <c r="G298" s="22" t="s">
        <v>1355</v>
      </c>
      <c r="H298" s="22" t="s">
        <v>1356</v>
      </c>
      <c r="I298" s="22" t="s">
        <v>1378</v>
      </c>
      <c r="J298" s="22" t="s">
        <v>1389</v>
      </c>
      <c r="K298" s="22" t="s">
        <v>1358</v>
      </c>
      <c r="L298" s="28" t="s">
        <v>1359</v>
      </c>
    </row>
    <row r="299" spans="1:12" ht="72">
      <c r="A299" s="19" t="s">
        <v>1390</v>
      </c>
      <c r="B299" s="31" t="e">
        <f>VLOOKUP(A299,Fields!B:D,3,FALSE)</f>
        <v>#N/A</v>
      </c>
      <c r="C299" s="32" t="s">
        <v>783</v>
      </c>
      <c r="D299" s="33" t="s">
        <v>1373</v>
      </c>
      <c r="E299" s="14" t="s">
        <v>1317</v>
      </c>
      <c r="F299" s="16" t="s">
        <v>1354</v>
      </c>
      <c r="G299" s="22" t="s">
        <v>1355</v>
      </c>
      <c r="H299" s="22" t="s">
        <v>1356</v>
      </c>
      <c r="I299" s="22" t="s">
        <v>1378</v>
      </c>
      <c r="J299" s="22" t="s">
        <v>1389</v>
      </c>
      <c r="K299" s="22" t="s">
        <v>1361</v>
      </c>
      <c r="L299" s="28" t="s">
        <v>1384</v>
      </c>
    </row>
    <row r="300" spans="1:12" ht="72">
      <c r="A300" s="19" t="s">
        <v>1391</v>
      </c>
      <c r="B300" s="31" t="e">
        <f>VLOOKUP(A300,Fields!B:D,3,FALSE)</f>
        <v>#N/A</v>
      </c>
      <c r="C300" s="32" t="s">
        <v>783</v>
      </c>
      <c r="D300" s="33" t="s">
        <v>1373</v>
      </c>
      <c r="E300" s="14" t="s">
        <v>1317</v>
      </c>
      <c r="F300" s="16" t="s">
        <v>1354</v>
      </c>
      <c r="G300" s="22" t="s">
        <v>1355</v>
      </c>
      <c r="H300" s="22" t="s">
        <v>1356</v>
      </c>
      <c r="I300" s="22" t="s">
        <v>1392</v>
      </c>
      <c r="K300" s="22" t="s">
        <v>1358</v>
      </c>
      <c r="L300" s="28" t="s">
        <v>1359</v>
      </c>
    </row>
    <row r="301" spans="1:12" ht="72">
      <c r="A301" s="19" t="s">
        <v>1393</v>
      </c>
      <c r="B301" s="31" t="e">
        <f>VLOOKUP(A301,Fields!B:D,3,FALSE)</f>
        <v>#N/A</v>
      </c>
      <c r="C301" s="32" t="s">
        <v>783</v>
      </c>
      <c r="D301" s="33" t="s">
        <v>1373</v>
      </c>
      <c r="E301" s="14" t="s">
        <v>1317</v>
      </c>
      <c r="F301" s="16" t="s">
        <v>1354</v>
      </c>
      <c r="G301" s="22" t="s">
        <v>1355</v>
      </c>
      <c r="H301" s="22" t="s">
        <v>1356</v>
      </c>
      <c r="I301" s="22" t="s">
        <v>1392</v>
      </c>
      <c r="K301" s="22" t="s">
        <v>1361</v>
      </c>
      <c r="L301" s="28" t="s">
        <v>1394</v>
      </c>
    </row>
    <row r="302" spans="1:12" ht="72">
      <c r="A302" s="19" t="s">
        <v>1395</v>
      </c>
      <c r="B302" s="31" t="e">
        <f>VLOOKUP(A302,Fields!B:D,3,FALSE)</f>
        <v>#N/A</v>
      </c>
      <c r="C302" s="32" t="s">
        <v>783</v>
      </c>
      <c r="D302" s="33" t="s">
        <v>1373</v>
      </c>
      <c r="E302" s="14" t="s">
        <v>1317</v>
      </c>
      <c r="F302" s="16" t="s">
        <v>1354</v>
      </c>
      <c r="G302" s="22" t="s">
        <v>1355</v>
      </c>
      <c r="H302" s="22" t="s">
        <v>1356</v>
      </c>
      <c r="I302" s="22" t="s">
        <v>1392</v>
      </c>
      <c r="J302" s="22" t="s">
        <v>1396</v>
      </c>
      <c r="K302" s="22" t="s">
        <v>1358</v>
      </c>
      <c r="L302" s="28" t="s">
        <v>1359</v>
      </c>
    </row>
    <row r="303" spans="1:12" ht="72">
      <c r="A303" s="19" t="s">
        <v>1397</v>
      </c>
      <c r="B303" s="31" t="e">
        <f>VLOOKUP(A303,Fields!B:D,3,FALSE)</f>
        <v>#N/A</v>
      </c>
      <c r="C303" s="32" t="s">
        <v>783</v>
      </c>
      <c r="D303" s="33" t="s">
        <v>1373</v>
      </c>
      <c r="E303" s="14" t="s">
        <v>1317</v>
      </c>
      <c r="F303" s="16" t="s">
        <v>1354</v>
      </c>
      <c r="G303" s="22" t="s">
        <v>1355</v>
      </c>
      <c r="H303" s="22" t="s">
        <v>1356</v>
      </c>
      <c r="I303" s="22" t="s">
        <v>1392</v>
      </c>
      <c r="J303" s="22" t="s">
        <v>1396</v>
      </c>
      <c r="K303" s="22" t="s">
        <v>1361</v>
      </c>
      <c r="L303" s="28" t="s">
        <v>1398</v>
      </c>
    </row>
    <row r="304" spans="1:12" ht="72">
      <c r="A304" s="19" t="s">
        <v>1399</v>
      </c>
      <c r="B304" s="31" t="e">
        <f>VLOOKUP(A304,Fields!B:D,3,FALSE)</f>
        <v>#N/A</v>
      </c>
      <c r="C304" s="32" t="s">
        <v>783</v>
      </c>
      <c r="D304" s="33" t="s">
        <v>1373</v>
      </c>
      <c r="E304" s="14" t="s">
        <v>1317</v>
      </c>
      <c r="F304" s="16" t="s">
        <v>1354</v>
      </c>
      <c r="G304" s="22" t="s">
        <v>1355</v>
      </c>
      <c r="H304" s="22" t="s">
        <v>1356</v>
      </c>
      <c r="I304" s="22" t="s">
        <v>1392</v>
      </c>
      <c r="J304" s="22" t="s">
        <v>1400</v>
      </c>
      <c r="K304" s="22" t="s">
        <v>1358</v>
      </c>
      <c r="L304" s="28" t="s">
        <v>1359</v>
      </c>
    </row>
    <row r="305" spans="1:12" ht="72">
      <c r="A305" s="19" t="s">
        <v>1401</v>
      </c>
      <c r="B305" s="31" t="e">
        <f>VLOOKUP(A305,Fields!B:D,3,FALSE)</f>
        <v>#N/A</v>
      </c>
      <c r="C305" s="32" t="s">
        <v>783</v>
      </c>
      <c r="D305" s="33" t="s">
        <v>1373</v>
      </c>
      <c r="E305" s="14" t="s">
        <v>1317</v>
      </c>
      <c r="F305" s="16" t="s">
        <v>1354</v>
      </c>
      <c r="G305" s="22" t="s">
        <v>1355</v>
      </c>
      <c r="H305" s="22" t="s">
        <v>1356</v>
      </c>
      <c r="I305" s="22" t="s">
        <v>1392</v>
      </c>
      <c r="J305" s="22" t="s">
        <v>1400</v>
      </c>
      <c r="K305" s="22" t="s">
        <v>1361</v>
      </c>
      <c r="L305" s="28" t="s">
        <v>1398</v>
      </c>
    </row>
    <row r="306" spans="1:12" ht="72">
      <c r="A306" s="19" t="s">
        <v>1402</v>
      </c>
      <c r="B306" s="31" t="e">
        <f>VLOOKUP(A306,Fields!B:D,3,FALSE)</f>
        <v>#N/A</v>
      </c>
      <c r="C306" s="32" t="s">
        <v>783</v>
      </c>
      <c r="D306" s="33" t="s">
        <v>1373</v>
      </c>
      <c r="E306" s="14" t="s">
        <v>1317</v>
      </c>
      <c r="F306" s="16" t="s">
        <v>1354</v>
      </c>
      <c r="G306" s="22" t="s">
        <v>1355</v>
      </c>
      <c r="H306" s="22" t="s">
        <v>1356</v>
      </c>
      <c r="I306" s="22" t="s">
        <v>1392</v>
      </c>
      <c r="J306" s="22" t="s">
        <v>1403</v>
      </c>
      <c r="K306" s="22" t="s">
        <v>1358</v>
      </c>
      <c r="L306" s="28" t="s">
        <v>1359</v>
      </c>
    </row>
    <row r="307" spans="1:12" ht="72">
      <c r="A307" s="19" t="s">
        <v>1404</v>
      </c>
      <c r="B307" s="31" t="e">
        <f>VLOOKUP(A307,Fields!B:D,3,FALSE)</f>
        <v>#N/A</v>
      </c>
      <c r="C307" s="32" t="s">
        <v>783</v>
      </c>
      <c r="D307" s="33" t="s">
        <v>1373</v>
      </c>
      <c r="E307" s="14" t="s">
        <v>1317</v>
      </c>
      <c r="F307" s="16" t="s">
        <v>1354</v>
      </c>
      <c r="G307" s="22" t="s">
        <v>1355</v>
      </c>
      <c r="H307" s="22" t="s">
        <v>1356</v>
      </c>
      <c r="I307" s="22" t="s">
        <v>1392</v>
      </c>
      <c r="J307" s="22" t="s">
        <v>1403</v>
      </c>
      <c r="K307" s="22" t="s">
        <v>1361</v>
      </c>
      <c r="L307" s="28" t="s">
        <v>1398</v>
      </c>
    </row>
    <row r="308" spans="1:12" ht="72">
      <c r="A308" s="19" t="s">
        <v>1405</v>
      </c>
      <c r="B308" s="31" t="e">
        <f>VLOOKUP(A308,Fields!B:D,3,FALSE)</f>
        <v>#N/A</v>
      </c>
      <c r="C308" s="32" t="s">
        <v>783</v>
      </c>
      <c r="D308" s="33" t="s">
        <v>1373</v>
      </c>
      <c r="E308" s="14" t="s">
        <v>1317</v>
      </c>
      <c r="F308" s="16" t="s">
        <v>1354</v>
      </c>
      <c r="G308" s="22" t="s">
        <v>1355</v>
      </c>
      <c r="H308" s="22" t="s">
        <v>1356</v>
      </c>
      <c r="I308" s="22" t="s">
        <v>1392</v>
      </c>
      <c r="J308" s="22" t="s">
        <v>1406</v>
      </c>
      <c r="K308" s="22" t="s">
        <v>1358</v>
      </c>
      <c r="L308" s="28" t="s">
        <v>1359</v>
      </c>
    </row>
    <row r="309" spans="1:12" ht="72">
      <c r="A309" s="19" t="s">
        <v>1407</v>
      </c>
      <c r="B309" s="31" t="e">
        <f>VLOOKUP(A309,Fields!B:D,3,FALSE)</f>
        <v>#N/A</v>
      </c>
      <c r="C309" s="32" t="s">
        <v>783</v>
      </c>
      <c r="D309" s="33" t="s">
        <v>1373</v>
      </c>
      <c r="E309" s="14" t="s">
        <v>1317</v>
      </c>
      <c r="F309" s="16" t="s">
        <v>1354</v>
      </c>
      <c r="G309" s="22" t="s">
        <v>1355</v>
      </c>
      <c r="H309" s="22" t="s">
        <v>1356</v>
      </c>
      <c r="I309" s="22" t="s">
        <v>1392</v>
      </c>
      <c r="J309" s="22" t="s">
        <v>1406</v>
      </c>
      <c r="K309" s="22" t="s">
        <v>1361</v>
      </c>
      <c r="L309" s="28" t="s">
        <v>1398</v>
      </c>
    </row>
    <row r="310" spans="1:12" ht="72">
      <c r="A310" s="19" t="s">
        <v>1408</v>
      </c>
      <c r="B310" s="31" t="e">
        <f>VLOOKUP(A310,Fields!B:D,3,FALSE)</f>
        <v>#N/A</v>
      </c>
      <c r="C310" s="32" t="s">
        <v>783</v>
      </c>
      <c r="D310" s="33" t="s">
        <v>1373</v>
      </c>
      <c r="E310" s="14" t="s">
        <v>1317</v>
      </c>
      <c r="F310" s="16" t="s">
        <v>1354</v>
      </c>
      <c r="G310" s="22" t="s">
        <v>1355</v>
      </c>
      <c r="H310" s="22" t="s">
        <v>1356</v>
      </c>
      <c r="I310" s="22" t="s">
        <v>1392</v>
      </c>
      <c r="J310" s="22" t="s">
        <v>1409</v>
      </c>
      <c r="K310" s="22" t="s">
        <v>1358</v>
      </c>
      <c r="L310" s="28" t="s">
        <v>1359</v>
      </c>
    </row>
    <row r="311" spans="1:12" ht="72">
      <c r="A311" s="19" t="s">
        <v>1410</v>
      </c>
      <c r="B311" s="31" t="e">
        <f>VLOOKUP(A311,Fields!B:D,3,FALSE)</f>
        <v>#N/A</v>
      </c>
      <c r="C311" s="32" t="s">
        <v>783</v>
      </c>
      <c r="D311" s="33" t="s">
        <v>1373</v>
      </c>
      <c r="E311" s="14" t="s">
        <v>1317</v>
      </c>
      <c r="F311" s="16" t="s">
        <v>1354</v>
      </c>
      <c r="G311" s="22" t="s">
        <v>1355</v>
      </c>
      <c r="H311" s="22" t="s">
        <v>1356</v>
      </c>
      <c r="I311" s="22" t="s">
        <v>1392</v>
      </c>
      <c r="J311" s="22" t="s">
        <v>1409</v>
      </c>
      <c r="K311" s="22" t="s">
        <v>1361</v>
      </c>
      <c r="L311" s="28" t="s">
        <v>1398</v>
      </c>
    </row>
    <row r="312" spans="1:12" ht="72">
      <c r="A312" s="19" t="s">
        <v>1411</v>
      </c>
      <c r="B312" s="31" t="e">
        <f>VLOOKUP(A312,Fields!B:D,3,FALSE)</f>
        <v>#N/A</v>
      </c>
      <c r="C312" s="32" t="s">
        <v>783</v>
      </c>
      <c r="D312" s="33" t="s">
        <v>1373</v>
      </c>
      <c r="E312" s="14" t="s">
        <v>1317</v>
      </c>
      <c r="F312" s="16" t="s">
        <v>1354</v>
      </c>
      <c r="G312" s="22" t="s">
        <v>1355</v>
      </c>
      <c r="H312" s="22" t="s">
        <v>1356</v>
      </c>
      <c r="I312" s="22" t="s">
        <v>1412</v>
      </c>
      <c r="K312" s="22" t="s">
        <v>1358</v>
      </c>
      <c r="L312" s="28" t="s">
        <v>1359</v>
      </c>
    </row>
    <row r="313" spans="1:12" ht="72">
      <c r="A313" s="19" t="s">
        <v>1413</v>
      </c>
      <c r="B313" s="31" t="e">
        <f>VLOOKUP(A313,Fields!B:D,3,FALSE)</f>
        <v>#N/A</v>
      </c>
      <c r="C313" s="32" t="s">
        <v>783</v>
      </c>
      <c r="D313" s="33" t="s">
        <v>1373</v>
      </c>
      <c r="E313" s="14" t="s">
        <v>1317</v>
      </c>
      <c r="F313" s="16" t="s">
        <v>1354</v>
      </c>
      <c r="G313" s="22" t="s">
        <v>1355</v>
      </c>
      <c r="H313" s="22" t="s">
        <v>1356</v>
      </c>
      <c r="I313" s="22" t="s">
        <v>1412</v>
      </c>
      <c r="K313" s="22" t="s">
        <v>1361</v>
      </c>
      <c r="L313" s="28" t="s">
        <v>1380</v>
      </c>
    </row>
    <row r="314" spans="1:12" ht="72">
      <c r="A314" s="19" t="s">
        <v>1414</v>
      </c>
      <c r="B314" s="31" t="e">
        <f>VLOOKUP(A314,Fields!B:D,3,FALSE)</f>
        <v>#N/A</v>
      </c>
      <c r="C314" s="32" t="s">
        <v>783</v>
      </c>
      <c r="D314" s="33" t="s">
        <v>1373</v>
      </c>
      <c r="E314" s="14" t="s">
        <v>1317</v>
      </c>
      <c r="F314" s="16" t="s">
        <v>1354</v>
      </c>
      <c r="G314" s="22" t="s">
        <v>1355</v>
      </c>
      <c r="H314" s="22" t="s">
        <v>1356</v>
      </c>
      <c r="I314" s="22" t="s">
        <v>1412</v>
      </c>
      <c r="J314" s="22" t="s">
        <v>1415</v>
      </c>
      <c r="K314" s="22" t="s">
        <v>1358</v>
      </c>
      <c r="L314" s="28" t="s">
        <v>1359</v>
      </c>
    </row>
    <row r="315" spans="1:12" ht="72">
      <c r="A315" s="19" t="s">
        <v>1416</v>
      </c>
      <c r="B315" s="31" t="e">
        <f>VLOOKUP(A315,Fields!B:D,3,FALSE)</f>
        <v>#N/A</v>
      </c>
      <c r="C315" s="32" t="s">
        <v>783</v>
      </c>
      <c r="D315" s="33" t="s">
        <v>1373</v>
      </c>
      <c r="E315" s="14" t="s">
        <v>1317</v>
      </c>
      <c r="F315" s="16" t="s">
        <v>1354</v>
      </c>
      <c r="G315" s="22" t="s">
        <v>1355</v>
      </c>
      <c r="H315" s="22" t="s">
        <v>1356</v>
      </c>
      <c r="I315" s="22" t="s">
        <v>1412</v>
      </c>
      <c r="J315" s="22" t="s">
        <v>1415</v>
      </c>
      <c r="K315" s="22" t="s">
        <v>1361</v>
      </c>
      <c r="L315" s="28" t="s">
        <v>1417</v>
      </c>
    </row>
    <row r="316" spans="1:12" ht="72">
      <c r="A316" s="19" t="s">
        <v>1418</v>
      </c>
      <c r="B316" s="31" t="e">
        <f>VLOOKUP(A316,Fields!B:D,3,FALSE)</f>
        <v>#N/A</v>
      </c>
      <c r="C316" s="32" t="s">
        <v>783</v>
      </c>
      <c r="D316" s="33" t="s">
        <v>1373</v>
      </c>
      <c r="E316" s="14" t="s">
        <v>1317</v>
      </c>
      <c r="F316" s="16" t="s">
        <v>1354</v>
      </c>
      <c r="G316" s="22" t="s">
        <v>1355</v>
      </c>
      <c r="H316" s="22" t="s">
        <v>1356</v>
      </c>
      <c r="I316" s="22" t="s">
        <v>1412</v>
      </c>
      <c r="J316" s="22" t="s">
        <v>1419</v>
      </c>
      <c r="K316" s="22" t="s">
        <v>1358</v>
      </c>
      <c r="L316" s="28" t="s">
        <v>1359</v>
      </c>
    </row>
    <row r="317" spans="1:12" ht="72">
      <c r="A317" s="19" t="s">
        <v>1420</v>
      </c>
      <c r="B317" s="31" t="e">
        <f>VLOOKUP(A317,Fields!B:D,3,FALSE)</f>
        <v>#N/A</v>
      </c>
      <c r="C317" s="32" t="s">
        <v>783</v>
      </c>
      <c r="D317" s="33" t="s">
        <v>1373</v>
      </c>
      <c r="E317" s="14" t="s">
        <v>1317</v>
      </c>
      <c r="F317" s="16" t="s">
        <v>1354</v>
      </c>
      <c r="G317" s="22" t="s">
        <v>1355</v>
      </c>
      <c r="H317" s="22" t="s">
        <v>1356</v>
      </c>
      <c r="I317" s="22" t="s">
        <v>1412</v>
      </c>
      <c r="J317" s="22" t="s">
        <v>1419</v>
      </c>
      <c r="K317" s="22" t="s">
        <v>1361</v>
      </c>
      <c r="L317" s="28" t="s">
        <v>1417</v>
      </c>
    </row>
    <row r="318" spans="1:12" ht="72">
      <c r="A318" s="19" t="s">
        <v>1421</v>
      </c>
      <c r="B318" s="31" t="e">
        <f>VLOOKUP(A318,Fields!B:D,3,FALSE)</f>
        <v>#N/A</v>
      </c>
      <c r="C318" s="32" t="s">
        <v>783</v>
      </c>
      <c r="D318" s="33" t="s">
        <v>1373</v>
      </c>
      <c r="E318" s="14" t="s">
        <v>1317</v>
      </c>
      <c r="F318" s="16" t="s">
        <v>1354</v>
      </c>
      <c r="G318" s="22" t="s">
        <v>1355</v>
      </c>
      <c r="H318" s="22" t="s">
        <v>1356</v>
      </c>
      <c r="I318" s="22" t="s">
        <v>1412</v>
      </c>
      <c r="J318" s="22" t="s">
        <v>1422</v>
      </c>
      <c r="K318" s="22" t="s">
        <v>1358</v>
      </c>
      <c r="L318" s="28" t="s">
        <v>1359</v>
      </c>
    </row>
    <row r="319" spans="1:12" ht="72">
      <c r="A319" s="19" t="s">
        <v>1423</v>
      </c>
      <c r="B319" s="31" t="e">
        <f>VLOOKUP(A319,Fields!B:D,3,FALSE)</f>
        <v>#N/A</v>
      </c>
      <c r="C319" s="32" t="s">
        <v>783</v>
      </c>
      <c r="D319" s="33" t="s">
        <v>1373</v>
      </c>
      <c r="E319" s="14" t="s">
        <v>1317</v>
      </c>
      <c r="F319" s="16" t="s">
        <v>1354</v>
      </c>
      <c r="G319" s="22" t="s">
        <v>1355</v>
      </c>
      <c r="H319" s="22" t="s">
        <v>1356</v>
      </c>
      <c r="I319" s="22" t="s">
        <v>1412</v>
      </c>
      <c r="J319" s="22" t="s">
        <v>1422</v>
      </c>
      <c r="K319" s="22" t="s">
        <v>1361</v>
      </c>
      <c r="L319" s="28" t="s">
        <v>1417</v>
      </c>
    </row>
    <row r="320" spans="1:12" ht="72">
      <c r="A320" s="19" t="s">
        <v>1424</v>
      </c>
      <c r="B320" s="31" t="e">
        <f>VLOOKUP(A320,Fields!B:D,3,FALSE)</f>
        <v>#N/A</v>
      </c>
      <c r="C320" s="32" t="s">
        <v>783</v>
      </c>
      <c r="D320" s="33" t="s">
        <v>1373</v>
      </c>
      <c r="E320" s="14" t="s">
        <v>1317</v>
      </c>
      <c r="F320" s="16" t="s">
        <v>1354</v>
      </c>
      <c r="G320" s="22" t="s">
        <v>1355</v>
      </c>
      <c r="H320" s="22" t="s">
        <v>1356</v>
      </c>
      <c r="I320" s="22" t="s">
        <v>1412</v>
      </c>
      <c r="J320" s="22" t="s">
        <v>1425</v>
      </c>
      <c r="K320" s="22" t="s">
        <v>1358</v>
      </c>
      <c r="L320" s="28" t="s">
        <v>1359</v>
      </c>
    </row>
    <row r="321" spans="1:12" ht="72">
      <c r="A321" s="19" t="s">
        <v>1426</v>
      </c>
      <c r="B321" s="31" t="e">
        <f>VLOOKUP(A321,Fields!B:D,3,FALSE)</f>
        <v>#N/A</v>
      </c>
      <c r="C321" s="32" t="s">
        <v>783</v>
      </c>
      <c r="D321" s="33" t="s">
        <v>1373</v>
      </c>
      <c r="E321" s="14" t="s">
        <v>1317</v>
      </c>
      <c r="F321" s="16" t="s">
        <v>1354</v>
      </c>
      <c r="G321" s="22" t="s">
        <v>1355</v>
      </c>
      <c r="H321" s="22" t="s">
        <v>1356</v>
      </c>
      <c r="I321" s="22" t="s">
        <v>1412</v>
      </c>
      <c r="J321" s="22" t="s">
        <v>1425</v>
      </c>
      <c r="K321" s="22" t="s">
        <v>1361</v>
      </c>
      <c r="L321" s="28" t="s">
        <v>1417</v>
      </c>
    </row>
    <row r="322" spans="1:12" ht="72">
      <c r="A322" s="19" t="s">
        <v>1427</v>
      </c>
      <c r="B322" s="31" t="e">
        <f>VLOOKUP(A322,Fields!B:D,3,FALSE)</f>
        <v>#N/A</v>
      </c>
      <c r="C322" s="32" t="s">
        <v>783</v>
      </c>
      <c r="D322" s="33" t="s">
        <v>1373</v>
      </c>
      <c r="E322" s="14" t="s">
        <v>1317</v>
      </c>
      <c r="F322" s="16" t="s">
        <v>1354</v>
      </c>
      <c r="G322" s="22" t="s">
        <v>1355</v>
      </c>
      <c r="H322" s="22" t="s">
        <v>1356</v>
      </c>
      <c r="I322" s="22" t="s">
        <v>1412</v>
      </c>
      <c r="J322" s="22" t="s">
        <v>1428</v>
      </c>
      <c r="K322" s="22" t="s">
        <v>1358</v>
      </c>
      <c r="L322" s="28" t="s">
        <v>1359</v>
      </c>
    </row>
    <row r="323" spans="1:12" ht="72">
      <c r="A323" s="19" t="s">
        <v>1429</v>
      </c>
      <c r="B323" s="31" t="e">
        <f>VLOOKUP(A323,Fields!B:D,3,FALSE)</f>
        <v>#N/A</v>
      </c>
      <c r="C323" s="32" t="s">
        <v>783</v>
      </c>
      <c r="D323" s="33" t="s">
        <v>1373</v>
      </c>
      <c r="E323" s="14" t="s">
        <v>1317</v>
      </c>
      <c r="F323" s="16" t="s">
        <v>1354</v>
      </c>
      <c r="G323" s="22" t="s">
        <v>1355</v>
      </c>
      <c r="H323" s="22" t="s">
        <v>1356</v>
      </c>
      <c r="I323" s="22" t="s">
        <v>1412</v>
      </c>
      <c r="J323" s="22" t="s">
        <v>1428</v>
      </c>
      <c r="K323" s="22" t="s">
        <v>1361</v>
      </c>
      <c r="L323" s="28" t="s">
        <v>1417</v>
      </c>
    </row>
    <row r="324" spans="1:12" ht="72">
      <c r="A324" s="19" t="s">
        <v>1430</v>
      </c>
      <c r="B324" s="31" t="e">
        <f>VLOOKUP(A324,Fields!B:D,3,FALSE)</f>
        <v>#N/A</v>
      </c>
      <c r="C324" s="32" t="s">
        <v>783</v>
      </c>
      <c r="D324" s="33" t="s">
        <v>1373</v>
      </c>
      <c r="E324" s="14" t="s">
        <v>1317</v>
      </c>
      <c r="F324" s="16" t="s">
        <v>1354</v>
      </c>
      <c r="G324" s="22" t="s">
        <v>1355</v>
      </c>
      <c r="H324" s="22" t="s">
        <v>1356</v>
      </c>
      <c r="I324" s="22" t="s">
        <v>1412</v>
      </c>
      <c r="J324" s="22" t="s">
        <v>1431</v>
      </c>
      <c r="K324" s="22" t="s">
        <v>1358</v>
      </c>
      <c r="L324" s="28" t="s">
        <v>1359</v>
      </c>
    </row>
    <row r="325" spans="1:12" ht="72">
      <c r="A325" s="19" t="s">
        <v>1432</v>
      </c>
      <c r="B325" s="31" t="e">
        <f>VLOOKUP(A325,Fields!B:D,3,FALSE)</f>
        <v>#N/A</v>
      </c>
      <c r="C325" s="32" t="s">
        <v>783</v>
      </c>
      <c r="D325" s="33" t="s">
        <v>1373</v>
      </c>
      <c r="E325" s="14" t="s">
        <v>1317</v>
      </c>
      <c r="F325" s="16" t="s">
        <v>1354</v>
      </c>
      <c r="G325" s="22" t="s">
        <v>1355</v>
      </c>
      <c r="H325" s="22" t="s">
        <v>1356</v>
      </c>
      <c r="I325" s="22" t="s">
        <v>1412</v>
      </c>
      <c r="J325" s="22" t="s">
        <v>1431</v>
      </c>
      <c r="K325" s="22" t="s">
        <v>1361</v>
      </c>
      <c r="L325" s="28" t="s">
        <v>1417</v>
      </c>
    </row>
    <row r="326" spans="1:12" ht="72">
      <c r="A326" s="19" t="s">
        <v>1433</v>
      </c>
      <c r="B326" s="31" t="e">
        <f>VLOOKUP(A326,Fields!B:D,3,FALSE)</f>
        <v>#N/A</v>
      </c>
      <c r="C326" s="32" t="s">
        <v>783</v>
      </c>
      <c r="D326" s="33" t="s">
        <v>1373</v>
      </c>
      <c r="E326" s="14" t="s">
        <v>1317</v>
      </c>
      <c r="F326" s="16" t="s">
        <v>1354</v>
      </c>
      <c r="G326" s="22" t="s">
        <v>1355</v>
      </c>
      <c r="H326" s="22" t="s">
        <v>1356</v>
      </c>
      <c r="I326" s="22" t="s">
        <v>1412</v>
      </c>
      <c r="J326" s="22" t="s">
        <v>1434</v>
      </c>
      <c r="K326" s="22" t="s">
        <v>1358</v>
      </c>
      <c r="L326" s="28" t="s">
        <v>1359</v>
      </c>
    </row>
    <row r="327" spans="1:12" ht="72">
      <c r="A327" s="19" t="s">
        <v>1435</v>
      </c>
      <c r="B327" s="31" t="e">
        <f>VLOOKUP(A327,Fields!B:D,3,FALSE)</f>
        <v>#N/A</v>
      </c>
      <c r="C327" s="32" t="s">
        <v>783</v>
      </c>
      <c r="D327" s="33" t="s">
        <v>1373</v>
      </c>
      <c r="E327" s="14" t="s">
        <v>1317</v>
      </c>
      <c r="F327" s="16" t="s">
        <v>1354</v>
      </c>
      <c r="G327" s="22" t="s">
        <v>1355</v>
      </c>
      <c r="H327" s="22" t="s">
        <v>1356</v>
      </c>
      <c r="I327" s="22" t="s">
        <v>1412</v>
      </c>
      <c r="J327" s="22" t="s">
        <v>1434</v>
      </c>
      <c r="K327" s="22" t="s">
        <v>1361</v>
      </c>
      <c r="L327" s="28" t="s">
        <v>1417</v>
      </c>
    </row>
    <row r="328" spans="1:12" ht="72">
      <c r="A328" s="19" t="s">
        <v>1436</v>
      </c>
      <c r="B328" s="31" t="e">
        <f>VLOOKUP(A328,Fields!B:D,3,FALSE)</f>
        <v>#N/A</v>
      </c>
      <c r="C328" s="32" t="s">
        <v>783</v>
      </c>
      <c r="D328" s="33" t="s">
        <v>1373</v>
      </c>
      <c r="E328" s="14" t="s">
        <v>1317</v>
      </c>
      <c r="F328" s="16" t="s">
        <v>1354</v>
      </c>
      <c r="G328" s="22" t="s">
        <v>1355</v>
      </c>
      <c r="H328" s="22" t="s">
        <v>1356</v>
      </c>
      <c r="I328" s="22" t="s">
        <v>1412</v>
      </c>
      <c r="J328" s="22" t="s">
        <v>1437</v>
      </c>
      <c r="K328" s="22" t="s">
        <v>1358</v>
      </c>
      <c r="L328" s="28" t="s">
        <v>1359</v>
      </c>
    </row>
    <row r="329" spans="1:12" ht="72">
      <c r="A329" s="19" t="s">
        <v>1438</v>
      </c>
      <c r="B329" s="31" t="e">
        <f>VLOOKUP(A329,Fields!B:D,3,FALSE)</f>
        <v>#N/A</v>
      </c>
      <c r="C329" s="32" t="s">
        <v>783</v>
      </c>
      <c r="D329" s="33" t="s">
        <v>1373</v>
      </c>
      <c r="E329" s="14" t="s">
        <v>1317</v>
      </c>
      <c r="F329" s="16" t="s">
        <v>1354</v>
      </c>
      <c r="G329" s="22" t="s">
        <v>1355</v>
      </c>
      <c r="H329" s="22" t="s">
        <v>1356</v>
      </c>
      <c r="I329" s="22" t="s">
        <v>1412</v>
      </c>
      <c r="J329" s="22" t="s">
        <v>1437</v>
      </c>
      <c r="K329" s="22" t="s">
        <v>1361</v>
      </c>
      <c r="L329" s="28" t="s">
        <v>1417</v>
      </c>
    </row>
    <row r="330" spans="1:12" ht="57.6">
      <c r="A330" s="19" t="s">
        <v>1439</v>
      </c>
      <c r="B330" s="31" t="e">
        <f>VLOOKUP(A330,Fields!B:D,3,FALSE)</f>
        <v>#N/A</v>
      </c>
      <c r="C330" s="32" t="s">
        <v>783</v>
      </c>
      <c r="D330" s="33" t="s">
        <v>1440</v>
      </c>
      <c r="E330" s="14" t="s">
        <v>1317</v>
      </c>
      <c r="F330" s="16" t="s">
        <v>1354</v>
      </c>
      <c r="G330" s="22" t="s">
        <v>1441</v>
      </c>
      <c r="H330" s="22" t="s">
        <v>1442</v>
      </c>
      <c r="K330" s="22" t="s">
        <v>1443</v>
      </c>
      <c r="L330" s="28" t="s">
        <v>1359</v>
      </c>
    </row>
    <row r="331" spans="1:12" ht="57.6">
      <c r="A331" s="19" t="s">
        <v>1444</v>
      </c>
      <c r="B331" s="31" t="e">
        <f>VLOOKUP(A331,Fields!B:D,3,FALSE)</f>
        <v>#N/A</v>
      </c>
      <c r="C331" s="32" t="s">
        <v>783</v>
      </c>
      <c r="D331" s="33" t="s">
        <v>1440</v>
      </c>
      <c r="E331" s="14" t="s">
        <v>1317</v>
      </c>
      <c r="F331" s="16" t="s">
        <v>1354</v>
      </c>
      <c r="G331" s="22" t="s">
        <v>1441</v>
      </c>
      <c r="H331" s="22" t="s">
        <v>1442</v>
      </c>
      <c r="K331" s="22" t="s">
        <v>1445</v>
      </c>
      <c r="L331" s="28" t="s">
        <v>1446</v>
      </c>
    </row>
    <row r="332" spans="1:12" ht="57.6">
      <c r="A332" s="19" t="s">
        <v>1447</v>
      </c>
      <c r="B332" s="31" t="e">
        <f>VLOOKUP(A332,Fields!B:D,3,FALSE)</f>
        <v>#N/A</v>
      </c>
      <c r="C332" s="32" t="s">
        <v>783</v>
      </c>
      <c r="D332" s="33" t="s">
        <v>1440</v>
      </c>
      <c r="E332" s="14" t="s">
        <v>1317</v>
      </c>
      <c r="F332" s="16" t="s">
        <v>1354</v>
      </c>
      <c r="G332" s="22" t="s">
        <v>1441</v>
      </c>
      <c r="H332" s="22" t="s">
        <v>1442</v>
      </c>
      <c r="K332" s="22" t="s">
        <v>1448</v>
      </c>
      <c r="L332" s="28" t="s">
        <v>1446</v>
      </c>
    </row>
    <row r="333" spans="1:12" ht="57.6">
      <c r="A333" s="19" t="s">
        <v>1449</v>
      </c>
      <c r="B333" s="31" t="e">
        <f>VLOOKUP(A333,Fields!B:D,3,FALSE)</f>
        <v>#N/A</v>
      </c>
      <c r="C333" s="32" t="s">
        <v>783</v>
      </c>
      <c r="D333" s="33" t="s">
        <v>1440</v>
      </c>
      <c r="E333" s="14" t="s">
        <v>1317</v>
      </c>
      <c r="F333" s="16" t="s">
        <v>1354</v>
      </c>
      <c r="G333" s="22" t="s">
        <v>1441</v>
      </c>
      <c r="H333" s="22" t="s">
        <v>1450</v>
      </c>
      <c r="K333" s="22" t="s">
        <v>1443</v>
      </c>
      <c r="L333" s="28" t="s">
        <v>1446</v>
      </c>
    </row>
    <row r="334" spans="1:12" ht="57.6">
      <c r="A334" s="19" t="s">
        <v>1451</v>
      </c>
      <c r="B334" s="31" t="e">
        <f>VLOOKUP(A334,Fields!B:D,3,FALSE)</f>
        <v>#N/A</v>
      </c>
      <c r="C334" s="32" t="s">
        <v>783</v>
      </c>
      <c r="D334" s="33" t="s">
        <v>1440</v>
      </c>
      <c r="E334" s="14" t="s">
        <v>1317</v>
      </c>
      <c r="F334" s="16" t="s">
        <v>1354</v>
      </c>
      <c r="G334" s="22" t="s">
        <v>1441</v>
      </c>
      <c r="H334" s="22" t="s">
        <v>1450</v>
      </c>
      <c r="K334" s="22" t="s">
        <v>1445</v>
      </c>
      <c r="L334" s="28" t="s">
        <v>1446</v>
      </c>
    </row>
    <row r="335" spans="1:12" ht="57.6">
      <c r="A335" s="19" t="s">
        <v>1452</v>
      </c>
      <c r="B335" s="31" t="e">
        <f>VLOOKUP(A335,Fields!B:D,3,FALSE)</f>
        <v>#N/A</v>
      </c>
      <c r="C335" s="32" t="s">
        <v>783</v>
      </c>
      <c r="D335" s="33" t="s">
        <v>1440</v>
      </c>
      <c r="E335" s="14" t="s">
        <v>1317</v>
      </c>
      <c r="F335" s="16" t="s">
        <v>1354</v>
      </c>
      <c r="G335" s="22" t="s">
        <v>1441</v>
      </c>
      <c r="H335" s="22" t="s">
        <v>1450</v>
      </c>
      <c r="K335" s="22" t="s">
        <v>1448</v>
      </c>
      <c r="L335" s="28" t="s">
        <v>1446</v>
      </c>
    </row>
    <row r="336" spans="1:12" ht="57.6">
      <c r="A336" s="19" t="s">
        <v>1453</v>
      </c>
      <c r="B336" s="31" t="e">
        <f>VLOOKUP(A336,Fields!B:D,3,FALSE)</f>
        <v>#N/A</v>
      </c>
      <c r="C336" s="32" t="s">
        <v>783</v>
      </c>
      <c r="D336" s="33" t="s">
        <v>1440</v>
      </c>
      <c r="E336" s="14" t="s">
        <v>1317</v>
      </c>
      <c r="F336" s="16" t="s">
        <v>1354</v>
      </c>
      <c r="G336" s="22" t="s">
        <v>1441</v>
      </c>
      <c r="H336" s="22" t="s">
        <v>1454</v>
      </c>
      <c r="K336" s="22" t="s">
        <v>1443</v>
      </c>
      <c r="L336" s="28" t="s">
        <v>1446</v>
      </c>
    </row>
    <row r="337" spans="1:12" ht="57.6">
      <c r="A337" s="19" t="s">
        <v>1455</v>
      </c>
      <c r="B337" s="31" t="e">
        <f>VLOOKUP(A337,Fields!B:D,3,FALSE)</f>
        <v>#N/A</v>
      </c>
      <c r="C337" s="32" t="s">
        <v>783</v>
      </c>
      <c r="D337" s="33" t="s">
        <v>1440</v>
      </c>
      <c r="E337" s="14" t="s">
        <v>1317</v>
      </c>
      <c r="F337" s="16" t="s">
        <v>1354</v>
      </c>
      <c r="G337" s="22" t="s">
        <v>1441</v>
      </c>
      <c r="H337" s="22" t="s">
        <v>1454</v>
      </c>
      <c r="K337" s="22" t="s">
        <v>1445</v>
      </c>
      <c r="L337" s="28" t="s">
        <v>1446</v>
      </c>
    </row>
    <row r="338" spans="1:12" ht="57.6">
      <c r="A338" s="19" t="s">
        <v>1456</v>
      </c>
      <c r="B338" s="31" t="e">
        <f>VLOOKUP(A338,Fields!B:D,3,FALSE)</f>
        <v>#N/A</v>
      </c>
      <c r="C338" s="32" t="s">
        <v>783</v>
      </c>
      <c r="D338" s="33" t="s">
        <v>1440</v>
      </c>
      <c r="E338" s="14" t="s">
        <v>1317</v>
      </c>
      <c r="F338" s="16" t="s">
        <v>1354</v>
      </c>
      <c r="G338" s="22" t="s">
        <v>1441</v>
      </c>
      <c r="H338" s="22" t="s">
        <v>1454</v>
      </c>
      <c r="K338" s="22" t="s">
        <v>1448</v>
      </c>
      <c r="L338" s="28" t="s">
        <v>1446</v>
      </c>
    </row>
    <row r="339" spans="1:12" ht="57.6">
      <c r="A339" s="19" t="s">
        <v>1457</v>
      </c>
      <c r="B339" s="31" t="e">
        <f>VLOOKUP(A339,Fields!B:D,3,FALSE)</f>
        <v>#N/A</v>
      </c>
      <c r="C339" s="32" t="s">
        <v>783</v>
      </c>
      <c r="D339" s="33" t="s">
        <v>1440</v>
      </c>
      <c r="E339" s="14" t="s">
        <v>1317</v>
      </c>
      <c r="F339" s="16" t="s">
        <v>1354</v>
      </c>
      <c r="G339" s="22" t="s">
        <v>1441</v>
      </c>
      <c r="H339" s="22" t="s">
        <v>1458</v>
      </c>
      <c r="K339" s="22" t="s">
        <v>1443</v>
      </c>
      <c r="L339" s="28" t="s">
        <v>1446</v>
      </c>
    </row>
    <row r="340" spans="1:12" ht="57.6">
      <c r="A340" s="19" t="s">
        <v>1459</v>
      </c>
      <c r="B340" s="31" t="e">
        <f>VLOOKUP(A340,Fields!B:D,3,FALSE)</f>
        <v>#N/A</v>
      </c>
      <c r="C340" s="32" t="s">
        <v>783</v>
      </c>
      <c r="D340" s="33" t="s">
        <v>1440</v>
      </c>
      <c r="E340" s="14" t="s">
        <v>1317</v>
      </c>
      <c r="F340" s="16" t="s">
        <v>1354</v>
      </c>
      <c r="G340" s="22" t="s">
        <v>1441</v>
      </c>
      <c r="H340" s="22" t="s">
        <v>1458</v>
      </c>
      <c r="K340" s="22" t="s">
        <v>1445</v>
      </c>
      <c r="L340" s="28" t="s">
        <v>1446</v>
      </c>
    </row>
    <row r="341" spans="1:12" ht="57.6">
      <c r="A341" s="19" t="s">
        <v>1460</v>
      </c>
      <c r="B341" s="31" t="e">
        <f>VLOOKUP(A341,Fields!B:D,3,FALSE)</f>
        <v>#N/A</v>
      </c>
      <c r="C341" s="32" t="s">
        <v>783</v>
      </c>
      <c r="D341" s="33" t="s">
        <v>1440</v>
      </c>
      <c r="E341" s="14" t="s">
        <v>1317</v>
      </c>
      <c r="F341" s="16" t="s">
        <v>1354</v>
      </c>
      <c r="G341" s="22" t="s">
        <v>1441</v>
      </c>
      <c r="H341" s="22" t="s">
        <v>1458</v>
      </c>
      <c r="K341" s="22" t="s">
        <v>1448</v>
      </c>
      <c r="L341" s="28" t="s">
        <v>1446</v>
      </c>
    </row>
    <row r="342" spans="1:12" ht="57.6">
      <c r="A342" s="19" t="s">
        <v>1461</v>
      </c>
      <c r="B342" s="31" t="e">
        <f>VLOOKUP(A342,Fields!B:D,3,FALSE)</f>
        <v>#N/A</v>
      </c>
      <c r="C342" s="32" t="s">
        <v>783</v>
      </c>
      <c r="D342" s="33" t="s">
        <v>1440</v>
      </c>
      <c r="E342" s="14" t="s">
        <v>1317</v>
      </c>
      <c r="F342" s="16" t="s">
        <v>1354</v>
      </c>
      <c r="G342" s="22" t="s">
        <v>1441</v>
      </c>
      <c r="H342" s="22" t="s">
        <v>1462</v>
      </c>
      <c r="K342" s="22" t="s">
        <v>1443</v>
      </c>
      <c r="L342" s="28" t="s">
        <v>1446</v>
      </c>
    </row>
    <row r="343" spans="1:12" ht="57.6">
      <c r="A343" s="19" t="s">
        <v>1463</v>
      </c>
      <c r="B343" s="31" t="e">
        <f>VLOOKUP(A343,Fields!B:D,3,FALSE)</f>
        <v>#N/A</v>
      </c>
      <c r="C343" s="32" t="s">
        <v>783</v>
      </c>
      <c r="D343" s="33" t="s">
        <v>1440</v>
      </c>
      <c r="E343" s="14" t="s">
        <v>1317</v>
      </c>
      <c r="F343" s="16" t="s">
        <v>1354</v>
      </c>
      <c r="G343" s="22" t="s">
        <v>1441</v>
      </c>
      <c r="H343" s="22" t="s">
        <v>1462</v>
      </c>
      <c r="K343" s="22" t="s">
        <v>1445</v>
      </c>
      <c r="L343" s="28" t="s">
        <v>1446</v>
      </c>
    </row>
    <row r="344" spans="1:12" ht="57.6">
      <c r="A344" s="19" t="s">
        <v>1464</v>
      </c>
      <c r="B344" s="31" t="e">
        <f>VLOOKUP(A344,Fields!B:D,3,FALSE)</f>
        <v>#N/A</v>
      </c>
      <c r="C344" s="32" t="s">
        <v>783</v>
      </c>
      <c r="D344" s="33" t="s">
        <v>1440</v>
      </c>
      <c r="E344" s="14" t="s">
        <v>1317</v>
      </c>
      <c r="F344" s="16" t="s">
        <v>1354</v>
      </c>
      <c r="G344" s="22" t="s">
        <v>1441</v>
      </c>
      <c r="H344" s="22" t="s">
        <v>1462</v>
      </c>
      <c r="K344" s="22" t="s">
        <v>1448</v>
      </c>
      <c r="L344" s="28" t="s">
        <v>1446</v>
      </c>
    </row>
    <row r="345" spans="1:12" ht="57.6">
      <c r="A345" s="19" t="s">
        <v>1465</v>
      </c>
      <c r="B345" s="31" t="e">
        <f>VLOOKUP(A345,Fields!B:D,3,FALSE)</f>
        <v>#N/A</v>
      </c>
      <c r="C345" s="32" t="s">
        <v>783</v>
      </c>
      <c r="D345" s="33" t="s">
        <v>1440</v>
      </c>
      <c r="E345" s="14" t="s">
        <v>1317</v>
      </c>
      <c r="F345" s="16" t="s">
        <v>1354</v>
      </c>
      <c r="G345" s="22" t="s">
        <v>1466</v>
      </c>
      <c r="K345" s="22" t="s">
        <v>1467</v>
      </c>
      <c r="L345" s="28" t="s">
        <v>1446</v>
      </c>
    </row>
    <row r="346" spans="1:12" ht="57.6">
      <c r="A346" s="19" t="s">
        <v>1468</v>
      </c>
      <c r="B346" s="31" t="e">
        <f>VLOOKUP(A346,Fields!B:D,3,FALSE)</f>
        <v>#N/A</v>
      </c>
      <c r="C346" s="32" t="s">
        <v>783</v>
      </c>
      <c r="D346" s="33" t="s">
        <v>1440</v>
      </c>
      <c r="E346" s="14" t="s">
        <v>1317</v>
      </c>
      <c r="F346" s="16" t="s">
        <v>1354</v>
      </c>
      <c r="G346" s="22" t="s">
        <v>1466</v>
      </c>
      <c r="H346" s="22" t="s">
        <v>1202</v>
      </c>
      <c r="K346" s="22" t="s">
        <v>1469</v>
      </c>
      <c r="L346" s="28" t="s">
        <v>1446</v>
      </c>
    </row>
    <row r="347" spans="1:12" ht="57.6">
      <c r="A347" s="19" t="s">
        <v>1470</v>
      </c>
      <c r="B347" s="31" t="e">
        <f>VLOOKUP(A347,Fields!B:D,3,FALSE)</f>
        <v>#N/A</v>
      </c>
      <c r="C347" s="32" t="s">
        <v>783</v>
      </c>
      <c r="D347" s="33" t="s">
        <v>1440</v>
      </c>
      <c r="E347" s="14" t="s">
        <v>1317</v>
      </c>
      <c r="F347" s="16" t="s">
        <v>1354</v>
      </c>
      <c r="G347" s="22" t="s">
        <v>1466</v>
      </c>
      <c r="K347" s="22" t="s">
        <v>1471</v>
      </c>
      <c r="L347" s="28" t="s">
        <v>1446</v>
      </c>
    </row>
    <row r="348" spans="1:12" ht="57.6">
      <c r="A348" s="19" t="s">
        <v>1472</v>
      </c>
      <c r="B348" s="31" t="e">
        <f>VLOOKUP(A348,Fields!B:D,3,FALSE)</f>
        <v>#N/A</v>
      </c>
      <c r="C348" s="32" t="s">
        <v>783</v>
      </c>
      <c r="D348" s="33" t="s">
        <v>1440</v>
      </c>
      <c r="E348" s="14" t="s">
        <v>1317</v>
      </c>
      <c r="F348" s="16" t="s">
        <v>1354</v>
      </c>
      <c r="G348" s="22" t="s">
        <v>1466</v>
      </c>
      <c r="K348" s="22" t="s">
        <v>1473</v>
      </c>
      <c r="L348" s="28" t="s">
        <v>1446</v>
      </c>
    </row>
    <row r="349" spans="1:12" ht="57.6">
      <c r="A349" s="19" t="s">
        <v>1474</v>
      </c>
      <c r="B349" s="31" t="e">
        <f>VLOOKUP(A349,Fields!B:D,3,FALSE)</f>
        <v>#N/A</v>
      </c>
      <c r="C349" s="32" t="s">
        <v>783</v>
      </c>
      <c r="D349" s="33" t="s">
        <v>1440</v>
      </c>
      <c r="E349" s="14" t="s">
        <v>1317</v>
      </c>
      <c r="F349" s="16" t="s">
        <v>1354</v>
      </c>
      <c r="G349" s="22" t="s">
        <v>1466</v>
      </c>
      <c r="H349" s="22" t="s">
        <v>1475</v>
      </c>
      <c r="K349" s="22" t="s">
        <v>1476</v>
      </c>
      <c r="L349" s="28" t="s">
        <v>1446</v>
      </c>
    </row>
    <row r="350" spans="1:12" ht="57.6">
      <c r="A350" s="19" t="s">
        <v>1477</v>
      </c>
      <c r="B350" s="31" t="e">
        <f>VLOOKUP(A350,Fields!B:D,3,FALSE)</f>
        <v>#N/A</v>
      </c>
      <c r="C350" s="32" t="s">
        <v>783</v>
      </c>
      <c r="D350" s="33" t="s">
        <v>1440</v>
      </c>
      <c r="E350" s="14" t="s">
        <v>1317</v>
      </c>
      <c r="F350" s="16" t="s">
        <v>1354</v>
      </c>
      <c r="G350" s="22" t="s">
        <v>1466</v>
      </c>
      <c r="H350" s="22" t="s">
        <v>1475</v>
      </c>
      <c r="I350" s="22" t="s">
        <v>1202</v>
      </c>
      <c r="K350" s="22" t="s">
        <v>1478</v>
      </c>
      <c r="L350" s="28" t="s">
        <v>1446</v>
      </c>
    </row>
    <row r="351" spans="1:12" ht="57.6">
      <c r="A351" s="19" t="s">
        <v>1479</v>
      </c>
      <c r="B351" s="31" t="e">
        <f>VLOOKUP(A351,Fields!B:D,3,FALSE)</f>
        <v>#N/A</v>
      </c>
      <c r="C351" s="32" t="s">
        <v>783</v>
      </c>
      <c r="D351" s="33" t="s">
        <v>1440</v>
      </c>
      <c r="E351" s="14" t="s">
        <v>1317</v>
      </c>
      <c r="F351" s="16" t="s">
        <v>1354</v>
      </c>
      <c r="G351" s="22" t="s">
        <v>1466</v>
      </c>
      <c r="H351" s="22" t="s">
        <v>1475</v>
      </c>
      <c r="K351" s="22" t="s">
        <v>1480</v>
      </c>
      <c r="L351" s="28" t="s">
        <v>1446</v>
      </c>
    </row>
    <row r="352" spans="1:12" ht="57.6">
      <c r="A352" s="19" t="s">
        <v>1481</v>
      </c>
      <c r="B352" s="31" t="e">
        <f>VLOOKUP(A352,Fields!B:D,3,FALSE)</f>
        <v>#N/A</v>
      </c>
      <c r="C352" s="32" t="s">
        <v>783</v>
      </c>
      <c r="D352" s="33" t="s">
        <v>1440</v>
      </c>
      <c r="E352" s="14" t="s">
        <v>1317</v>
      </c>
      <c r="F352" s="16" t="s">
        <v>1354</v>
      </c>
      <c r="G352" s="22" t="s">
        <v>1466</v>
      </c>
      <c r="H352" s="22" t="s">
        <v>1475</v>
      </c>
      <c r="K352" s="22" t="s">
        <v>1482</v>
      </c>
      <c r="L352" s="28" t="s">
        <v>1446</v>
      </c>
    </row>
    <row r="353" spans="1:12" ht="57.6">
      <c r="A353" s="19" t="s">
        <v>1483</v>
      </c>
      <c r="B353" s="31" t="e">
        <f>VLOOKUP(A353,Fields!B:D,3,FALSE)</f>
        <v>#N/A</v>
      </c>
      <c r="C353" s="32" t="s">
        <v>783</v>
      </c>
      <c r="D353" s="33" t="s">
        <v>1440</v>
      </c>
      <c r="E353" s="14" t="s">
        <v>1317</v>
      </c>
      <c r="F353" s="16" t="s">
        <v>1354</v>
      </c>
      <c r="G353" s="22" t="s">
        <v>1466</v>
      </c>
      <c r="H353" s="22" t="s">
        <v>1475</v>
      </c>
      <c r="K353" s="22" t="s">
        <v>1484</v>
      </c>
      <c r="L353" s="28" t="s">
        <v>1446</v>
      </c>
    </row>
    <row r="354" spans="1:12" ht="57.6">
      <c r="A354" s="19" t="s">
        <v>1485</v>
      </c>
      <c r="B354" s="31" t="e">
        <f>VLOOKUP(A354,Fields!B:D,3,FALSE)</f>
        <v>#N/A</v>
      </c>
      <c r="C354" s="32" t="s">
        <v>783</v>
      </c>
      <c r="D354" s="33" t="s">
        <v>1440</v>
      </c>
      <c r="E354" s="14" t="s">
        <v>1317</v>
      </c>
      <c r="F354" s="16" t="s">
        <v>1354</v>
      </c>
      <c r="G354" s="22" t="s">
        <v>1466</v>
      </c>
      <c r="H354" s="22" t="s">
        <v>1475</v>
      </c>
      <c r="K354" s="22" t="s">
        <v>1486</v>
      </c>
      <c r="L354" s="28" t="s">
        <v>1446</v>
      </c>
    </row>
  </sheetData>
  <autoFilter ref="A1:L123" xr:uid="{F67971C1-DC36-41FF-9DB6-38C532515C9A}"/>
  <phoneticPr fontId="2" type="noConversion"/>
  <hyperlinks>
    <hyperlink ref="C2" r:id="rId1" xr:uid="{C72D35A9-0556-4592-8728-E64955ABD99F}"/>
    <hyperlink ref="D251" r:id="rId2" display="../../../../../../:i:/r/sites/Clients/Shared Documents/Lockton Companies LLP/LOCK10-07 TMK Generic Cyber Webform Application/1.Discovery/Requirements/Cyber Application -Page 18  20220829.png?csf=1&amp;web=1&amp;e=7l4l0H" xr:uid="{15AF82E7-5093-4EE6-B1C0-BD120B0D6933}"/>
    <hyperlink ref="D252:D265" r:id="rId3" display="../../../../../../:i:/r/sites/Clients/Shared Documents/Lockton Companies LLP/LOCK10-07 TMK Generic Cyber Webform Application/1.Discovery/Requirements/Cyber Application -Page 18  20220829.png?csf=1&amp;web=1&amp;e=7l4l0H" xr:uid="{1DFCFFD0-6669-44E1-82A9-A903E77AAB20}"/>
    <hyperlink ref="D289" r:id="rId4" display="../../../../../../:i:/r/sites/Clients/Shared Documents/Lockton Companies LLP/LOCK10-07 TMK Generic Cyber Webform Application/1.Discovery/Requirements/Cyber Application -Page 18  20220829.png?csf=1&amp;web=1&amp;e=7FJnC7" xr:uid="{FA287D29-DEB1-45D5-90E2-532C54D430EB}"/>
    <hyperlink ref="D266:D288" r:id="rId5" display="../../../../../../:i:/r/sites/Clients/Shared Documents/Lockton Companies LLP/LOCK10-07 TMK Generic Cyber Webform Application/1.Discovery/Requirements/Cyber Application -Page 18  20220829.png?csf=1&amp;web=1&amp;e=7FJnC7" xr:uid="{86E9449E-65B6-40CA-AA98-86E772149AA2}"/>
    <hyperlink ref="D328" r:id="rId6" display="../../../../../../:i:/r/sites/Clients/Shared Documents/Lockton Companies LLP/LOCK10-07 TMK Generic Cyber Webform Application/1.Discovery/Requirements/Cyber Application -Page 20  20220829.png?csf=1&amp;web=1&amp;e=yRnf2i" xr:uid="{350D6BF8-90B5-409A-9CCD-BB7445FF25C0}"/>
    <hyperlink ref="D290:D327" r:id="rId7" display="../../../../../../:i:/r/sites/Clients/Shared Documents/Lockton Companies LLP/LOCK10-07 TMK Generic Cyber Webform Application/1.Discovery/Requirements/Cyber Application -Page 20  20220829.png?csf=1&amp;web=1&amp;e=yRnf2i" xr:uid="{B39F68E1-0CDE-4820-A3C9-1A5143920733}"/>
    <hyperlink ref="D329" r:id="rId8" display="../../../../../../:i:/r/sites/Clients/Shared Documents/Lockton Companies LLP/LOCK10-07 TMK Generic Cyber Webform Application/1.Discovery/Requirements/Cyber Application -Page 20  20220829.png?csf=1&amp;web=1&amp;e=yRnf2i" xr:uid="{F1FDF3A7-72BE-4A27-9F5D-6AB531D69EDB}"/>
    <hyperlink ref="D354" r:id="rId9" display="../../../../../../:i:/r/sites/Clients/Shared Documents/Lockton Companies LLP/LOCK10-07 TMK Generic Cyber Webform Application/1.Discovery/Requirements/Cyber Application -Page 21  20220829.png?csf=1&amp;web=1&amp;e=ROZsDQ" xr:uid="{D36D0F3E-78B2-4E9E-AF10-F5CFFA0FD89B}"/>
    <hyperlink ref="D330:D353" r:id="rId10" display="../../../../../../:i:/r/sites/Clients/Shared Documents/Lockton Companies LLP/LOCK10-07 TMK Generic Cyber Webform Application/1.Discovery/Requirements/Cyber Application -Page 21  20220829.png?csf=1&amp;web=1&amp;e=ROZsDQ" xr:uid="{1A0B91D4-0E3C-4780-8FE7-26EA7902BDD9}"/>
    <hyperlink ref="D2" r:id="rId11" display="../../../../../../:i:/r/sites/Clients/Shared Documents/Lockton Companies LLP/LOCK10-07 TMK Generic Cyber Webform Application/1.Discovery/Requirements/Cyber Application -Page 6  20220829.png?csf=1&amp;web=1&amp;e=aKIadl" xr:uid="{2C2D1CBF-F9E9-4CA1-A8C7-9BA3B3FCFBB8}"/>
    <hyperlink ref="D3:D29" r:id="rId12" display="../../../../../../:i:/r/sites/Clients/Shared Documents/Lockton Companies LLP/LOCK10-07 TMK Generic Cyber Webform Application/1.Discovery/Requirements/Cyber Application -Page 6  20220829.png?csf=1&amp;web=1&amp;e=aKIadl" xr:uid="{F74ABB14-7D3D-4D0E-8DAC-13E9D28C6871}"/>
    <hyperlink ref="D30" r:id="rId13" display="../../../../../../:i:/r/sites/Clients/Shared Documents/Lockton Companies LLP/LOCK10-07 TMK Generic Cyber Webform Application/1.Discovery/Requirements/Cyber Application -Page 7  20220829.png?csf=1&amp;web=1&amp;e=i3TJnl" xr:uid="{3EE5980F-2485-408B-87B1-D8E71E725FF8}"/>
    <hyperlink ref="D31:D57" r:id="rId14" display="../../../../../../:i:/r/sites/Clients/Shared Documents/Lockton Companies LLP/LOCK10-07 TMK Generic Cyber Webform Application/1.Discovery/Requirements/Cyber Application -Page 7  20220829.png?csf=1&amp;web=1&amp;e=i3TJnl" xr:uid="{4BA453C5-5EAF-44FE-A385-839A6E2E553D}"/>
    <hyperlink ref="D58" r:id="rId15" display="../../../../../../:i:/r/sites/Clients/Shared Documents/Lockton Companies LLP/LOCK10-07 TMK Generic Cyber Webform Application/1.Discovery/Requirements/Cyber Application -Page 8  20220829.png?csf=1&amp;web=1&amp;e=oOmwb2" xr:uid="{E605AC43-70CD-4CC0-8D3F-207A9F549651}"/>
    <hyperlink ref="D59:D71" r:id="rId16" display="../../../../../../:i:/r/sites/Clients/Shared Documents/Lockton Companies LLP/LOCK10-07 TMK Generic Cyber Webform Application/1.Discovery/Requirements/Cyber Application -Page 8  20220829.png?csf=1&amp;web=1&amp;e=oOmwb2" xr:uid="{734A6AB8-84EA-4A7E-BED0-BCCAA6035A2B}"/>
    <hyperlink ref="D88" r:id="rId17" display="../../../../../../:i:/r/sites/Clients/Shared Documents/Lockton Companies LLP/LOCK10-07 TMK Generic Cyber Webform Application/1.Discovery/Requirements/Cyber Application -Page 10  20220829.png?csf=1&amp;web=1&amp;e=7Z9hRN" xr:uid="{33279228-5F2B-4216-B955-90D378071ED1}"/>
    <hyperlink ref="D89:D108" r:id="rId18" display="../../../../../../:i:/r/sites/Clients/Shared Documents/Lockton Companies LLP/LOCK10-07 TMK Generic Cyber Webform Application/1.Discovery/Requirements/Cyber Application -Page 10  20220829.png?csf=1&amp;web=1&amp;e=7Z9hRN" xr:uid="{B51579ED-FED4-4170-A9DF-A2DFBF707326}"/>
    <hyperlink ref="D109" r:id="rId19" display="../../../../../../:i:/r/sites/Clients/Shared Documents/Lockton Companies LLP/LOCK10-07 TMK Generic Cyber Webform Application/1.Discovery/Requirements/Cyber Application -Page 11  20220829.png?csf=1&amp;web=1&amp;e=nwSQDO" xr:uid="{92251FE1-19DF-43A3-BD72-48DE5954D50F}"/>
    <hyperlink ref="D110:D128" r:id="rId20" display="../../../../../../:i:/r/sites/Clients/Shared Documents/Lockton Companies LLP/LOCK10-07 TMK Generic Cyber Webform Application/1.Discovery/Requirements/Cyber Application -Page 11  20220829.png?csf=1&amp;web=1&amp;e=nwSQDO" xr:uid="{3DA93F4B-1121-4AE5-AA2A-F5117F52048F}"/>
    <hyperlink ref="D129" r:id="rId21" display="../../../../../../:i:/r/sites/Clients/Shared Documents/Lockton Companies LLP/LOCK10-07 TMK Generic Cyber Webform Application/1.Discovery/Requirements/Cyber Application -Page 12  20220829.png?csf=1&amp;web=1&amp;e=MbEgur" xr:uid="{3392AA18-2259-4CD5-A689-76F9FE5629EE}"/>
    <hyperlink ref="D130:D148" r:id="rId22" display="../../../../../../:i:/r/sites/Clients/Shared Documents/Lockton Companies LLP/LOCK10-07 TMK Generic Cyber Webform Application/1.Discovery/Requirements/Cyber Application -Page 12  20220829.png?csf=1&amp;web=1&amp;e=MbEgur" xr:uid="{C58BDE21-3826-4D3D-A0E0-03CB364B8C9D}"/>
    <hyperlink ref="D149" r:id="rId23" display="../../../../../../:i:/r/sites/Clients/Shared Documents/Lockton Companies LLP/LOCK10-07 TMK Generic Cyber Webform Application/1.Discovery/Requirements/Cyber Application -Page 13  20220829.png?csf=1&amp;web=1&amp;e=oFI64O" xr:uid="{4D28C3E4-D225-42EC-A827-CE3657313ACB}"/>
    <hyperlink ref="D150:D166" r:id="rId24" display="../../../../../../:i:/r/sites/Clients/Shared Documents/Lockton Companies LLP/LOCK10-07 TMK Generic Cyber Webform Application/1.Discovery/Requirements/Cyber Application -Page 13  20220829.png?csf=1&amp;web=1&amp;e=oFI64O" xr:uid="{7D6A1733-FD68-4203-87C0-35AD6EDE0D67}"/>
    <hyperlink ref="D167" r:id="rId25" display="../../../../../../:i:/r/sites/Clients/Shared Documents/Lockton Companies LLP/LOCK10-07 TMK Generic Cyber Webform Application/1.Discovery/Requirements/Cyber Application -Page 14  20220829.png?csf=1&amp;web=1&amp;e=dxZkXm" xr:uid="{8C68C0A9-2424-48B9-8869-B782035064CB}"/>
    <hyperlink ref="D168:D180" r:id="rId26" display="../../../../../../:i:/r/sites/Clients/Shared Documents/Lockton Companies LLP/LOCK10-07 TMK Generic Cyber Webform Application/1.Discovery/Requirements/Cyber Application -Page 14  20220829.png?csf=1&amp;web=1&amp;e=dxZkXm" xr:uid="{E35405A0-EAEE-4D74-9B80-0B9D786CE363}"/>
    <hyperlink ref="C3:C354" r:id="rId27" display="Cyber Application - Draft Lockton US Cyber Application Form 2021 DRAFT and formatted with boxes.docx" xr:uid="{AC486E22-3A12-4843-AE57-6FB53563A3AA}"/>
    <hyperlink ref="D239" r:id="rId28" display="../../../../../../:i:/r/sites/Clients/Shared Documents/Lockton Companies LLP/LOCK10-07 TMK Generic Cyber Webform Application/1.Discovery/Requirements/Cyber Application -Page 16  20220829.png?csf=1&amp;web=1&amp;e=jiQORC" xr:uid="{6F5B7A74-707C-4EA2-B707-C995A5D29758}"/>
    <hyperlink ref="D224:D238" r:id="rId29" display="../../../../../../:i:/r/sites/Clients/Shared Documents/Lockton Companies LLP/LOCK10-07 TMK Generic Cyber Webform Application/1.Discovery/Requirements/Cyber Application -Page 16  20220829.png?csf=1&amp;web=1&amp;e=jiQORC" xr:uid="{D26FD566-64F9-4B22-B527-A3DFBA1A0DF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CABDD-AE4B-4E32-98B0-C4B9228E9BCB}">
  <dimension ref="A1:A5"/>
  <sheetViews>
    <sheetView workbookViewId="0">
      <selection activeCell="A4" sqref="A4"/>
    </sheetView>
  </sheetViews>
  <sheetFormatPr defaultRowHeight="14.45"/>
  <cols>
    <col min="1" max="1" width="23.42578125" customWidth="1"/>
  </cols>
  <sheetData>
    <row r="1" spans="1:1" ht="28.9">
      <c r="A1" s="3" t="s">
        <v>8</v>
      </c>
    </row>
    <row r="2" spans="1:1">
      <c r="A2" s="12" t="s">
        <v>25</v>
      </c>
    </row>
    <row r="3" spans="1:1">
      <c r="A3" s="12" t="s">
        <v>120</v>
      </c>
    </row>
    <row r="4" spans="1:1">
      <c r="A4" s="12" t="s">
        <v>1286</v>
      </c>
    </row>
    <row r="5" spans="1:1">
      <c r="A5" s="12" t="s">
        <v>211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6976F-CA04-44F0-B7D8-E974E02E6DB9}">
  <dimension ref="A1:B5"/>
  <sheetViews>
    <sheetView workbookViewId="0">
      <selection activeCell="A6" sqref="A6"/>
    </sheetView>
  </sheetViews>
  <sheetFormatPr defaultRowHeight="14.45"/>
  <cols>
    <col min="1" max="1" width="31" customWidth="1"/>
    <col min="2" max="2" width="65.140625" customWidth="1"/>
  </cols>
  <sheetData>
    <row r="1" spans="1:2" ht="28.9">
      <c r="A1" s="7" t="s">
        <v>17</v>
      </c>
      <c r="B1" s="7" t="s">
        <v>133</v>
      </c>
    </row>
    <row r="2" spans="1:2" ht="28.9">
      <c r="A2" s="8" t="s">
        <v>33</v>
      </c>
      <c r="B2" s="1" t="s">
        <v>1487</v>
      </c>
    </row>
    <row r="3" spans="1:2" ht="43.15">
      <c r="A3" s="8" t="s">
        <v>39</v>
      </c>
      <c r="B3" s="1" t="s">
        <v>1488</v>
      </c>
    </row>
    <row r="4" spans="1:2" ht="57.6">
      <c r="A4" s="8" t="s">
        <v>127</v>
      </c>
      <c r="B4" s="1" t="s">
        <v>1489</v>
      </c>
    </row>
    <row r="5" spans="1:2" ht="57.6">
      <c r="A5" s="8" t="s">
        <v>1490</v>
      </c>
      <c r="B5" s="1" t="s">
        <v>1491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8cfde78-f9d7-4ae4-ac39-f4a90d015bbf">
      <UserInfo>
        <DisplayName/>
        <AccountId xsi:nil="true"/>
        <AccountType/>
      </UserInfo>
    </SharedWithUsers>
    <MigrationWizIdSecurityGroups xmlns="4473c435-33f6-4721-ae3c-f7b7ce0b1efc" xsi:nil="true"/>
    <MigrationWizIdPermissions xmlns="4473c435-33f6-4721-ae3c-f7b7ce0b1efc" xsi:nil="true"/>
    <MigrationWizIdVersion xmlns="4473c435-33f6-4721-ae3c-f7b7ce0b1efc">94590979-196d-4b9f-96a8-b5ba4caa6437-637586792160000000</MigrationWizIdVersion>
    <MigrationWizIdDocumentLibraryPermissions xmlns="4473c435-33f6-4721-ae3c-f7b7ce0b1efc" xsi:nil="true"/>
    <MigrationWizId xmlns="4473c435-33f6-4721-ae3c-f7b7ce0b1efc">94590979-196d-4b9f-96a8-b5ba4caa6437</MigrationWizId>
    <MigrationWizIdPermissionLevels xmlns="4473c435-33f6-4721-ae3c-f7b7ce0b1efc" xsi:nil="true"/>
    <TaxCatchAll xmlns="48cfde78-f9d7-4ae4-ac39-f4a90d015bbf" xsi:nil="true"/>
    <Picture xmlns="4473c435-33f6-4721-ae3c-f7b7ce0b1efc">
      <Url xsi:nil="true"/>
      <Description xsi:nil="true"/>
    </Picture>
    <lcf76f155ced4ddcb4097134ff3c332f xmlns="4473c435-33f6-4721-ae3c-f7b7ce0b1ef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611069FA9F7F94B8F1E31047E80AC17" ma:contentTypeVersion="23" ma:contentTypeDescription="Create a new document." ma:contentTypeScope="" ma:versionID="658c15dce02f5b1ad1c105dd7811ccc4">
  <xsd:schema xmlns:xsd="http://www.w3.org/2001/XMLSchema" xmlns:xs="http://www.w3.org/2001/XMLSchema" xmlns:p="http://schemas.microsoft.com/office/2006/metadata/properties" xmlns:ns2="4473c435-33f6-4721-ae3c-f7b7ce0b1efc" xmlns:ns3="48cfde78-f9d7-4ae4-ac39-f4a90d015bbf" targetNamespace="http://schemas.microsoft.com/office/2006/metadata/properties" ma:root="true" ma:fieldsID="69f8e66b31d7386ea7027e4a395a3fc7" ns2:_="" ns3:_="">
    <xsd:import namespace="4473c435-33f6-4721-ae3c-f7b7ce0b1efc"/>
    <xsd:import namespace="48cfde78-f9d7-4ae4-ac39-f4a90d015bbf"/>
    <xsd:element name="properties">
      <xsd:complexType>
        <xsd:sequence>
          <xsd:element name="documentManagement">
            <xsd:complexType>
              <xsd:all>
                <xsd:element ref="ns2:MigrationWizId" minOccurs="0"/>
                <xsd:element ref="ns2:MigrationWizIdPermissions" minOccurs="0"/>
                <xsd:element ref="ns2:MigrationWizIdVersion" minOccurs="0"/>
                <xsd:element ref="ns2:MigrationWizIdPermissionLevels" minOccurs="0"/>
                <xsd:element ref="ns2:MigrationWizIdDocumentLibraryPermissions" minOccurs="0"/>
                <xsd:element ref="ns2:MigrationWizIdSecurityGroups" minOccurs="0"/>
                <xsd:element ref="ns2:Picture" minOccurs="0"/>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73c435-33f6-4721-ae3c-f7b7ce0b1efc"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Version" ma:index="10" nillable="true" ma:displayName="MigrationWizIdVersion" ma:internalName="MigrationWizIdVersion">
      <xsd:simpleType>
        <xsd:restriction base="dms:Text"/>
      </xsd:simpleType>
    </xsd:element>
    <xsd:element name="MigrationWizIdPermissionLevels" ma:index="11" nillable="true" ma:displayName="MigrationWizIdPermissionLevels" ma:internalName="MigrationWizIdPermissionLevels">
      <xsd:simpleType>
        <xsd:restriction base="dms:Text"/>
      </xsd:simpleType>
    </xsd:element>
    <xsd:element name="MigrationWizIdDocumentLibraryPermissions" ma:index="12" nillable="true" ma:displayName="MigrationWizIdDocumentLibraryPermissions" ma:internalName="MigrationWizIdDocumentLibraryPermissions">
      <xsd:simpleType>
        <xsd:restriction base="dms:Text"/>
      </xsd:simpleType>
    </xsd:element>
    <xsd:element name="MigrationWizIdSecurityGroups" ma:index="13" nillable="true" ma:displayName="MigrationWizIdSecurityGroups" ma:internalName="MigrationWizIdSecurityGroups">
      <xsd:simpleType>
        <xsd:restriction base="dms:Text"/>
      </xsd:simpleType>
    </xsd:element>
    <xsd:element name="Picture" ma:index="14" nillable="true" ma:displayName="Picture" ma:format="Image" ma:internalName="Pictur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Length (seconds)" ma:internalName="MediaLengthInSeconds" ma:readOnly="true">
      <xsd:simpleType>
        <xsd:restriction base="dms:Unknown"/>
      </xsd:simpleType>
    </xsd:element>
    <xsd:element name="MediaServiceLocation" ma:index="27" nillable="true" ma:displayName="Location" ma:internalName="MediaServiceLocation" ma:readOnly="true">
      <xsd:simpleType>
        <xsd:restriction base="dms:Text"/>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d0b9cd29-f9e6-4351-a7b0-502346d034f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8cfde78-f9d7-4ae4-ac39-f4a90d015bbf" elementFormDefault="qualified">
    <xsd:import namespace="http://schemas.microsoft.com/office/2006/documentManagement/types"/>
    <xsd:import namespace="http://schemas.microsoft.com/office/infopath/2007/PartnerControls"/>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TaxCatchAll" ma:index="30" nillable="true" ma:displayName="Taxonomy Catch All Column" ma:hidden="true" ma:list="{f9833c28-e636-4999-b9bf-5367ada2ec9e}" ma:internalName="TaxCatchAll" ma:showField="CatchAllData" ma:web="48cfde78-f9d7-4ae4-ac39-f4a90d015b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4C16F2-8523-43BF-99B4-8386C06DB7C4}"/>
</file>

<file path=customXml/itemProps2.xml><?xml version="1.0" encoding="utf-8"?>
<ds:datastoreItem xmlns:ds="http://schemas.openxmlformats.org/officeDocument/2006/customXml" ds:itemID="{E0551B1C-BBAC-41C0-A18C-76543A42C592}"/>
</file>

<file path=customXml/itemProps3.xml><?xml version="1.0" encoding="utf-8"?>
<ds:datastoreItem xmlns:ds="http://schemas.openxmlformats.org/officeDocument/2006/customXml" ds:itemID="{6155B56D-F3F8-48EA-B5F0-EA1DA9488D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Darren Berar</dc:creator>
  <cp:keywords/>
  <dc:description/>
  <cp:lastModifiedBy/>
  <cp:revision/>
  <dcterms:created xsi:type="dcterms:W3CDTF">2020-03-02T21:00:15Z</dcterms:created>
  <dcterms:modified xsi:type="dcterms:W3CDTF">2023-03-19T12:07:16Z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0x010100A611069FA9F7F94B8F1E31047E80AC17</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Picture">
    <vt:lpwstr>, </vt:lpwstr>
  </property>
  <property fmtid="{D5CDD505-2E9C-101B-9397-08002B2CF9AE}" pid="8" name="Order">
    <vt:r8>70900</vt:r8>
  </property>
  <property fmtid="{D5CDD505-2E9C-101B-9397-08002B2CF9AE}" pid="9" name="MigrationWizIdVersion">
    <vt:lpwstr>94590979-196d-4b9f-96a8-b5ba4caa6437-637586792160000000</vt:lpwstr>
  </property>
  <property fmtid="{D5CDD505-2E9C-101B-9397-08002B2CF9AE}" pid="10" name="_ExtendedDescription">
    <vt:lpwstr/>
  </property>
  <property fmtid="{D5CDD505-2E9C-101B-9397-08002B2CF9AE}" pid="11" name="MigrationWizId">
    <vt:lpwstr>94590979-196d-4b9f-96a8-b5ba4caa6437</vt:lpwstr>
  </property>
  <property fmtid="{D5CDD505-2E9C-101B-9397-08002B2CF9AE}" pid="12" name="TriggerFlowInfo">
    <vt:lpwstr/>
  </property>
  <property fmtid="{D5CDD505-2E9C-101B-9397-08002B2CF9AE}" pid="13" name="MediaServiceImageTags">
    <vt:lpwstr/>
  </property>
</Properties>
</file>