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BB5EF0C1-51EA-4CE7-BDD1-BEB71B8B0347}" xr6:coauthVersionLast="47" xr6:coauthVersionMax="47" xr10:uidLastSave="{00000000-0000-0000-0000-000000000000}"/>
  <bookViews>
    <workbookView xWindow="-108" yWindow="-108" windowWidth="23256" windowHeight="12456" firstSheet="5" activeTab="9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SummaryHigh" sheetId="7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Helper">Scenarios!$I$53:$M$83</definedName>
    <definedName name="ListCity">CheckSum!$D$2:$D$51</definedName>
    <definedName name="ListsMonthShort">CheckSum!$E$2:$P$2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5" i="21" l="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54" i="21"/>
  <c r="F74" i="21"/>
  <c r="F83" i="21"/>
  <c r="F82" i="21"/>
  <c r="F79" i="21"/>
  <c r="F80" i="21"/>
  <c r="F81" i="21"/>
  <c r="F78" i="21"/>
  <c r="F77" i="21"/>
  <c r="F76" i="21"/>
  <c r="F75" i="21"/>
  <c r="F73" i="21"/>
  <c r="F69" i="21"/>
  <c r="F68" i="21"/>
  <c r="F66" i="21"/>
  <c r="F65" i="21"/>
  <c r="F64" i="21"/>
  <c r="F67" i="21"/>
  <c r="F70" i="21"/>
  <c r="F71" i="21"/>
  <c r="F72" i="21"/>
  <c r="F63" i="21"/>
  <c r="F62" i="21"/>
  <c r="F61" i="21"/>
  <c r="F60" i="21"/>
  <c r="F59" i="21"/>
  <c r="F58" i="21"/>
  <c r="F57" i="21"/>
  <c r="F56" i="21"/>
  <c r="F55" i="21"/>
  <c r="F54" i="21"/>
  <c r="M80" i="21"/>
  <c r="M81" i="21"/>
  <c r="M82" i="21"/>
  <c r="M83" i="21"/>
  <c r="M79" i="21"/>
  <c r="M77" i="21"/>
  <c r="M78" i="21"/>
  <c r="M76" i="21"/>
  <c r="M70" i="21"/>
  <c r="M71" i="21"/>
  <c r="M72" i="21"/>
  <c r="M73" i="21"/>
  <c r="M74" i="21"/>
  <c r="M75" i="21"/>
  <c r="M69" i="21"/>
  <c r="M62" i="21"/>
  <c r="M63" i="21"/>
  <c r="M64" i="21"/>
  <c r="M65" i="21"/>
  <c r="M66" i="21"/>
  <c r="M67" i="21"/>
  <c r="M68" i="21"/>
  <c r="M61" i="21"/>
  <c r="M58" i="21"/>
  <c r="M59" i="21"/>
  <c r="M60" i="21"/>
  <c r="M57" i="21"/>
  <c r="M54" i="21"/>
  <c r="M55" i="21"/>
  <c r="M56" i="21"/>
  <c r="I54" i="21" a="1"/>
  <c r="I54" i="21" s="1"/>
  <c r="C6" i="9" a="1"/>
  <c r="C6" i="9" s="1"/>
  <c r="C7" i="9" a="1"/>
  <c r="C7" i="9"/>
  <c r="C8" i="9" a="1"/>
  <c r="C8" i="9" s="1"/>
  <c r="C9" i="9" a="1"/>
  <c r="C9" i="9"/>
  <c r="C10" i="9" a="1"/>
  <c r="C10" i="9" s="1"/>
  <c r="C11" i="9" a="1"/>
  <c r="C11" i="9"/>
  <c r="C12" i="9" a="1"/>
  <c r="C12" i="9" s="1"/>
  <c r="C13" i="9" a="1"/>
  <c r="C13" i="9"/>
  <c r="C14" i="9" a="1"/>
  <c r="C14" i="9" s="1"/>
  <c r="C15" i="9" a="1"/>
  <c r="C15" i="9"/>
  <c r="C16" i="9" a="1"/>
  <c r="C16" i="9" s="1"/>
  <c r="C17" i="9" a="1"/>
  <c r="C17" i="9"/>
  <c r="C18" i="9" a="1"/>
  <c r="C18" i="9" s="1"/>
  <c r="C19" i="9" a="1"/>
  <c r="C19" i="9"/>
  <c r="C20" i="9" a="1"/>
  <c r="C20" i="9" s="1"/>
  <c r="C21" i="9" a="1"/>
  <c r="C21" i="9"/>
  <c r="C22" i="9" a="1"/>
  <c r="C22" i="9" s="1"/>
  <c r="C23" i="9" a="1"/>
  <c r="C23" i="9"/>
  <c r="C24" i="9" a="1"/>
  <c r="C24" i="9" s="1"/>
  <c r="C25" i="9" a="1"/>
  <c r="C25" i="9"/>
  <c r="C26" i="9" a="1"/>
  <c r="C26" i="9" s="1"/>
  <c r="C27" i="9" a="1"/>
  <c r="C27" i="9"/>
  <c r="C28" i="9" a="1"/>
  <c r="C28" i="9" s="1"/>
  <c r="C29" i="9" a="1"/>
  <c r="C29" i="9"/>
  <c r="C30" i="9" a="1"/>
  <c r="C30" i="9" s="1"/>
  <c r="C31" i="9" a="1"/>
  <c r="C31" i="9"/>
  <c r="C32" i="9" a="1"/>
  <c r="C32" i="9" s="1"/>
  <c r="C33" i="9" a="1"/>
  <c r="C33" i="9"/>
  <c r="C34" i="9" a="1"/>
  <c r="C34" i="9" s="1"/>
  <c r="C35" i="9" a="1"/>
  <c r="C35" i="9"/>
  <c r="C36" i="9" a="1"/>
  <c r="C36" i="9" s="1"/>
  <c r="C37" i="9" a="1"/>
  <c r="C37" i="9"/>
  <c r="C38" i="9" a="1"/>
  <c r="C38" i="9" s="1"/>
  <c r="C39" i="9" a="1"/>
  <c r="C39" i="9"/>
  <c r="C40" i="9" a="1"/>
  <c r="C40" i="9" s="1"/>
  <c r="C41" i="9" a="1"/>
  <c r="C41" i="9"/>
  <c r="C42" i="9" a="1"/>
  <c r="C42" i="9" s="1"/>
  <c r="C43" i="9" a="1"/>
  <c r="C43" i="9"/>
  <c r="C44" i="9" a="1"/>
  <c r="C44" i="9" s="1"/>
  <c r="C45" i="9" a="1"/>
  <c r="C45" i="9"/>
  <c r="C46" i="9" a="1"/>
  <c r="C46" i="9" s="1"/>
  <c r="C47" i="9" a="1"/>
  <c r="C47" i="9"/>
  <c r="C48" i="9" a="1"/>
  <c r="C48" i="9" s="1"/>
  <c r="C49" i="9" a="1"/>
  <c r="C49" i="9"/>
  <c r="C50" i="9" a="1"/>
  <c r="C50" i="9" s="1"/>
  <c r="C51" i="9" a="1"/>
  <c r="C51" i="9"/>
  <c r="C52" i="9" a="1"/>
  <c r="C52" i="9" s="1"/>
  <c r="C53" i="9" a="1"/>
  <c r="C53" i="9"/>
  <c r="C54" i="9" a="1"/>
  <c r="C54" i="9" s="1"/>
  <c r="C5" i="9" a="1"/>
  <c r="C5" i="9" s="1"/>
  <c r="B6" i="9" a="1"/>
  <c r="B6" i="9"/>
  <c r="B7" i="9" a="1"/>
  <c r="B7" i="9" s="1"/>
  <c r="B8" i="9" a="1"/>
  <c r="B8" i="9"/>
  <c r="B9" i="9" a="1"/>
  <c r="B9" i="9"/>
  <c r="B10" i="9" a="1"/>
  <c r="B10" i="9"/>
  <c r="B11" i="9" a="1"/>
  <c r="B11" i="9" s="1"/>
  <c r="B12" i="9" a="1"/>
  <c r="B12" i="9"/>
  <c r="B13" i="9" a="1"/>
  <c r="B13" i="9"/>
  <c r="B14" i="9" a="1"/>
  <c r="B14" i="9"/>
  <c r="B15" i="9" a="1"/>
  <c r="B15" i="9" s="1"/>
  <c r="B16" i="9" a="1"/>
  <c r="B16" i="9"/>
  <c r="B17" i="9" a="1"/>
  <c r="B17" i="9"/>
  <c r="B18" i="9" a="1"/>
  <c r="B18" i="9"/>
  <c r="B19" i="9" a="1"/>
  <c r="B19" i="9" s="1"/>
  <c r="B20" i="9" a="1"/>
  <c r="B20" i="9"/>
  <c r="B21" i="9" a="1"/>
  <c r="B21" i="9"/>
  <c r="B22" i="9" a="1"/>
  <c r="B22" i="9"/>
  <c r="B23" i="9" a="1"/>
  <c r="B23" i="9" s="1"/>
  <c r="B24" i="9" a="1"/>
  <c r="B24" i="9"/>
  <c r="B25" i="9" a="1"/>
  <c r="B25" i="9"/>
  <c r="B26" i="9" a="1"/>
  <c r="B26" i="9"/>
  <c r="B27" i="9" a="1"/>
  <c r="B27" i="9" s="1"/>
  <c r="B28" i="9" a="1"/>
  <c r="B28" i="9"/>
  <c r="B29" i="9" a="1"/>
  <c r="B29" i="9"/>
  <c r="B30" i="9" a="1"/>
  <c r="B30" i="9"/>
  <c r="B31" i="9" a="1"/>
  <c r="B31" i="9" s="1"/>
  <c r="B32" i="9" a="1"/>
  <c r="B32" i="9"/>
  <c r="B33" i="9" a="1"/>
  <c r="B33" i="9"/>
  <c r="B34" i="9" a="1"/>
  <c r="B34" i="9"/>
  <c r="B35" i="9" a="1"/>
  <c r="B35" i="9" s="1"/>
  <c r="B36" i="9" a="1"/>
  <c r="B36" i="9"/>
  <c r="B37" i="9" a="1"/>
  <c r="B37" i="9"/>
  <c r="B38" i="9" a="1"/>
  <c r="B38" i="9"/>
  <c r="B39" i="9" a="1"/>
  <c r="B39" i="9" s="1"/>
  <c r="B40" i="9" a="1"/>
  <c r="B40" i="9"/>
  <c r="B41" i="9" a="1"/>
  <c r="B41" i="9"/>
  <c r="B42" i="9" a="1"/>
  <c r="B42" i="9"/>
  <c r="B43" i="9" a="1"/>
  <c r="B43" i="9" s="1"/>
  <c r="B44" i="9" a="1"/>
  <c r="B44" i="9"/>
  <c r="B45" i="9" a="1"/>
  <c r="B45" i="9"/>
  <c r="B46" i="9" a="1"/>
  <c r="B46" i="9"/>
  <c r="B47" i="9" a="1"/>
  <c r="B47" i="9" s="1"/>
  <c r="B48" i="9" a="1"/>
  <c r="B48" i="9"/>
  <c r="B49" i="9" a="1"/>
  <c r="B49" i="9"/>
  <c r="B50" i="9" a="1"/>
  <c r="B50" i="9"/>
  <c r="B51" i="9" a="1"/>
  <c r="B51" i="9" s="1"/>
  <c r="B52" i="9" a="1"/>
  <c r="B52" i="9"/>
  <c r="B53" i="9" a="1"/>
  <c r="B53" i="9"/>
  <c r="B54" i="9" a="1"/>
  <c r="B54" i="9"/>
  <c r="B5" i="9" a="1"/>
  <c r="B5" i="9" s="1"/>
  <c r="Q27" i="9"/>
  <c r="N5" i="9" a="1"/>
  <c r="N5" i="9" s="1"/>
  <c r="P2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" i="9"/>
  <c r="L57" i="9"/>
  <c r="K2" i="9"/>
  <c r="K10" i="9" s="1" a="1"/>
  <c r="K10" i="9" s="1"/>
  <c r="L10" i="9" s="1"/>
  <c r="D6" i="8"/>
  <c r="E6" i="8"/>
  <c r="F6" i="8"/>
  <c r="G6" i="8"/>
  <c r="H6" i="8"/>
  <c r="I6" i="8"/>
  <c r="J6" i="8"/>
  <c r="K6" i="8"/>
  <c r="L6" i="8"/>
  <c r="M6" i="8"/>
  <c r="N6" i="8"/>
  <c r="O6" i="8"/>
  <c r="D7" i="8"/>
  <c r="E7" i="8"/>
  <c r="F7" i="8"/>
  <c r="G7" i="8"/>
  <c r="H7" i="8"/>
  <c r="I7" i="8"/>
  <c r="J7" i="8"/>
  <c r="K7" i="8"/>
  <c r="L7" i="8"/>
  <c r="M7" i="8"/>
  <c r="N7" i="8"/>
  <c r="O7" i="8"/>
  <c r="D8" i="8"/>
  <c r="E8" i="8"/>
  <c r="F8" i="8"/>
  <c r="G8" i="8"/>
  <c r="H8" i="8"/>
  <c r="I8" i="8"/>
  <c r="J8" i="8"/>
  <c r="K8" i="8"/>
  <c r="L8" i="8"/>
  <c r="M8" i="8"/>
  <c r="N8" i="8"/>
  <c r="O8" i="8"/>
  <c r="D9" i="8"/>
  <c r="E9" i="8"/>
  <c r="F9" i="8"/>
  <c r="G9" i="8"/>
  <c r="H9" i="8"/>
  <c r="I9" i="8"/>
  <c r="J9" i="8"/>
  <c r="K9" i="8"/>
  <c r="L9" i="8"/>
  <c r="M9" i="8"/>
  <c r="N9" i="8"/>
  <c r="O9" i="8"/>
  <c r="D10" i="8"/>
  <c r="E10" i="8"/>
  <c r="F10" i="8"/>
  <c r="G10" i="8"/>
  <c r="H10" i="8"/>
  <c r="I10" i="8"/>
  <c r="J10" i="8"/>
  <c r="K10" i="8"/>
  <c r="L10" i="8"/>
  <c r="M10" i="8"/>
  <c r="N10" i="8"/>
  <c r="O10" i="8"/>
  <c r="D11" i="8"/>
  <c r="E11" i="8"/>
  <c r="F11" i="8"/>
  <c r="G11" i="8"/>
  <c r="H11" i="8"/>
  <c r="I11" i="8"/>
  <c r="J11" i="8"/>
  <c r="K11" i="8"/>
  <c r="L11" i="8"/>
  <c r="M11" i="8"/>
  <c r="N11" i="8"/>
  <c r="O11" i="8"/>
  <c r="D12" i="8"/>
  <c r="E12" i="8"/>
  <c r="F12" i="8"/>
  <c r="G12" i="8"/>
  <c r="H12" i="8"/>
  <c r="I12" i="8"/>
  <c r="J12" i="8"/>
  <c r="K12" i="8"/>
  <c r="L12" i="8"/>
  <c r="M12" i="8"/>
  <c r="N12" i="8"/>
  <c r="O12" i="8"/>
  <c r="D13" i="8"/>
  <c r="E13" i="8"/>
  <c r="F13" i="8"/>
  <c r="G13" i="8"/>
  <c r="H13" i="8"/>
  <c r="I13" i="8"/>
  <c r="J13" i="8"/>
  <c r="K13" i="8"/>
  <c r="L13" i="8"/>
  <c r="M13" i="8"/>
  <c r="N13" i="8"/>
  <c r="O13" i="8"/>
  <c r="D14" i="8"/>
  <c r="E14" i="8"/>
  <c r="F14" i="8"/>
  <c r="G14" i="8"/>
  <c r="H14" i="8"/>
  <c r="I14" i="8"/>
  <c r="J14" i="8"/>
  <c r="K14" i="8"/>
  <c r="L14" i="8"/>
  <c r="M14" i="8"/>
  <c r="N14" i="8"/>
  <c r="O14" i="8"/>
  <c r="D15" i="8"/>
  <c r="E15" i="8"/>
  <c r="F15" i="8"/>
  <c r="G15" i="8"/>
  <c r="H15" i="8"/>
  <c r="I15" i="8"/>
  <c r="J15" i="8"/>
  <c r="K15" i="8"/>
  <c r="L15" i="8"/>
  <c r="M15" i="8"/>
  <c r="N15" i="8"/>
  <c r="O15" i="8"/>
  <c r="D16" i="8"/>
  <c r="E16" i="8"/>
  <c r="F16" i="8"/>
  <c r="G16" i="8"/>
  <c r="H16" i="8"/>
  <c r="I16" i="8"/>
  <c r="J16" i="8"/>
  <c r="K16" i="8"/>
  <c r="L16" i="8"/>
  <c r="M16" i="8"/>
  <c r="N16" i="8"/>
  <c r="O16" i="8"/>
  <c r="D17" i="8"/>
  <c r="E17" i="8"/>
  <c r="F17" i="8"/>
  <c r="G17" i="8"/>
  <c r="H17" i="8"/>
  <c r="I17" i="8"/>
  <c r="J17" i="8"/>
  <c r="K17" i="8"/>
  <c r="L17" i="8"/>
  <c r="M17" i="8"/>
  <c r="N17" i="8"/>
  <c r="O17" i="8"/>
  <c r="D18" i="8"/>
  <c r="E18" i="8"/>
  <c r="F18" i="8"/>
  <c r="G18" i="8"/>
  <c r="H18" i="8"/>
  <c r="I18" i="8"/>
  <c r="J18" i="8"/>
  <c r="K18" i="8"/>
  <c r="L18" i="8"/>
  <c r="M18" i="8"/>
  <c r="N18" i="8"/>
  <c r="O18" i="8"/>
  <c r="D19" i="8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H20" i="8"/>
  <c r="I20" i="8"/>
  <c r="J20" i="8"/>
  <c r="K20" i="8"/>
  <c r="L20" i="8"/>
  <c r="M20" i="8"/>
  <c r="N20" i="8"/>
  <c r="O20" i="8"/>
  <c r="D21" i="8"/>
  <c r="E21" i="8"/>
  <c r="F21" i="8"/>
  <c r="G21" i="8"/>
  <c r="H21" i="8"/>
  <c r="I21" i="8"/>
  <c r="J21" i="8"/>
  <c r="K21" i="8"/>
  <c r="L21" i="8"/>
  <c r="M21" i="8"/>
  <c r="N21" i="8"/>
  <c r="O21" i="8"/>
  <c r="D22" i="8"/>
  <c r="E22" i="8"/>
  <c r="F22" i="8"/>
  <c r="G22" i="8"/>
  <c r="H22" i="8"/>
  <c r="I22" i="8"/>
  <c r="J22" i="8"/>
  <c r="K22" i="8"/>
  <c r="L22" i="8"/>
  <c r="M22" i="8"/>
  <c r="N22" i="8"/>
  <c r="O22" i="8"/>
  <c r="D23" i="8"/>
  <c r="E23" i="8"/>
  <c r="F23" i="8"/>
  <c r="G23" i="8"/>
  <c r="H23" i="8"/>
  <c r="I23" i="8"/>
  <c r="J23" i="8"/>
  <c r="K23" i="8"/>
  <c r="L23" i="8"/>
  <c r="M23" i="8"/>
  <c r="N23" i="8"/>
  <c r="O23" i="8"/>
  <c r="D24" i="8"/>
  <c r="E24" i="8"/>
  <c r="F24" i="8"/>
  <c r="G24" i="8"/>
  <c r="H24" i="8"/>
  <c r="I24" i="8"/>
  <c r="J24" i="8"/>
  <c r="K24" i="8"/>
  <c r="L24" i="8"/>
  <c r="M24" i="8"/>
  <c r="N24" i="8"/>
  <c r="O24" i="8"/>
  <c r="D25" i="8"/>
  <c r="E25" i="8"/>
  <c r="F25" i="8"/>
  <c r="G25" i="8"/>
  <c r="H25" i="8"/>
  <c r="I25" i="8"/>
  <c r="J25" i="8"/>
  <c r="K25" i="8"/>
  <c r="L25" i="8"/>
  <c r="M25" i="8"/>
  <c r="N25" i="8"/>
  <c r="O25" i="8"/>
  <c r="D26" i="8"/>
  <c r="E26" i="8"/>
  <c r="F26" i="8"/>
  <c r="G26" i="8"/>
  <c r="H26" i="8"/>
  <c r="I26" i="8"/>
  <c r="J26" i="8"/>
  <c r="K26" i="8"/>
  <c r="L26" i="8"/>
  <c r="M26" i="8"/>
  <c r="N26" i="8"/>
  <c r="O26" i="8"/>
  <c r="D27" i="8"/>
  <c r="E27" i="8"/>
  <c r="F27" i="8"/>
  <c r="G27" i="8"/>
  <c r="H27" i="8"/>
  <c r="I27" i="8"/>
  <c r="J27" i="8"/>
  <c r="K27" i="8"/>
  <c r="L27" i="8"/>
  <c r="M27" i="8"/>
  <c r="N27" i="8"/>
  <c r="O27" i="8"/>
  <c r="D28" i="8"/>
  <c r="E28" i="8"/>
  <c r="F28" i="8"/>
  <c r="G28" i="8"/>
  <c r="H28" i="8"/>
  <c r="I28" i="8"/>
  <c r="J28" i="8"/>
  <c r="K28" i="8"/>
  <c r="L28" i="8"/>
  <c r="M28" i="8"/>
  <c r="N28" i="8"/>
  <c r="O28" i="8"/>
  <c r="D29" i="8"/>
  <c r="E29" i="8"/>
  <c r="F29" i="8"/>
  <c r="G29" i="8"/>
  <c r="H29" i="8"/>
  <c r="I29" i="8"/>
  <c r="J29" i="8"/>
  <c r="K29" i="8"/>
  <c r="L29" i="8"/>
  <c r="M29" i="8"/>
  <c r="N29" i="8"/>
  <c r="O29" i="8"/>
  <c r="D30" i="8"/>
  <c r="E30" i="8"/>
  <c r="F30" i="8"/>
  <c r="G30" i="8"/>
  <c r="H30" i="8"/>
  <c r="I30" i="8"/>
  <c r="J30" i="8"/>
  <c r="K30" i="8"/>
  <c r="K55" i="8" s="1"/>
  <c r="L30" i="8"/>
  <c r="M30" i="8"/>
  <c r="N30" i="8"/>
  <c r="O30" i="8"/>
  <c r="D31" i="8"/>
  <c r="E31" i="8"/>
  <c r="F31" i="8"/>
  <c r="G31" i="8"/>
  <c r="G55" i="8" s="1"/>
  <c r="H31" i="8"/>
  <c r="I31" i="8"/>
  <c r="J31" i="8"/>
  <c r="K31" i="8"/>
  <c r="L31" i="8"/>
  <c r="M31" i="8"/>
  <c r="N31" i="8"/>
  <c r="O31" i="8"/>
  <c r="O55" i="8" s="1"/>
  <c r="D32" i="8"/>
  <c r="E32" i="8"/>
  <c r="F32" i="8"/>
  <c r="G32" i="8"/>
  <c r="H32" i="8"/>
  <c r="I32" i="8"/>
  <c r="J32" i="8"/>
  <c r="K32" i="8"/>
  <c r="L32" i="8"/>
  <c r="M32" i="8"/>
  <c r="N32" i="8"/>
  <c r="O32" i="8"/>
  <c r="D33" i="8"/>
  <c r="E33" i="8"/>
  <c r="F33" i="8"/>
  <c r="G33" i="8"/>
  <c r="H33" i="8"/>
  <c r="I33" i="8"/>
  <c r="J33" i="8"/>
  <c r="K33" i="8"/>
  <c r="L33" i="8"/>
  <c r="M33" i="8"/>
  <c r="N33" i="8"/>
  <c r="O33" i="8"/>
  <c r="D34" i="8"/>
  <c r="E34" i="8"/>
  <c r="F34" i="8"/>
  <c r="G34" i="8"/>
  <c r="H34" i="8"/>
  <c r="I34" i="8"/>
  <c r="J34" i="8"/>
  <c r="K34" i="8"/>
  <c r="L34" i="8"/>
  <c r="M34" i="8"/>
  <c r="N34" i="8"/>
  <c r="O34" i="8"/>
  <c r="D35" i="8"/>
  <c r="E35" i="8"/>
  <c r="F35" i="8"/>
  <c r="G35" i="8"/>
  <c r="H35" i="8"/>
  <c r="I35" i="8"/>
  <c r="J35" i="8"/>
  <c r="K35" i="8"/>
  <c r="L35" i="8"/>
  <c r="M35" i="8"/>
  <c r="N35" i="8"/>
  <c r="O35" i="8"/>
  <c r="D36" i="8"/>
  <c r="E36" i="8"/>
  <c r="F36" i="8"/>
  <c r="G36" i="8"/>
  <c r="H36" i="8"/>
  <c r="I36" i="8"/>
  <c r="J36" i="8"/>
  <c r="K36" i="8"/>
  <c r="L36" i="8"/>
  <c r="M36" i="8"/>
  <c r="N36" i="8"/>
  <c r="O36" i="8"/>
  <c r="D37" i="8"/>
  <c r="E37" i="8"/>
  <c r="F37" i="8"/>
  <c r="G37" i="8"/>
  <c r="H37" i="8"/>
  <c r="I37" i="8"/>
  <c r="J37" i="8"/>
  <c r="K37" i="8"/>
  <c r="L37" i="8"/>
  <c r="M37" i="8"/>
  <c r="N37" i="8"/>
  <c r="O37" i="8"/>
  <c r="D38" i="8"/>
  <c r="E38" i="8"/>
  <c r="F38" i="8"/>
  <c r="G38" i="8"/>
  <c r="H38" i="8"/>
  <c r="I38" i="8"/>
  <c r="J38" i="8"/>
  <c r="K38" i="8"/>
  <c r="L38" i="8"/>
  <c r="M38" i="8"/>
  <c r="N38" i="8"/>
  <c r="O38" i="8"/>
  <c r="D39" i="8"/>
  <c r="E39" i="8"/>
  <c r="F39" i="8"/>
  <c r="G39" i="8"/>
  <c r="H39" i="8"/>
  <c r="I39" i="8"/>
  <c r="J39" i="8"/>
  <c r="K39" i="8"/>
  <c r="L39" i="8"/>
  <c r="M39" i="8"/>
  <c r="N39" i="8"/>
  <c r="O39" i="8"/>
  <c r="D40" i="8"/>
  <c r="E40" i="8"/>
  <c r="F40" i="8"/>
  <c r="G40" i="8"/>
  <c r="H40" i="8"/>
  <c r="I40" i="8"/>
  <c r="J40" i="8"/>
  <c r="K40" i="8"/>
  <c r="L40" i="8"/>
  <c r="M40" i="8"/>
  <c r="N40" i="8"/>
  <c r="O40" i="8"/>
  <c r="D41" i="8"/>
  <c r="E41" i="8"/>
  <c r="F41" i="8"/>
  <c r="G41" i="8"/>
  <c r="H41" i="8"/>
  <c r="I41" i="8"/>
  <c r="J41" i="8"/>
  <c r="K41" i="8"/>
  <c r="L41" i="8"/>
  <c r="M41" i="8"/>
  <c r="N41" i="8"/>
  <c r="O41" i="8"/>
  <c r="D42" i="8"/>
  <c r="E42" i="8"/>
  <c r="F42" i="8"/>
  <c r="G42" i="8"/>
  <c r="H42" i="8"/>
  <c r="I42" i="8"/>
  <c r="J42" i="8"/>
  <c r="K42" i="8"/>
  <c r="L42" i="8"/>
  <c r="M42" i="8"/>
  <c r="N42" i="8"/>
  <c r="O42" i="8"/>
  <c r="D43" i="8"/>
  <c r="E43" i="8"/>
  <c r="F43" i="8"/>
  <c r="G43" i="8"/>
  <c r="H43" i="8"/>
  <c r="I43" i="8"/>
  <c r="J43" i="8"/>
  <c r="K43" i="8"/>
  <c r="L43" i="8"/>
  <c r="M43" i="8"/>
  <c r="N43" i="8"/>
  <c r="O43" i="8"/>
  <c r="D44" i="8"/>
  <c r="E44" i="8"/>
  <c r="F44" i="8"/>
  <c r="G44" i="8"/>
  <c r="H44" i="8"/>
  <c r="I44" i="8"/>
  <c r="J44" i="8"/>
  <c r="K44" i="8"/>
  <c r="L44" i="8"/>
  <c r="M44" i="8"/>
  <c r="N44" i="8"/>
  <c r="O44" i="8"/>
  <c r="D45" i="8"/>
  <c r="E45" i="8"/>
  <c r="F45" i="8"/>
  <c r="G45" i="8"/>
  <c r="H45" i="8"/>
  <c r="I45" i="8"/>
  <c r="J45" i="8"/>
  <c r="K45" i="8"/>
  <c r="L45" i="8"/>
  <c r="M45" i="8"/>
  <c r="N45" i="8"/>
  <c r="O45" i="8"/>
  <c r="D46" i="8"/>
  <c r="E46" i="8"/>
  <c r="F46" i="8"/>
  <c r="G46" i="8"/>
  <c r="H46" i="8"/>
  <c r="I46" i="8"/>
  <c r="J46" i="8"/>
  <c r="K46" i="8"/>
  <c r="L46" i="8"/>
  <c r="M46" i="8"/>
  <c r="N46" i="8"/>
  <c r="O46" i="8"/>
  <c r="D47" i="8"/>
  <c r="E47" i="8"/>
  <c r="F47" i="8"/>
  <c r="G47" i="8"/>
  <c r="H47" i="8"/>
  <c r="I47" i="8"/>
  <c r="J47" i="8"/>
  <c r="K47" i="8"/>
  <c r="L47" i="8"/>
  <c r="M47" i="8"/>
  <c r="N47" i="8"/>
  <c r="O47" i="8"/>
  <c r="D48" i="8"/>
  <c r="E48" i="8"/>
  <c r="F48" i="8"/>
  <c r="G48" i="8"/>
  <c r="H48" i="8"/>
  <c r="I48" i="8"/>
  <c r="J48" i="8"/>
  <c r="K48" i="8"/>
  <c r="L48" i="8"/>
  <c r="M48" i="8"/>
  <c r="N48" i="8"/>
  <c r="O48" i="8"/>
  <c r="D49" i="8"/>
  <c r="E49" i="8"/>
  <c r="F49" i="8"/>
  <c r="G49" i="8"/>
  <c r="H49" i="8"/>
  <c r="I49" i="8"/>
  <c r="J49" i="8"/>
  <c r="K49" i="8"/>
  <c r="L49" i="8"/>
  <c r="M49" i="8"/>
  <c r="N49" i="8"/>
  <c r="O49" i="8"/>
  <c r="D50" i="8"/>
  <c r="E50" i="8"/>
  <c r="F50" i="8"/>
  <c r="G50" i="8"/>
  <c r="H50" i="8"/>
  <c r="I50" i="8"/>
  <c r="J50" i="8"/>
  <c r="K50" i="8"/>
  <c r="L50" i="8"/>
  <c r="M50" i="8"/>
  <c r="N50" i="8"/>
  <c r="O50" i="8"/>
  <c r="D51" i="8"/>
  <c r="E51" i="8"/>
  <c r="F51" i="8"/>
  <c r="G51" i="8"/>
  <c r="H51" i="8"/>
  <c r="I51" i="8"/>
  <c r="J51" i="8"/>
  <c r="K51" i="8"/>
  <c r="L51" i="8"/>
  <c r="M51" i="8"/>
  <c r="N51" i="8"/>
  <c r="O51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D54" i="8"/>
  <c r="E54" i="8"/>
  <c r="F54" i="8"/>
  <c r="G54" i="8"/>
  <c r="H54" i="8"/>
  <c r="I54" i="8"/>
  <c r="J54" i="8"/>
  <c r="K54" i="8"/>
  <c r="L54" i="8"/>
  <c r="L55" i="8" s="1"/>
  <c r="M54" i="8"/>
  <c r="N54" i="8"/>
  <c r="O54" i="8"/>
  <c r="E5" i="8"/>
  <c r="F5" i="8"/>
  <c r="G5" i="8"/>
  <c r="H5" i="8"/>
  <c r="I5" i="8"/>
  <c r="J5" i="8"/>
  <c r="K5" i="8"/>
  <c r="L5" i="8"/>
  <c r="M5" i="8"/>
  <c r="N5" i="8"/>
  <c r="O5" i="8"/>
  <c r="D5" i="8"/>
  <c r="D5" i="7"/>
  <c r="D6" i="7"/>
  <c r="E6" i="7"/>
  <c r="F6" i="7"/>
  <c r="G6" i="7"/>
  <c r="H6" i="7"/>
  <c r="I6" i="7"/>
  <c r="J6" i="7"/>
  <c r="K6" i="7"/>
  <c r="L6" i="7"/>
  <c r="M6" i="7"/>
  <c r="N6" i="7"/>
  <c r="O6" i="7"/>
  <c r="D7" i="7"/>
  <c r="E7" i="7"/>
  <c r="F7" i="7"/>
  <c r="G7" i="7"/>
  <c r="H7" i="7"/>
  <c r="I7" i="7"/>
  <c r="J7" i="7"/>
  <c r="K7" i="7"/>
  <c r="L7" i="7"/>
  <c r="M7" i="7"/>
  <c r="N7" i="7"/>
  <c r="O7" i="7"/>
  <c r="D8" i="7"/>
  <c r="E8" i="7"/>
  <c r="F8" i="7"/>
  <c r="G8" i="7"/>
  <c r="H8" i="7"/>
  <c r="I8" i="7"/>
  <c r="J8" i="7"/>
  <c r="K8" i="7"/>
  <c r="L8" i="7"/>
  <c r="M8" i="7"/>
  <c r="N8" i="7"/>
  <c r="O8" i="7"/>
  <c r="D9" i="7"/>
  <c r="E9" i="7"/>
  <c r="F9" i="7"/>
  <c r="G9" i="7"/>
  <c r="H9" i="7"/>
  <c r="I9" i="7"/>
  <c r="J9" i="7"/>
  <c r="K9" i="7"/>
  <c r="L9" i="7"/>
  <c r="M9" i="7"/>
  <c r="N9" i="7"/>
  <c r="O9" i="7"/>
  <c r="D10" i="7"/>
  <c r="E10" i="7"/>
  <c r="F10" i="7"/>
  <c r="G10" i="7"/>
  <c r="H10" i="7"/>
  <c r="I10" i="7"/>
  <c r="J10" i="7"/>
  <c r="K10" i="7"/>
  <c r="L10" i="7"/>
  <c r="M10" i="7"/>
  <c r="N10" i="7"/>
  <c r="O10" i="7"/>
  <c r="D11" i="7"/>
  <c r="E11" i="7"/>
  <c r="F11" i="7"/>
  <c r="G11" i="7"/>
  <c r="H11" i="7"/>
  <c r="I11" i="7"/>
  <c r="J11" i="7"/>
  <c r="K11" i="7"/>
  <c r="L11" i="7"/>
  <c r="M11" i="7"/>
  <c r="N11" i="7"/>
  <c r="O11" i="7"/>
  <c r="D12" i="7"/>
  <c r="E12" i="7"/>
  <c r="F12" i="7"/>
  <c r="G12" i="7"/>
  <c r="H12" i="7"/>
  <c r="I12" i="7"/>
  <c r="J12" i="7"/>
  <c r="K12" i="7"/>
  <c r="L12" i="7"/>
  <c r="M12" i="7"/>
  <c r="N12" i="7"/>
  <c r="O12" i="7"/>
  <c r="D13" i="7"/>
  <c r="E13" i="7"/>
  <c r="F13" i="7"/>
  <c r="G13" i="7"/>
  <c r="H13" i="7"/>
  <c r="I13" i="7"/>
  <c r="J13" i="7"/>
  <c r="K13" i="7"/>
  <c r="L13" i="7"/>
  <c r="M13" i="7"/>
  <c r="N13" i="7"/>
  <c r="O13" i="7"/>
  <c r="D14" i="7"/>
  <c r="E14" i="7"/>
  <c r="F14" i="7"/>
  <c r="G14" i="7"/>
  <c r="H14" i="7"/>
  <c r="I14" i="7"/>
  <c r="J14" i="7"/>
  <c r="K14" i="7"/>
  <c r="L14" i="7"/>
  <c r="M14" i="7"/>
  <c r="N14" i="7"/>
  <c r="O14" i="7"/>
  <c r="D15" i="7"/>
  <c r="E15" i="7"/>
  <c r="F15" i="7"/>
  <c r="G15" i="7"/>
  <c r="H15" i="7"/>
  <c r="I15" i="7"/>
  <c r="J15" i="7"/>
  <c r="K15" i="7"/>
  <c r="L15" i="7"/>
  <c r="M15" i="7"/>
  <c r="N15" i="7"/>
  <c r="O15" i="7"/>
  <c r="D16" i="7"/>
  <c r="E16" i="7"/>
  <c r="F16" i="7"/>
  <c r="G16" i="7"/>
  <c r="H16" i="7"/>
  <c r="I16" i="7"/>
  <c r="J16" i="7"/>
  <c r="K16" i="7"/>
  <c r="L16" i="7"/>
  <c r="M16" i="7"/>
  <c r="N16" i="7"/>
  <c r="O16" i="7"/>
  <c r="D17" i="7"/>
  <c r="E17" i="7"/>
  <c r="F17" i="7"/>
  <c r="G17" i="7"/>
  <c r="H17" i="7"/>
  <c r="I17" i="7"/>
  <c r="J17" i="7"/>
  <c r="K17" i="7"/>
  <c r="L17" i="7"/>
  <c r="M17" i="7"/>
  <c r="N17" i="7"/>
  <c r="O17" i="7"/>
  <c r="D18" i="7"/>
  <c r="E18" i="7"/>
  <c r="F18" i="7"/>
  <c r="G18" i="7"/>
  <c r="H18" i="7"/>
  <c r="I18" i="7"/>
  <c r="J18" i="7"/>
  <c r="K18" i="7"/>
  <c r="L18" i="7"/>
  <c r="M18" i="7"/>
  <c r="N18" i="7"/>
  <c r="O18" i="7"/>
  <c r="D19" i="7"/>
  <c r="E19" i="7"/>
  <c r="F19" i="7"/>
  <c r="G19" i="7"/>
  <c r="H19" i="7"/>
  <c r="I19" i="7"/>
  <c r="J19" i="7"/>
  <c r="K19" i="7"/>
  <c r="L19" i="7"/>
  <c r="M19" i="7"/>
  <c r="N19" i="7"/>
  <c r="O19" i="7"/>
  <c r="D20" i="7"/>
  <c r="E20" i="7"/>
  <c r="F20" i="7"/>
  <c r="G20" i="7"/>
  <c r="H20" i="7"/>
  <c r="I20" i="7"/>
  <c r="J20" i="7"/>
  <c r="K20" i="7"/>
  <c r="L20" i="7"/>
  <c r="M20" i="7"/>
  <c r="N20" i="7"/>
  <c r="O20" i="7"/>
  <c r="D21" i="7"/>
  <c r="E21" i="7"/>
  <c r="F21" i="7"/>
  <c r="G21" i="7"/>
  <c r="H21" i="7"/>
  <c r="I21" i="7"/>
  <c r="J21" i="7"/>
  <c r="K21" i="7"/>
  <c r="L21" i="7"/>
  <c r="M21" i="7"/>
  <c r="N21" i="7"/>
  <c r="O21" i="7"/>
  <c r="D22" i="7"/>
  <c r="E22" i="7"/>
  <c r="F22" i="7"/>
  <c r="G22" i="7"/>
  <c r="H22" i="7"/>
  <c r="I22" i="7"/>
  <c r="J22" i="7"/>
  <c r="K22" i="7"/>
  <c r="L22" i="7"/>
  <c r="M22" i="7"/>
  <c r="N22" i="7"/>
  <c r="O22" i="7"/>
  <c r="D23" i="7"/>
  <c r="E23" i="7"/>
  <c r="F23" i="7"/>
  <c r="G23" i="7"/>
  <c r="H23" i="7"/>
  <c r="I23" i="7"/>
  <c r="J23" i="7"/>
  <c r="K23" i="7"/>
  <c r="L23" i="7"/>
  <c r="M23" i="7"/>
  <c r="N23" i="7"/>
  <c r="O23" i="7"/>
  <c r="D24" i="7"/>
  <c r="E24" i="7"/>
  <c r="F24" i="7"/>
  <c r="G24" i="7"/>
  <c r="H24" i="7"/>
  <c r="I24" i="7"/>
  <c r="J24" i="7"/>
  <c r="K24" i="7"/>
  <c r="L24" i="7"/>
  <c r="M24" i="7"/>
  <c r="N24" i="7"/>
  <c r="O24" i="7"/>
  <c r="D25" i="7"/>
  <c r="E25" i="7"/>
  <c r="F25" i="7"/>
  <c r="G25" i="7"/>
  <c r="H25" i="7"/>
  <c r="I25" i="7"/>
  <c r="J25" i="7"/>
  <c r="K25" i="7"/>
  <c r="L25" i="7"/>
  <c r="M25" i="7"/>
  <c r="N25" i="7"/>
  <c r="O25" i="7"/>
  <c r="D26" i="7"/>
  <c r="E26" i="7"/>
  <c r="F26" i="7"/>
  <c r="G26" i="7"/>
  <c r="H26" i="7"/>
  <c r="I26" i="7"/>
  <c r="J26" i="7"/>
  <c r="K26" i="7"/>
  <c r="L26" i="7"/>
  <c r="M26" i="7"/>
  <c r="N26" i="7"/>
  <c r="O26" i="7"/>
  <c r="D27" i="7"/>
  <c r="E27" i="7"/>
  <c r="F27" i="7"/>
  <c r="G27" i="7"/>
  <c r="H27" i="7"/>
  <c r="I27" i="7"/>
  <c r="J27" i="7"/>
  <c r="K27" i="7"/>
  <c r="L27" i="7"/>
  <c r="M27" i="7"/>
  <c r="N27" i="7"/>
  <c r="O27" i="7"/>
  <c r="D28" i="7"/>
  <c r="E28" i="7"/>
  <c r="F28" i="7"/>
  <c r="G28" i="7"/>
  <c r="H28" i="7"/>
  <c r="I28" i="7"/>
  <c r="J28" i="7"/>
  <c r="K28" i="7"/>
  <c r="L28" i="7"/>
  <c r="M28" i="7"/>
  <c r="N28" i="7"/>
  <c r="O28" i="7"/>
  <c r="D29" i="7"/>
  <c r="E29" i="7"/>
  <c r="F29" i="7"/>
  <c r="G29" i="7"/>
  <c r="H29" i="7"/>
  <c r="I29" i="7"/>
  <c r="J29" i="7"/>
  <c r="K29" i="7"/>
  <c r="L29" i="7"/>
  <c r="M29" i="7"/>
  <c r="N29" i="7"/>
  <c r="O29" i="7"/>
  <c r="D30" i="7"/>
  <c r="E30" i="7"/>
  <c r="F30" i="7"/>
  <c r="G30" i="7"/>
  <c r="H30" i="7"/>
  <c r="I30" i="7"/>
  <c r="J30" i="7"/>
  <c r="K30" i="7"/>
  <c r="L30" i="7"/>
  <c r="M30" i="7"/>
  <c r="N30" i="7"/>
  <c r="O30" i="7"/>
  <c r="D31" i="7"/>
  <c r="E31" i="7"/>
  <c r="F31" i="7"/>
  <c r="G31" i="7"/>
  <c r="H31" i="7"/>
  <c r="I31" i="7"/>
  <c r="J31" i="7"/>
  <c r="K31" i="7"/>
  <c r="L31" i="7"/>
  <c r="M31" i="7"/>
  <c r="N31" i="7"/>
  <c r="O31" i="7"/>
  <c r="D32" i="7"/>
  <c r="E32" i="7"/>
  <c r="F32" i="7"/>
  <c r="G32" i="7"/>
  <c r="H32" i="7"/>
  <c r="I32" i="7"/>
  <c r="J32" i="7"/>
  <c r="K32" i="7"/>
  <c r="L32" i="7"/>
  <c r="M32" i="7"/>
  <c r="N32" i="7"/>
  <c r="O32" i="7"/>
  <c r="D33" i="7"/>
  <c r="E33" i="7"/>
  <c r="F33" i="7"/>
  <c r="G33" i="7"/>
  <c r="H33" i="7"/>
  <c r="I33" i="7"/>
  <c r="J33" i="7"/>
  <c r="K33" i="7"/>
  <c r="L33" i="7"/>
  <c r="M33" i="7"/>
  <c r="N33" i="7"/>
  <c r="O33" i="7"/>
  <c r="D34" i="7"/>
  <c r="E34" i="7"/>
  <c r="F34" i="7"/>
  <c r="G34" i="7"/>
  <c r="H34" i="7"/>
  <c r="I34" i="7"/>
  <c r="J34" i="7"/>
  <c r="K34" i="7"/>
  <c r="L34" i="7"/>
  <c r="M34" i="7"/>
  <c r="N34" i="7"/>
  <c r="O34" i="7"/>
  <c r="D35" i="7"/>
  <c r="E35" i="7"/>
  <c r="F35" i="7"/>
  <c r="G35" i="7"/>
  <c r="H35" i="7"/>
  <c r="I35" i="7"/>
  <c r="J35" i="7"/>
  <c r="K35" i="7"/>
  <c r="L35" i="7"/>
  <c r="M35" i="7"/>
  <c r="N35" i="7"/>
  <c r="O35" i="7"/>
  <c r="D36" i="7"/>
  <c r="E36" i="7"/>
  <c r="F36" i="7"/>
  <c r="G36" i="7"/>
  <c r="H36" i="7"/>
  <c r="I36" i="7"/>
  <c r="J36" i="7"/>
  <c r="K36" i="7"/>
  <c r="L36" i="7"/>
  <c r="M36" i="7"/>
  <c r="N36" i="7"/>
  <c r="O36" i="7"/>
  <c r="D37" i="7"/>
  <c r="E37" i="7"/>
  <c r="F37" i="7"/>
  <c r="G37" i="7"/>
  <c r="H37" i="7"/>
  <c r="I37" i="7"/>
  <c r="J37" i="7"/>
  <c r="K37" i="7"/>
  <c r="L37" i="7"/>
  <c r="M37" i="7"/>
  <c r="N37" i="7"/>
  <c r="O37" i="7"/>
  <c r="D38" i="7"/>
  <c r="E38" i="7"/>
  <c r="F38" i="7"/>
  <c r="G38" i="7"/>
  <c r="H38" i="7"/>
  <c r="I38" i="7"/>
  <c r="J38" i="7"/>
  <c r="K38" i="7"/>
  <c r="L38" i="7"/>
  <c r="M38" i="7"/>
  <c r="N38" i="7"/>
  <c r="O38" i="7"/>
  <c r="D39" i="7"/>
  <c r="E39" i="7"/>
  <c r="F39" i="7"/>
  <c r="G39" i="7"/>
  <c r="H39" i="7"/>
  <c r="J39" i="7"/>
  <c r="K39" i="7"/>
  <c r="L39" i="7"/>
  <c r="M39" i="7"/>
  <c r="N39" i="7"/>
  <c r="O39" i="7"/>
  <c r="D40" i="7"/>
  <c r="E40" i="7"/>
  <c r="F40" i="7"/>
  <c r="G40" i="7"/>
  <c r="H40" i="7"/>
  <c r="I40" i="7"/>
  <c r="J40" i="7"/>
  <c r="K40" i="7"/>
  <c r="L40" i="7"/>
  <c r="M40" i="7"/>
  <c r="N40" i="7"/>
  <c r="O40" i="7"/>
  <c r="D41" i="7"/>
  <c r="E41" i="7"/>
  <c r="F41" i="7"/>
  <c r="G41" i="7"/>
  <c r="H41" i="7"/>
  <c r="I41" i="7"/>
  <c r="J41" i="7"/>
  <c r="K41" i="7"/>
  <c r="L41" i="7"/>
  <c r="M41" i="7"/>
  <c r="N41" i="7"/>
  <c r="O41" i="7"/>
  <c r="D42" i="7"/>
  <c r="E42" i="7"/>
  <c r="F42" i="7"/>
  <c r="G42" i="7"/>
  <c r="H42" i="7"/>
  <c r="I42" i="7"/>
  <c r="J42" i="7"/>
  <c r="K42" i="7"/>
  <c r="L42" i="7"/>
  <c r="M42" i="7"/>
  <c r="N42" i="7"/>
  <c r="O42" i="7"/>
  <c r="D43" i="7"/>
  <c r="E43" i="7"/>
  <c r="F43" i="7"/>
  <c r="G43" i="7"/>
  <c r="H43" i="7"/>
  <c r="I43" i="7"/>
  <c r="J43" i="7"/>
  <c r="K43" i="7"/>
  <c r="L43" i="7"/>
  <c r="M43" i="7"/>
  <c r="N43" i="7"/>
  <c r="O43" i="7"/>
  <c r="D44" i="7"/>
  <c r="E44" i="7"/>
  <c r="F44" i="7"/>
  <c r="G44" i="7"/>
  <c r="H44" i="7"/>
  <c r="I44" i="7"/>
  <c r="J44" i="7"/>
  <c r="K44" i="7"/>
  <c r="L44" i="7"/>
  <c r="M44" i="7"/>
  <c r="N44" i="7"/>
  <c r="O44" i="7"/>
  <c r="D45" i="7"/>
  <c r="E45" i="7"/>
  <c r="F45" i="7"/>
  <c r="G45" i="7"/>
  <c r="H45" i="7"/>
  <c r="I45" i="7"/>
  <c r="J45" i="7"/>
  <c r="K45" i="7"/>
  <c r="L45" i="7"/>
  <c r="M45" i="7"/>
  <c r="N45" i="7"/>
  <c r="O45" i="7"/>
  <c r="D46" i="7"/>
  <c r="E46" i="7"/>
  <c r="F46" i="7"/>
  <c r="G46" i="7"/>
  <c r="H46" i="7"/>
  <c r="I46" i="7"/>
  <c r="J46" i="7"/>
  <c r="K46" i="7"/>
  <c r="L46" i="7"/>
  <c r="M46" i="7"/>
  <c r="N46" i="7"/>
  <c r="O46" i="7"/>
  <c r="D47" i="7"/>
  <c r="E47" i="7"/>
  <c r="F47" i="7"/>
  <c r="G47" i="7"/>
  <c r="H47" i="7"/>
  <c r="I47" i="7"/>
  <c r="J47" i="7"/>
  <c r="K47" i="7"/>
  <c r="L47" i="7"/>
  <c r="M47" i="7"/>
  <c r="N47" i="7"/>
  <c r="O47" i="7"/>
  <c r="D48" i="7"/>
  <c r="E48" i="7"/>
  <c r="F48" i="7"/>
  <c r="G48" i="7"/>
  <c r="H48" i="7"/>
  <c r="I48" i="7"/>
  <c r="J48" i="7"/>
  <c r="K48" i="7"/>
  <c r="L48" i="7"/>
  <c r="M48" i="7"/>
  <c r="N48" i="7"/>
  <c r="O48" i="7"/>
  <c r="D49" i="7"/>
  <c r="E49" i="7"/>
  <c r="F49" i="7"/>
  <c r="G49" i="7"/>
  <c r="H49" i="7"/>
  <c r="I49" i="7"/>
  <c r="J49" i="7"/>
  <c r="K49" i="7"/>
  <c r="L49" i="7"/>
  <c r="M49" i="7"/>
  <c r="N49" i="7"/>
  <c r="O49" i="7"/>
  <c r="D50" i="7"/>
  <c r="E50" i="7"/>
  <c r="F50" i="7"/>
  <c r="G50" i="7"/>
  <c r="H50" i="7"/>
  <c r="I50" i="7"/>
  <c r="J50" i="7"/>
  <c r="K50" i="7"/>
  <c r="L50" i="7"/>
  <c r="M50" i="7"/>
  <c r="N50" i="7"/>
  <c r="O50" i="7"/>
  <c r="D51" i="7"/>
  <c r="E51" i="7"/>
  <c r="F51" i="7"/>
  <c r="G51" i="7"/>
  <c r="H51" i="7"/>
  <c r="I51" i="7"/>
  <c r="J51" i="7"/>
  <c r="K51" i="7"/>
  <c r="L51" i="7"/>
  <c r="M51" i="7"/>
  <c r="N51" i="7"/>
  <c r="O51" i="7"/>
  <c r="D52" i="7"/>
  <c r="E52" i="7"/>
  <c r="F52" i="7"/>
  <c r="G52" i="7"/>
  <c r="H52" i="7"/>
  <c r="I52" i="7"/>
  <c r="J52" i="7"/>
  <c r="K52" i="7"/>
  <c r="L52" i="7"/>
  <c r="M52" i="7"/>
  <c r="N52" i="7"/>
  <c r="O52" i="7"/>
  <c r="D53" i="7"/>
  <c r="E53" i="7"/>
  <c r="F53" i="7"/>
  <c r="G53" i="7"/>
  <c r="H53" i="7"/>
  <c r="I53" i="7"/>
  <c r="J53" i="7"/>
  <c r="K53" i="7"/>
  <c r="L53" i="7"/>
  <c r="M53" i="7"/>
  <c r="N53" i="7"/>
  <c r="O53" i="7"/>
  <c r="D54" i="7"/>
  <c r="E54" i="7"/>
  <c r="F54" i="7"/>
  <c r="G54" i="7"/>
  <c r="H54" i="7"/>
  <c r="I54" i="7"/>
  <c r="J54" i="7"/>
  <c r="K54" i="7"/>
  <c r="L54" i="7"/>
  <c r="M54" i="7"/>
  <c r="N54" i="7"/>
  <c r="O54" i="7"/>
  <c r="E5" i="7"/>
  <c r="E55" i="7" s="1"/>
  <c r="F5" i="7"/>
  <c r="F55" i="7" s="1"/>
  <c r="G5" i="7"/>
  <c r="G55" i="7" s="1"/>
  <c r="H5" i="7"/>
  <c r="H55" i="7" s="1"/>
  <c r="I5" i="7"/>
  <c r="J5" i="7"/>
  <c r="J55" i="7" s="1"/>
  <c r="K5" i="7"/>
  <c r="K55" i="7" s="1"/>
  <c r="L5" i="7"/>
  <c r="L55" i="7" s="1"/>
  <c r="M5" i="7"/>
  <c r="M55" i="7" s="1"/>
  <c r="N5" i="7"/>
  <c r="N55" i="7" s="1"/>
  <c r="O5" i="7"/>
  <c r="O55" i="7" s="1"/>
  <c r="BD2" i="6"/>
  <c r="BE2" i="6"/>
  <c r="BF2" i="6"/>
  <c r="BG2" i="6"/>
  <c r="BH2" i="6"/>
  <c r="BI2" i="6"/>
  <c r="BJ2" i="6"/>
  <c r="BK2" i="6"/>
  <c r="BL2" i="6"/>
  <c r="BM2" i="6"/>
  <c r="BN2" i="6"/>
  <c r="BD3" i="6"/>
  <c r="BE3" i="6"/>
  <c r="BF3" i="6"/>
  <c r="BG3" i="6"/>
  <c r="BH3" i="6"/>
  <c r="BI3" i="6"/>
  <c r="BJ3" i="6"/>
  <c r="BK3" i="6"/>
  <c r="BL3" i="6"/>
  <c r="BM3" i="6"/>
  <c r="BN3" i="6"/>
  <c r="BD4" i="6"/>
  <c r="BE4" i="6"/>
  <c r="BF4" i="6"/>
  <c r="BG4" i="6"/>
  <c r="BH4" i="6"/>
  <c r="BI4" i="6"/>
  <c r="BJ4" i="6"/>
  <c r="BK4" i="6"/>
  <c r="BL4" i="6"/>
  <c r="BM4" i="6"/>
  <c r="BN4" i="6"/>
  <c r="BD5" i="6"/>
  <c r="BE5" i="6"/>
  <c r="BF5" i="6"/>
  <c r="BG5" i="6"/>
  <c r="BH5" i="6"/>
  <c r="BI5" i="6"/>
  <c r="BJ5" i="6"/>
  <c r="BK5" i="6"/>
  <c r="BL5" i="6"/>
  <c r="BM5" i="6"/>
  <c r="BN5" i="6"/>
  <c r="BD6" i="6"/>
  <c r="BE6" i="6"/>
  <c r="BF6" i="6"/>
  <c r="BG6" i="6"/>
  <c r="BH6" i="6"/>
  <c r="BI6" i="6"/>
  <c r="BJ6" i="6"/>
  <c r="BK6" i="6"/>
  <c r="BL6" i="6"/>
  <c r="BM6" i="6"/>
  <c r="BN6" i="6"/>
  <c r="BD7" i="6"/>
  <c r="BE7" i="6"/>
  <c r="BF7" i="6"/>
  <c r="BG7" i="6"/>
  <c r="BH7" i="6"/>
  <c r="BI7" i="6"/>
  <c r="BJ7" i="6"/>
  <c r="BK7" i="6"/>
  <c r="BL7" i="6"/>
  <c r="BM7" i="6"/>
  <c r="BN7" i="6"/>
  <c r="BD8" i="6"/>
  <c r="BE8" i="6"/>
  <c r="BF8" i="6"/>
  <c r="BG8" i="6"/>
  <c r="BH8" i="6"/>
  <c r="BI8" i="6"/>
  <c r="BJ8" i="6"/>
  <c r="BK8" i="6"/>
  <c r="BL8" i="6"/>
  <c r="BM8" i="6"/>
  <c r="BN8" i="6"/>
  <c r="BD9" i="6"/>
  <c r="BE9" i="6"/>
  <c r="BF9" i="6"/>
  <c r="BG9" i="6"/>
  <c r="BH9" i="6"/>
  <c r="BI9" i="6"/>
  <c r="BJ9" i="6"/>
  <c r="BK9" i="6"/>
  <c r="BL9" i="6"/>
  <c r="BM9" i="6"/>
  <c r="BN9" i="6"/>
  <c r="BD10" i="6"/>
  <c r="BE10" i="6"/>
  <c r="BF10" i="6"/>
  <c r="BG10" i="6"/>
  <c r="BH10" i="6"/>
  <c r="BI10" i="6"/>
  <c r="BJ10" i="6"/>
  <c r="BK10" i="6"/>
  <c r="BL10" i="6"/>
  <c r="BM10" i="6"/>
  <c r="BN10" i="6"/>
  <c r="BD11" i="6"/>
  <c r="BE11" i="6"/>
  <c r="BF11" i="6"/>
  <c r="BG11" i="6"/>
  <c r="BH11" i="6"/>
  <c r="BI11" i="6"/>
  <c r="BJ11" i="6"/>
  <c r="BK11" i="6"/>
  <c r="BL11" i="6"/>
  <c r="BM11" i="6"/>
  <c r="BN11" i="6"/>
  <c r="BD12" i="6"/>
  <c r="BE12" i="6"/>
  <c r="BF12" i="6"/>
  <c r="BG12" i="6"/>
  <c r="BH12" i="6"/>
  <c r="BI12" i="6"/>
  <c r="BJ12" i="6"/>
  <c r="BK12" i="6"/>
  <c r="BL12" i="6"/>
  <c r="BM12" i="6"/>
  <c r="BN12" i="6"/>
  <c r="BD13" i="6"/>
  <c r="BE13" i="6"/>
  <c r="BF13" i="6"/>
  <c r="BG13" i="6"/>
  <c r="BH13" i="6"/>
  <c r="BI13" i="6"/>
  <c r="BJ13" i="6"/>
  <c r="BK13" i="6"/>
  <c r="BL13" i="6"/>
  <c r="BM13" i="6"/>
  <c r="BN13" i="6"/>
  <c r="BD14" i="6"/>
  <c r="BE14" i="6"/>
  <c r="BF14" i="6"/>
  <c r="BG14" i="6"/>
  <c r="BH14" i="6"/>
  <c r="BI14" i="6"/>
  <c r="BJ14" i="6"/>
  <c r="BK14" i="6"/>
  <c r="BL14" i="6"/>
  <c r="BM14" i="6"/>
  <c r="BN14" i="6"/>
  <c r="BD15" i="6"/>
  <c r="BE15" i="6"/>
  <c r="BF15" i="6"/>
  <c r="BG15" i="6"/>
  <c r="BH15" i="6"/>
  <c r="BI15" i="6"/>
  <c r="BJ15" i="6"/>
  <c r="BK15" i="6"/>
  <c r="BL15" i="6"/>
  <c r="BM15" i="6"/>
  <c r="BN15" i="6"/>
  <c r="BD16" i="6"/>
  <c r="BE16" i="6"/>
  <c r="BF16" i="6"/>
  <c r="BG16" i="6"/>
  <c r="BH16" i="6"/>
  <c r="BI16" i="6"/>
  <c r="BJ16" i="6"/>
  <c r="BK16" i="6"/>
  <c r="BL16" i="6"/>
  <c r="BM16" i="6"/>
  <c r="BN16" i="6"/>
  <c r="BD17" i="6"/>
  <c r="BE17" i="6"/>
  <c r="BF17" i="6"/>
  <c r="BG17" i="6"/>
  <c r="BH17" i="6"/>
  <c r="BI17" i="6"/>
  <c r="BJ17" i="6"/>
  <c r="BK17" i="6"/>
  <c r="BL17" i="6"/>
  <c r="BM17" i="6"/>
  <c r="BN17" i="6"/>
  <c r="BD18" i="6"/>
  <c r="BE18" i="6"/>
  <c r="BF18" i="6"/>
  <c r="BG18" i="6"/>
  <c r="BH18" i="6"/>
  <c r="BI18" i="6"/>
  <c r="BJ18" i="6"/>
  <c r="BK18" i="6"/>
  <c r="BL18" i="6"/>
  <c r="BM18" i="6"/>
  <c r="BN18" i="6"/>
  <c r="BD19" i="6"/>
  <c r="BE19" i="6"/>
  <c r="BF19" i="6"/>
  <c r="BG19" i="6"/>
  <c r="BH19" i="6"/>
  <c r="BI19" i="6"/>
  <c r="BJ19" i="6"/>
  <c r="BK19" i="6"/>
  <c r="BL19" i="6"/>
  <c r="BM19" i="6"/>
  <c r="BN19" i="6"/>
  <c r="BD20" i="6"/>
  <c r="BE20" i="6"/>
  <c r="BF20" i="6"/>
  <c r="BG20" i="6"/>
  <c r="BH20" i="6"/>
  <c r="BI20" i="6"/>
  <c r="BJ20" i="6"/>
  <c r="BK20" i="6"/>
  <c r="BL20" i="6"/>
  <c r="BM20" i="6"/>
  <c r="BN20" i="6"/>
  <c r="BD21" i="6"/>
  <c r="BE21" i="6"/>
  <c r="BF21" i="6"/>
  <c r="BG21" i="6"/>
  <c r="BH21" i="6"/>
  <c r="BI21" i="6"/>
  <c r="BJ21" i="6"/>
  <c r="BK21" i="6"/>
  <c r="BL21" i="6"/>
  <c r="BM21" i="6"/>
  <c r="BN21" i="6"/>
  <c r="BD22" i="6"/>
  <c r="BE22" i="6"/>
  <c r="BF22" i="6"/>
  <c r="BG22" i="6"/>
  <c r="BH22" i="6"/>
  <c r="BI22" i="6"/>
  <c r="BJ22" i="6"/>
  <c r="BK22" i="6"/>
  <c r="BL22" i="6"/>
  <c r="BM22" i="6"/>
  <c r="BN22" i="6"/>
  <c r="BD23" i="6"/>
  <c r="BE23" i="6"/>
  <c r="BF23" i="6"/>
  <c r="BG23" i="6"/>
  <c r="BH23" i="6"/>
  <c r="BI23" i="6"/>
  <c r="BJ23" i="6"/>
  <c r="BK23" i="6"/>
  <c r="BL23" i="6"/>
  <c r="BM23" i="6"/>
  <c r="BN23" i="6"/>
  <c r="BD24" i="6"/>
  <c r="BE24" i="6"/>
  <c r="BF24" i="6"/>
  <c r="BG24" i="6"/>
  <c r="BH24" i="6"/>
  <c r="BI24" i="6"/>
  <c r="BJ24" i="6"/>
  <c r="BK24" i="6"/>
  <c r="BL24" i="6"/>
  <c r="BM24" i="6"/>
  <c r="BN24" i="6"/>
  <c r="BD25" i="6"/>
  <c r="BE25" i="6"/>
  <c r="BF25" i="6"/>
  <c r="BG25" i="6"/>
  <c r="BH25" i="6"/>
  <c r="BI25" i="6"/>
  <c r="BJ25" i="6"/>
  <c r="BK25" i="6"/>
  <c r="BL25" i="6"/>
  <c r="BM25" i="6"/>
  <c r="BN25" i="6"/>
  <c r="BD26" i="6"/>
  <c r="BE26" i="6"/>
  <c r="BF26" i="6"/>
  <c r="BG26" i="6"/>
  <c r="BH26" i="6"/>
  <c r="BI26" i="6"/>
  <c r="BJ26" i="6"/>
  <c r="BK26" i="6"/>
  <c r="BL26" i="6"/>
  <c r="BM26" i="6"/>
  <c r="BN26" i="6"/>
  <c r="BD27" i="6"/>
  <c r="BE27" i="6"/>
  <c r="BF27" i="6"/>
  <c r="BG27" i="6"/>
  <c r="BH27" i="6"/>
  <c r="BI27" i="6"/>
  <c r="BJ27" i="6"/>
  <c r="BK27" i="6"/>
  <c r="BL27" i="6"/>
  <c r="BM27" i="6"/>
  <c r="BN27" i="6"/>
  <c r="BD28" i="6"/>
  <c r="BE28" i="6"/>
  <c r="BF28" i="6"/>
  <c r="BG28" i="6"/>
  <c r="BH28" i="6"/>
  <c r="BI28" i="6"/>
  <c r="BJ28" i="6"/>
  <c r="BK28" i="6"/>
  <c r="BL28" i="6"/>
  <c r="BM28" i="6"/>
  <c r="BN28" i="6"/>
  <c r="BD29" i="6"/>
  <c r="BE29" i="6"/>
  <c r="BF29" i="6"/>
  <c r="BG29" i="6"/>
  <c r="BH29" i="6"/>
  <c r="BI29" i="6"/>
  <c r="BJ29" i="6"/>
  <c r="BK29" i="6"/>
  <c r="BL29" i="6"/>
  <c r="BM29" i="6"/>
  <c r="BN29" i="6"/>
  <c r="BD30" i="6"/>
  <c r="BE30" i="6"/>
  <c r="BF30" i="6"/>
  <c r="BG30" i="6"/>
  <c r="BH30" i="6"/>
  <c r="BI30" i="6"/>
  <c r="BJ30" i="6"/>
  <c r="BK30" i="6"/>
  <c r="BL30" i="6"/>
  <c r="BM30" i="6"/>
  <c r="BN30" i="6"/>
  <c r="BD31" i="6"/>
  <c r="BE31" i="6"/>
  <c r="BF31" i="6"/>
  <c r="BG31" i="6"/>
  <c r="BH31" i="6"/>
  <c r="BI31" i="6"/>
  <c r="BJ31" i="6"/>
  <c r="BK31" i="6"/>
  <c r="BL31" i="6"/>
  <c r="BM31" i="6"/>
  <c r="BN31" i="6"/>
  <c r="BD32" i="6"/>
  <c r="BE32" i="6"/>
  <c r="BF32" i="6"/>
  <c r="BG32" i="6"/>
  <c r="BH32" i="6"/>
  <c r="BI32" i="6"/>
  <c r="BJ32" i="6"/>
  <c r="BK32" i="6"/>
  <c r="BL32" i="6"/>
  <c r="BM32" i="6"/>
  <c r="BN32" i="6"/>
  <c r="BD33" i="6"/>
  <c r="BE33" i="6"/>
  <c r="BF33" i="6"/>
  <c r="BG33" i="6"/>
  <c r="BH33" i="6"/>
  <c r="BI33" i="6"/>
  <c r="BJ33" i="6"/>
  <c r="BK33" i="6"/>
  <c r="BL33" i="6"/>
  <c r="BM33" i="6"/>
  <c r="BN33" i="6"/>
  <c r="BD34" i="6"/>
  <c r="BE34" i="6"/>
  <c r="BF34" i="6"/>
  <c r="BG34" i="6"/>
  <c r="BH34" i="6"/>
  <c r="BI34" i="6"/>
  <c r="BJ34" i="6"/>
  <c r="BK34" i="6"/>
  <c r="BL34" i="6"/>
  <c r="BM34" i="6"/>
  <c r="BN34" i="6"/>
  <c r="BD35" i="6"/>
  <c r="BE35" i="6"/>
  <c r="BF35" i="6"/>
  <c r="BG35" i="6"/>
  <c r="BH35" i="6"/>
  <c r="BI35" i="6"/>
  <c r="BJ35" i="6"/>
  <c r="BK35" i="6"/>
  <c r="BL35" i="6"/>
  <c r="BM35" i="6"/>
  <c r="BN35" i="6"/>
  <c r="BD36" i="6"/>
  <c r="BE36" i="6"/>
  <c r="BF36" i="6"/>
  <c r="BG36" i="6"/>
  <c r="BI36" i="6"/>
  <c r="BJ36" i="6"/>
  <c r="BK36" i="6"/>
  <c r="BL36" i="6"/>
  <c r="BM36" i="6"/>
  <c r="BN36" i="6"/>
  <c r="BD37" i="6"/>
  <c r="BE37" i="6"/>
  <c r="BF37" i="6"/>
  <c r="BG37" i="6"/>
  <c r="BH37" i="6"/>
  <c r="BI37" i="6"/>
  <c r="BJ37" i="6"/>
  <c r="BK37" i="6"/>
  <c r="BL37" i="6"/>
  <c r="BM37" i="6"/>
  <c r="BN37" i="6"/>
  <c r="BD38" i="6"/>
  <c r="BE38" i="6"/>
  <c r="BF38" i="6"/>
  <c r="BG38" i="6"/>
  <c r="BH38" i="6"/>
  <c r="BI38" i="6"/>
  <c r="BJ38" i="6"/>
  <c r="BK38" i="6"/>
  <c r="BL38" i="6"/>
  <c r="BM38" i="6"/>
  <c r="BN38" i="6"/>
  <c r="BD39" i="6"/>
  <c r="BE39" i="6"/>
  <c r="BF39" i="6"/>
  <c r="BG39" i="6"/>
  <c r="BH39" i="6"/>
  <c r="BI39" i="6"/>
  <c r="BJ39" i="6"/>
  <c r="BK39" i="6"/>
  <c r="BL39" i="6"/>
  <c r="BM39" i="6"/>
  <c r="BN39" i="6"/>
  <c r="BD40" i="6"/>
  <c r="BE40" i="6"/>
  <c r="BF40" i="6"/>
  <c r="BG40" i="6"/>
  <c r="BH40" i="6"/>
  <c r="BI40" i="6"/>
  <c r="BJ40" i="6"/>
  <c r="BK40" i="6"/>
  <c r="BL40" i="6"/>
  <c r="BM40" i="6"/>
  <c r="BN40" i="6"/>
  <c r="BD41" i="6"/>
  <c r="BE41" i="6"/>
  <c r="BF41" i="6"/>
  <c r="BG41" i="6"/>
  <c r="BH41" i="6"/>
  <c r="BI41" i="6"/>
  <c r="BJ41" i="6"/>
  <c r="BK41" i="6"/>
  <c r="BL41" i="6"/>
  <c r="BM41" i="6"/>
  <c r="BN41" i="6"/>
  <c r="BD42" i="6"/>
  <c r="BE42" i="6"/>
  <c r="BF42" i="6"/>
  <c r="BG42" i="6"/>
  <c r="BH42" i="6"/>
  <c r="BI42" i="6"/>
  <c r="BJ42" i="6"/>
  <c r="BK42" i="6"/>
  <c r="BL42" i="6"/>
  <c r="BM42" i="6"/>
  <c r="BN42" i="6"/>
  <c r="BD43" i="6"/>
  <c r="BE43" i="6"/>
  <c r="BF43" i="6"/>
  <c r="BG43" i="6"/>
  <c r="BH43" i="6"/>
  <c r="BI43" i="6"/>
  <c r="BJ43" i="6"/>
  <c r="BK43" i="6"/>
  <c r="BL43" i="6"/>
  <c r="BM43" i="6"/>
  <c r="BN43" i="6"/>
  <c r="BD44" i="6"/>
  <c r="BE44" i="6"/>
  <c r="BF44" i="6"/>
  <c r="BG44" i="6"/>
  <c r="BH44" i="6"/>
  <c r="BI44" i="6"/>
  <c r="BJ44" i="6"/>
  <c r="BK44" i="6"/>
  <c r="BL44" i="6"/>
  <c r="BM44" i="6"/>
  <c r="BN44" i="6"/>
  <c r="BD45" i="6"/>
  <c r="BE45" i="6"/>
  <c r="BF45" i="6"/>
  <c r="BG45" i="6"/>
  <c r="BH45" i="6"/>
  <c r="BI45" i="6"/>
  <c r="BJ45" i="6"/>
  <c r="BK45" i="6"/>
  <c r="BL45" i="6"/>
  <c r="BM45" i="6"/>
  <c r="BN45" i="6"/>
  <c r="BD46" i="6"/>
  <c r="BE46" i="6"/>
  <c r="BF46" i="6"/>
  <c r="BG46" i="6"/>
  <c r="BH46" i="6"/>
  <c r="BI46" i="6"/>
  <c r="BJ46" i="6"/>
  <c r="BK46" i="6"/>
  <c r="BL46" i="6"/>
  <c r="BM46" i="6"/>
  <c r="BN46" i="6"/>
  <c r="BD47" i="6"/>
  <c r="BE47" i="6"/>
  <c r="BF47" i="6"/>
  <c r="BG47" i="6"/>
  <c r="BH47" i="6"/>
  <c r="BI47" i="6"/>
  <c r="BJ47" i="6"/>
  <c r="BK47" i="6"/>
  <c r="BL47" i="6"/>
  <c r="BM47" i="6"/>
  <c r="BN47" i="6"/>
  <c r="BD48" i="6"/>
  <c r="BE48" i="6"/>
  <c r="BF48" i="6"/>
  <c r="BG48" i="6"/>
  <c r="BH48" i="6"/>
  <c r="BI48" i="6"/>
  <c r="BJ48" i="6"/>
  <c r="BK48" i="6"/>
  <c r="BL48" i="6"/>
  <c r="BM48" i="6"/>
  <c r="BN48" i="6"/>
  <c r="BD49" i="6"/>
  <c r="BE49" i="6"/>
  <c r="BF49" i="6"/>
  <c r="BG49" i="6"/>
  <c r="BH49" i="6"/>
  <c r="BI49" i="6"/>
  <c r="BJ49" i="6"/>
  <c r="BK49" i="6"/>
  <c r="BL49" i="6"/>
  <c r="BM49" i="6"/>
  <c r="BN49" i="6"/>
  <c r="BD50" i="6"/>
  <c r="BE50" i="6"/>
  <c r="BF50" i="6"/>
  <c r="BG50" i="6"/>
  <c r="BH50" i="6"/>
  <c r="BI50" i="6"/>
  <c r="BJ50" i="6"/>
  <c r="BK50" i="6"/>
  <c r="BL50" i="6"/>
  <c r="BM50" i="6"/>
  <c r="BN50" i="6"/>
  <c r="BD51" i="6"/>
  <c r="BE51" i="6"/>
  <c r="BF51" i="6"/>
  <c r="BG51" i="6"/>
  <c r="BH51" i="6"/>
  <c r="BI51" i="6"/>
  <c r="BJ51" i="6"/>
  <c r="BK51" i="6"/>
  <c r="BL51" i="6"/>
  <c r="BM51" i="6"/>
  <c r="BN51" i="6"/>
  <c r="BC3" i="6"/>
  <c r="BC4" i="6"/>
  <c r="BC5" i="6"/>
  <c r="BC6" i="6"/>
  <c r="BC7" i="6"/>
  <c r="BC8" i="6"/>
  <c r="BC9" i="6"/>
  <c r="BC10" i="6"/>
  <c r="BC11" i="6"/>
  <c r="BC12" i="6"/>
  <c r="BC13" i="6"/>
  <c r="BC14" i="6"/>
  <c r="BC15" i="6"/>
  <c r="BC16" i="6"/>
  <c r="BC17" i="6"/>
  <c r="BC18" i="6"/>
  <c r="BC19" i="6"/>
  <c r="BC20" i="6"/>
  <c r="BC21" i="6"/>
  <c r="BC22" i="6"/>
  <c r="BC23" i="6"/>
  <c r="BC24" i="6"/>
  <c r="BC25" i="6"/>
  <c r="BC26" i="6"/>
  <c r="BC27" i="6"/>
  <c r="BC28" i="6"/>
  <c r="BC29" i="6"/>
  <c r="BC30" i="6"/>
  <c r="BC31" i="6"/>
  <c r="BC32" i="6"/>
  <c r="BC33" i="6"/>
  <c r="BC34" i="6"/>
  <c r="BC35" i="6"/>
  <c r="BC36" i="6"/>
  <c r="BC37" i="6"/>
  <c r="BC38" i="6"/>
  <c r="BC39" i="6"/>
  <c r="BC40" i="6"/>
  <c r="BC41" i="6"/>
  <c r="BC42" i="6"/>
  <c r="BC43" i="6"/>
  <c r="BC44" i="6"/>
  <c r="BC45" i="6"/>
  <c r="BC46" i="6"/>
  <c r="BC47" i="6"/>
  <c r="BC48" i="6"/>
  <c r="BC49" i="6"/>
  <c r="BC50" i="6"/>
  <c r="BC51" i="6"/>
  <c r="BC2" i="6"/>
  <c r="AP3" i="6"/>
  <c r="AQ3" i="6"/>
  <c r="AR3" i="6"/>
  <c r="AS3" i="6"/>
  <c r="AT3" i="6"/>
  <c r="AU3" i="6"/>
  <c r="AV3" i="6"/>
  <c r="AW3" i="6"/>
  <c r="AX3" i="6"/>
  <c r="AY3" i="6"/>
  <c r="AZ3" i="6"/>
  <c r="BA3" i="6"/>
  <c r="AP4" i="6"/>
  <c r="AQ4" i="6"/>
  <c r="AR4" i="6"/>
  <c r="AS4" i="6"/>
  <c r="AT4" i="6"/>
  <c r="AU4" i="6"/>
  <c r="AV4" i="6"/>
  <c r="AW4" i="6"/>
  <c r="AX4" i="6"/>
  <c r="AY4" i="6"/>
  <c r="AZ4" i="6"/>
  <c r="BA4" i="6"/>
  <c r="AP5" i="6"/>
  <c r="AQ5" i="6"/>
  <c r="AR5" i="6"/>
  <c r="AS5" i="6"/>
  <c r="AT5" i="6"/>
  <c r="AU5" i="6"/>
  <c r="AV5" i="6"/>
  <c r="AW5" i="6"/>
  <c r="AX5" i="6"/>
  <c r="AY5" i="6"/>
  <c r="AZ5" i="6"/>
  <c r="BA5" i="6"/>
  <c r="AP6" i="6"/>
  <c r="AQ6" i="6"/>
  <c r="AR6" i="6"/>
  <c r="AS6" i="6"/>
  <c r="AT6" i="6"/>
  <c r="AU6" i="6"/>
  <c r="AV6" i="6"/>
  <c r="AW6" i="6"/>
  <c r="AX6" i="6"/>
  <c r="AY6" i="6"/>
  <c r="AZ6" i="6"/>
  <c r="BA6" i="6"/>
  <c r="AP7" i="6"/>
  <c r="AQ7" i="6"/>
  <c r="AR7" i="6"/>
  <c r="AS7" i="6"/>
  <c r="AT7" i="6"/>
  <c r="AU7" i="6"/>
  <c r="AV7" i="6"/>
  <c r="AW7" i="6"/>
  <c r="AX7" i="6"/>
  <c r="AY7" i="6"/>
  <c r="AZ7" i="6"/>
  <c r="BA7" i="6"/>
  <c r="AP8" i="6"/>
  <c r="AQ8" i="6"/>
  <c r="AR8" i="6"/>
  <c r="AS8" i="6"/>
  <c r="AT8" i="6"/>
  <c r="AU8" i="6"/>
  <c r="AV8" i="6"/>
  <c r="AW8" i="6"/>
  <c r="AX8" i="6"/>
  <c r="AY8" i="6"/>
  <c r="AZ8" i="6"/>
  <c r="BA8" i="6"/>
  <c r="AP9" i="6"/>
  <c r="AQ9" i="6"/>
  <c r="AR9" i="6"/>
  <c r="AS9" i="6"/>
  <c r="AT9" i="6"/>
  <c r="AU9" i="6"/>
  <c r="AV9" i="6"/>
  <c r="AW9" i="6"/>
  <c r="AX9" i="6"/>
  <c r="AY9" i="6"/>
  <c r="AZ9" i="6"/>
  <c r="BA9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AP11" i="6"/>
  <c r="AQ11" i="6"/>
  <c r="AR11" i="6"/>
  <c r="AS11" i="6"/>
  <c r="AU11" i="6"/>
  <c r="AV11" i="6"/>
  <c r="AW11" i="6"/>
  <c r="AX11" i="6"/>
  <c r="AY11" i="6"/>
  <c r="AZ11" i="6"/>
  <c r="BA11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AP36" i="6"/>
  <c r="AQ36" i="6"/>
  <c r="AR36" i="6"/>
  <c r="AS36" i="6"/>
  <c r="AT36" i="6"/>
  <c r="AV36" i="6"/>
  <c r="AW36" i="6"/>
  <c r="AX36" i="6"/>
  <c r="AY36" i="6"/>
  <c r="AZ36" i="6"/>
  <c r="BA36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AQ2" i="6"/>
  <c r="AR2" i="6"/>
  <c r="AS2" i="6"/>
  <c r="AT2" i="6"/>
  <c r="AU2" i="6"/>
  <c r="AV2" i="6"/>
  <c r="AW2" i="6"/>
  <c r="AX2" i="6"/>
  <c r="AY2" i="6"/>
  <c r="AZ2" i="6"/>
  <c r="BA2" i="6"/>
  <c r="AP2" i="6"/>
  <c r="AC3" i="6"/>
  <c r="AD3" i="6"/>
  <c r="AE3" i="6"/>
  <c r="AF3" i="6"/>
  <c r="AG3" i="6"/>
  <c r="AH3" i="6"/>
  <c r="AI3" i="6"/>
  <c r="AJ3" i="6"/>
  <c r="AK3" i="6"/>
  <c r="AL3" i="6"/>
  <c r="AM3" i="6"/>
  <c r="AN3" i="6"/>
  <c r="AC4" i="6"/>
  <c r="AD4" i="6"/>
  <c r="AE4" i="6"/>
  <c r="AF4" i="6"/>
  <c r="AG4" i="6"/>
  <c r="AH4" i="6"/>
  <c r="AI4" i="6"/>
  <c r="AJ4" i="6"/>
  <c r="AK4" i="6"/>
  <c r="AL4" i="6"/>
  <c r="AM4" i="6"/>
  <c r="AN4" i="6"/>
  <c r="AC5" i="6"/>
  <c r="AD5" i="6"/>
  <c r="AE5" i="6"/>
  <c r="AF5" i="6"/>
  <c r="AG5" i="6"/>
  <c r="AH5" i="6"/>
  <c r="AI5" i="6"/>
  <c r="AJ5" i="6"/>
  <c r="AK5" i="6"/>
  <c r="AL5" i="6"/>
  <c r="AM5" i="6"/>
  <c r="AN5" i="6"/>
  <c r="AC6" i="6"/>
  <c r="AD6" i="6"/>
  <c r="AE6" i="6"/>
  <c r="AF6" i="6"/>
  <c r="AG6" i="6"/>
  <c r="AH6" i="6"/>
  <c r="AI6" i="6"/>
  <c r="AJ6" i="6"/>
  <c r="AK6" i="6"/>
  <c r="AL6" i="6"/>
  <c r="AM6" i="6"/>
  <c r="AN6" i="6"/>
  <c r="AC7" i="6"/>
  <c r="AD7" i="6"/>
  <c r="AE7" i="6"/>
  <c r="AF7" i="6"/>
  <c r="AG7" i="6"/>
  <c r="AH7" i="6"/>
  <c r="AI7" i="6"/>
  <c r="AJ7" i="6"/>
  <c r="AK7" i="6"/>
  <c r="AL7" i="6"/>
  <c r="AM7" i="6"/>
  <c r="AN7" i="6"/>
  <c r="AC8" i="6"/>
  <c r="AD8" i="6"/>
  <c r="AE8" i="6"/>
  <c r="AF8" i="6"/>
  <c r="AG8" i="6"/>
  <c r="AH8" i="6"/>
  <c r="AI8" i="6"/>
  <c r="AJ8" i="6"/>
  <c r="AK8" i="6"/>
  <c r="AL8" i="6"/>
  <c r="AM8" i="6"/>
  <c r="AN8" i="6"/>
  <c r="AC9" i="6"/>
  <c r="AD9" i="6"/>
  <c r="AE9" i="6"/>
  <c r="AF9" i="6"/>
  <c r="AG9" i="6"/>
  <c r="AH9" i="6"/>
  <c r="AI9" i="6"/>
  <c r="AJ9" i="6"/>
  <c r="AK9" i="6"/>
  <c r="AL9" i="6"/>
  <c r="AM9" i="6"/>
  <c r="AN9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C11" i="6"/>
  <c r="AD11" i="6"/>
  <c r="AE11" i="6"/>
  <c r="AF11" i="6"/>
  <c r="AH11" i="6"/>
  <c r="AI11" i="6"/>
  <c r="AJ11" i="6"/>
  <c r="AK11" i="6"/>
  <c r="AL11" i="6"/>
  <c r="AM11" i="6"/>
  <c r="AN11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C36" i="6"/>
  <c r="AD36" i="6"/>
  <c r="AE36" i="6"/>
  <c r="AF36" i="6"/>
  <c r="AG36" i="6"/>
  <c r="AI36" i="6"/>
  <c r="AJ36" i="6"/>
  <c r="AK36" i="6"/>
  <c r="AL36" i="6"/>
  <c r="AM36" i="6"/>
  <c r="AN36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N2" i="6"/>
  <c r="AD2" i="6"/>
  <c r="AE2" i="6"/>
  <c r="AF2" i="6"/>
  <c r="AG2" i="6"/>
  <c r="AH2" i="6"/>
  <c r="AI2" i="6"/>
  <c r="AJ2" i="6"/>
  <c r="AK2" i="6"/>
  <c r="AL2" i="6"/>
  <c r="AM2" i="6"/>
  <c r="AC2" i="6"/>
  <c r="P3" i="6"/>
  <c r="Q3" i="6"/>
  <c r="R3" i="6"/>
  <c r="S3" i="6"/>
  <c r="T3" i="6"/>
  <c r="U3" i="6"/>
  <c r="V3" i="6"/>
  <c r="W3" i="6"/>
  <c r="X3" i="6"/>
  <c r="Y3" i="6"/>
  <c r="Z3" i="6"/>
  <c r="AA3" i="6"/>
  <c r="P4" i="6"/>
  <c r="Q4" i="6"/>
  <c r="R4" i="6"/>
  <c r="S4" i="6"/>
  <c r="T4" i="6"/>
  <c r="U4" i="6"/>
  <c r="V4" i="6"/>
  <c r="W4" i="6"/>
  <c r="X4" i="6"/>
  <c r="Y4" i="6"/>
  <c r="Z4" i="6"/>
  <c r="AA4" i="6"/>
  <c r="P5" i="6"/>
  <c r="Q5" i="6"/>
  <c r="R5" i="6"/>
  <c r="S5" i="6"/>
  <c r="T5" i="6"/>
  <c r="U5" i="6"/>
  <c r="V5" i="6"/>
  <c r="W5" i="6"/>
  <c r="X5" i="6"/>
  <c r="Y5" i="6"/>
  <c r="Z5" i="6"/>
  <c r="AA5" i="6"/>
  <c r="P6" i="6"/>
  <c r="Q6" i="6"/>
  <c r="R6" i="6"/>
  <c r="S6" i="6"/>
  <c r="T6" i="6"/>
  <c r="U6" i="6"/>
  <c r="V6" i="6"/>
  <c r="W6" i="6"/>
  <c r="X6" i="6"/>
  <c r="Y6" i="6"/>
  <c r="Z6" i="6"/>
  <c r="AA6" i="6"/>
  <c r="P7" i="6"/>
  <c r="Q7" i="6"/>
  <c r="R7" i="6"/>
  <c r="S7" i="6"/>
  <c r="T7" i="6"/>
  <c r="U7" i="6"/>
  <c r="V7" i="6"/>
  <c r="W7" i="6"/>
  <c r="X7" i="6"/>
  <c r="Y7" i="6"/>
  <c r="Z7" i="6"/>
  <c r="AA7" i="6"/>
  <c r="P8" i="6"/>
  <c r="Q8" i="6"/>
  <c r="R8" i="6"/>
  <c r="S8" i="6"/>
  <c r="T8" i="6"/>
  <c r="U8" i="6"/>
  <c r="V8" i="6"/>
  <c r="W8" i="6"/>
  <c r="X8" i="6"/>
  <c r="Y8" i="6"/>
  <c r="Z8" i="6"/>
  <c r="AA8" i="6"/>
  <c r="P9" i="6"/>
  <c r="Q9" i="6"/>
  <c r="R9" i="6"/>
  <c r="S9" i="6"/>
  <c r="T9" i="6"/>
  <c r="U9" i="6"/>
  <c r="V9" i="6"/>
  <c r="W9" i="6"/>
  <c r="X9" i="6"/>
  <c r="Y9" i="6"/>
  <c r="Z9" i="6"/>
  <c r="AA9" i="6"/>
  <c r="P10" i="6"/>
  <c r="Q10" i="6"/>
  <c r="R10" i="6"/>
  <c r="S10" i="6"/>
  <c r="T10" i="6"/>
  <c r="U10" i="6"/>
  <c r="V10" i="6"/>
  <c r="W10" i="6"/>
  <c r="X10" i="6"/>
  <c r="Y10" i="6"/>
  <c r="Z10" i="6"/>
  <c r="AA10" i="6"/>
  <c r="P11" i="6"/>
  <c r="Q11" i="6"/>
  <c r="R11" i="6"/>
  <c r="S11" i="6"/>
  <c r="T11" i="6"/>
  <c r="AG11" i="6" s="1"/>
  <c r="AT11" i="6" s="1"/>
  <c r="U11" i="6"/>
  <c r="V11" i="6"/>
  <c r="W11" i="6"/>
  <c r="X11" i="6"/>
  <c r="Y11" i="6"/>
  <c r="Z11" i="6"/>
  <c r="AA11" i="6"/>
  <c r="P12" i="6"/>
  <c r="Q12" i="6"/>
  <c r="R12" i="6"/>
  <c r="S12" i="6"/>
  <c r="T12" i="6"/>
  <c r="U12" i="6"/>
  <c r="V12" i="6"/>
  <c r="W12" i="6"/>
  <c r="X12" i="6"/>
  <c r="Y12" i="6"/>
  <c r="Z12" i="6"/>
  <c r="AA12" i="6"/>
  <c r="P13" i="6"/>
  <c r="Q13" i="6"/>
  <c r="R13" i="6"/>
  <c r="S13" i="6"/>
  <c r="T13" i="6"/>
  <c r="U13" i="6"/>
  <c r="V13" i="6"/>
  <c r="W13" i="6"/>
  <c r="X13" i="6"/>
  <c r="Y13" i="6"/>
  <c r="Z13" i="6"/>
  <c r="AA13" i="6"/>
  <c r="P14" i="6"/>
  <c r="Q14" i="6"/>
  <c r="R14" i="6"/>
  <c r="S14" i="6"/>
  <c r="T14" i="6"/>
  <c r="U14" i="6"/>
  <c r="V14" i="6"/>
  <c r="W14" i="6"/>
  <c r="X14" i="6"/>
  <c r="Y14" i="6"/>
  <c r="Z14" i="6"/>
  <c r="AA14" i="6"/>
  <c r="P15" i="6"/>
  <c r="Q15" i="6"/>
  <c r="R15" i="6"/>
  <c r="S15" i="6"/>
  <c r="T15" i="6"/>
  <c r="U15" i="6"/>
  <c r="V15" i="6"/>
  <c r="W15" i="6"/>
  <c r="X15" i="6"/>
  <c r="Y15" i="6"/>
  <c r="Z15" i="6"/>
  <c r="AA15" i="6"/>
  <c r="P16" i="6"/>
  <c r="Q16" i="6"/>
  <c r="R16" i="6"/>
  <c r="S16" i="6"/>
  <c r="T16" i="6"/>
  <c r="U16" i="6"/>
  <c r="V16" i="6"/>
  <c r="W16" i="6"/>
  <c r="X16" i="6"/>
  <c r="Y16" i="6"/>
  <c r="Z16" i="6"/>
  <c r="AA16" i="6"/>
  <c r="P17" i="6"/>
  <c r="Q17" i="6"/>
  <c r="R17" i="6"/>
  <c r="S17" i="6"/>
  <c r="T17" i="6"/>
  <c r="U17" i="6"/>
  <c r="V17" i="6"/>
  <c r="W17" i="6"/>
  <c r="X17" i="6"/>
  <c r="Y17" i="6"/>
  <c r="Z17" i="6"/>
  <c r="AA17" i="6"/>
  <c r="P18" i="6"/>
  <c r="Q18" i="6"/>
  <c r="R18" i="6"/>
  <c r="S18" i="6"/>
  <c r="T18" i="6"/>
  <c r="U18" i="6"/>
  <c r="V18" i="6"/>
  <c r="W18" i="6"/>
  <c r="X18" i="6"/>
  <c r="Y18" i="6"/>
  <c r="Z18" i="6"/>
  <c r="AA18" i="6"/>
  <c r="P19" i="6"/>
  <c r="Q19" i="6"/>
  <c r="R19" i="6"/>
  <c r="S19" i="6"/>
  <c r="T19" i="6"/>
  <c r="U19" i="6"/>
  <c r="V19" i="6"/>
  <c r="W19" i="6"/>
  <c r="X19" i="6"/>
  <c r="Y19" i="6"/>
  <c r="Z19" i="6"/>
  <c r="AA19" i="6"/>
  <c r="P20" i="6"/>
  <c r="Q20" i="6"/>
  <c r="R20" i="6"/>
  <c r="S20" i="6"/>
  <c r="T20" i="6"/>
  <c r="U20" i="6"/>
  <c r="V20" i="6"/>
  <c r="W20" i="6"/>
  <c r="X20" i="6"/>
  <c r="Y20" i="6"/>
  <c r="Z20" i="6"/>
  <c r="AA20" i="6"/>
  <c r="P21" i="6"/>
  <c r="Q21" i="6"/>
  <c r="R21" i="6"/>
  <c r="S21" i="6"/>
  <c r="T21" i="6"/>
  <c r="U21" i="6"/>
  <c r="V21" i="6"/>
  <c r="W21" i="6"/>
  <c r="X21" i="6"/>
  <c r="Y21" i="6"/>
  <c r="Z21" i="6"/>
  <c r="AA21" i="6"/>
  <c r="P22" i="6"/>
  <c r="Q22" i="6"/>
  <c r="R22" i="6"/>
  <c r="S22" i="6"/>
  <c r="T22" i="6"/>
  <c r="U22" i="6"/>
  <c r="V22" i="6"/>
  <c r="W22" i="6"/>
  <c r="X22" i="6"/>
  <c r="Y22" i="6"/>
  <c r="Z22" i="6"/>
  <c r="AA22" i="6"/>
  <c r="P23" i="6"/>
  <c r="Q23" i="6"/>
  <c r="R23" i="6"/>
  <c r="S23" i="6"/>
  <c r="T23" i="6"/>
  <c r="U23" i="6"/>
  <c r="V23" i="6"/>
  <c r="W23" i="6"/>
  <c r="X23" i="6"/>
  <c r="Y23" i="6"/>
  <c r="Z23" i="6"/>
  <c r="AA23" i="6"/>
  <c r="P24" i="6"/>
  <c r="Q24" i="6"/>
  <c r="R24" i="6"/>
  <c r="S24" i="6"/>
  <c r="T24" i="6"/>
  <c r="U24" i="6"/>
  <c r="V24" i="6"/>
  <c r="W24" i="6"/>
  <c r="X24" i="6"/>
  <c r="Y24" i="6"/>
  <c r="Z24" i="6"/>
  <c r="AA24" i="6"/>
  <c r="P25" i="6"/>
  <c r="Q25" i="6"/>
  <c r="R25" i="6"/>
  <c r="S25" i="6"/>
  <c r="T25" i="6"/>
  <c r="U25" i="6"/>
  <c r="V25" i="6"/>
  <c r="W25" i="6"/>
  <c r="X25" i="6"/>
  <c r="Y25" i="6"/>
  <c r="Z25" i="6"/>
  <c r="AA25" i="6"/>
  <c r="P26" i="6"/>
  <c r="Q26" i="6"/>
  <c r="R26" i="6"/>
  <c r="S26" i="6"/>
  <c r="T26" i="6"/>
  <c r="U26" i="6"/>
  <c r="V26" i="6"/>
  <c r="W26" i="6"/>
  <c r="X26" i="6"/>
  <c r="Y26" i="6"/>
  <c r="Z26" i="6"/>
  <c r="AA26" i="6"/>
  <c r="P27" i="6"/>
  <c r="Q27" i="6"/>
  <c r="R27" i="6"/>
  <c r="S27" i="6"/>
  <c r="T27" i="6"/>
  <c r="U27" i="6"/>
  <c r="V27" i="6"/>
  <c r="W27" i="6"/>
  <c r="X27" i="6"/>
  <c r="Y27" i="6"/>
  <c r="Z27" i="6"/>
  <c r="AA27" i="6"/>
  <c r="P28" i="6"/>
  <c r="Q28" i="6"/>
  <c r="R28" i="6"/>
  <c r="S28" i="6"/>
  <c r="T28" i="6"/>
  <c r="U28" i="6"/>
  <c r="V28" i="6"/>
  <c r="W28" i="6"/>
  <c r="X28" i="6"/>
  <c r="Y28" i="6"/>
  <c r="Z28" i="6"/>
  <c r="AA28" i="6"/>
  <c r="P29" i="6"/>
  <c r="Q29" i="6"/>
  <c r="R29" i="6"/>
  <c r="S29" i="6"/>
  <c r="T29" i="6"/>
  <c r="U29" i="6"/>
  <c r="V29" i="6"/>
  <c r="W29" i="6"/>
  <c r="X29" i="6"/>
  <c r="Y29" i="6"/>
  <c r="Z29" i="6"/>
  <c r="AA29" i="6"/>
  <c r="P30" i="6"/>
  <c r="Q30" i="6"/>
  <c r="R30" i="6"/>
  <c r="S30" i="6"/>
  <c r="T30" i="6"/>
  <c r="U30" i="6"/>
  <c r="V30" i="6"/>
  <c r="W30" i="6"/>
  <c r="X30" i="6"/>
  <c r="Y30" i="6"/>
  <c r="Z30" i="6"/>
  <c r="AA30" i="6"/>
  <c r="P31" i="6"/>
  <c r="Q31" i="6"/>
  <c r="R31" i="6"/>
  <c r="S31" i="6"/>
  <c r="T31" i="6"/>
  <c r="U31" i="6"/>
  <c r="V31" i="6"/>
  <c r="W31" i="6"/>
  <c r="X31" i="6"/>
  <c r="Y31" i="6"/>
  <c r="Z31" i="6"/>
  <c r="AA31" i="6"/>
  <c r="P32" i="6"/>
  <c r="Q32" i="6"/>
  <c r="R32" i="6"/>
  <c r="S32" i="6"/>
  <c r="T32" i="6"/>
  <c r="U32" i="6"/>
  <c r="V32" i="6"/>
  <c r="W32" i="6"/>
  <c r="X32" i="6"/>
  <c r="Y32" i="6"/>
  <c r="Z32" i="6"/>
  <c r="AA32" i="6"/>
  <c r="P33" i="6"/>
  <c r="Q33" i="6"/>
  <c r="R33" i="6"/>
  <c r="S33" i="6"/>
  <c r="T33" i="6"/>
  <c r="U33" i="6"/>
  <c r="V33" i="6"/>
  <c r="W33" i="6"/>
  <c r="X33" i="6"/>
  <c r="Y33" i="6"/>
  <c r="Z33" i="6"/>
  <c r="AA33" i="6"/>
  <c r="P34" i="6"/>
  <c r="Q34" i="6"/>
  <c r="R34" i="6"/>
  <c r="S34" i="6"/>
  <c r="T34" i="6"/>
  <c r="U34" i="6"/>
  <c r="V34" i="6"/>
  <c r="W34" i="6"/>
  <c r="X34" i="6"/>
  <c r="Y34" i="6"/>
  <c r="Z34" i="6"/>
  <c r="AA34" i="6"/>
  <c r="P35" i="6"/>
  <c r="Q35" i="6"/>
  <c r="R35" i="6"/>
  <c r="S35" i="6"/>
  <c r="T35" i="6"/>
  <c r="U35" i="6"/>
  <c r="V35" i="6"/>
  <c r="W35" i="6"/>
  <c r="X35" i="6"/>
  <c r="Y35" i="6"/>
  <c r="Z35" i="6"/>
  <c r="AA35" i="6"/>
  <c r="P36" i="6"/>
  <c r="Q36" i="6"/>
  <c r="R36" i="6"/>
  <c r="S36" i="6"/>
  <c r="T36" i="6"/>
  <c r="U36" i="6"/>
  <c r="AH36" i="6" s="1"/>
  <c r="AU36" i="6" s="1"/>
  <c r="BH36" i="6" s="1"/>
  <c r="I39" i="7" s="1"/>
  <c r="I55" i="7" s="1"/>
  <c r="V36" i="6"/>
  <c r="W36" i="6"/>
  <c r="X36" i="6"/>
  <c r="Y36" i="6"/>
  <c r="Z36" i="6"/>
  <c r="AA36" i="6"/>
  <c r="P37" i="6"/>
  <c r="Q37" i="6"/>
  <c r="R37" i="6"/>
  <c r="S37" i="6"/>
  <c r="T37" i="6"/>
  <c r="U37" i="6"/>
  <c r="V37" i="6"/>
  <c r="W37" i="6"/>
  <c r="X37" i="6"/>
  <c r="Y37" i="6"/>
  <c r="Z37" i="6"/>
  <c r="AA37" i="6"/>
  <c r="P38" i="6"/>
  <c r="Q38" i="6"/>
  <c r="R38" i="6"/>
  <c r="S38" i="6"/>
  <c r="T38" i="6"/>
  <c r="U38" i="6"/>
  <c r="V38" i="6"/>
  <c r="W38" i="6"/>
  <c r="X38" i="6"/>
  <c r="Y38" i="6"/>
  <c r="Z38" i="6"/>
  <c r="AA38" i="6"/>
  <c r="P39" i="6"/>
  <c r="Q39" i="6"/>
  <c r="R39" i="6"/>
  <c r="S39" i="6"/>
  <c r="T39" i="6"/>
  <c r="U39" i="6"/>
  <c r="V39" i="6"/>
  <c r="W39" i="6"/>
  <c r="X39" i="6"/>
  <c r="Y39" i="6"/>
  <c r="Z39" i="6"/>
  <c r="AA39" i="6"/>
  <c r="P40" i="6"/>
  <c r="Q40" i="6"/>
  <c r="R40" i="6"/>
  <c r="S40" i="6"/>
  <c r="T40" i="6"/>
  <c r="U40" i="6"/>
  <c r="V40" i="6"/>
  <c r="W40" i="6"/>
  <c r="X40" i="6"/>
  <c r="Y40" i="6"/>
  <c r="Z40" i="6"/>
  <c r="AA40" i="6"/>
  <c r="P41" i="6"/>
  <c r="Q41" i="6"/>
  <c r="R41" i="6"/>
  <c r="S41" i="6"/>
  <c r="T41" i="6"/>
  <c r="U41" i="6"/>
  <c r="V41" i="6"/>
  <c r="W41" i="6"/>
  <c r="X41" i="6"/>
  <c r="Y41" i="6"/>
  <c r="Z41" i="6"/>
  <c r="AA41" i="6"/>
  <c r="P42" i="6"/>
  <c r="Q42" i="6"/>
  <c r="R42" i="6"/>
  <c r="S42" i="6"/>
  <c r="T42" i="6"/>
  <c r="U42" i="6"/>
  <c r="V42" i="6"/>
  <c r="W42" i="6"/>
  <c r="X42" i="6"/>
  <c r="Y42" i="6"/>
  <c r="Z42" i="6"/>
  <c r="AA42" i="6"/>
  <c r="P43" i="6"/>
  <c r="Q43" i="6"/>
  <c r="R43" i="6"/>
  <c r="S43" i="6"/>
  <c r="T43" i="6"/>
  <c r="U43" i="6"/>
  <c r="V43" i="6"/>
  <c r="W43" i="6"/>
  <c r="X43" i="6"/>
  <c r="Y43" i="6"/>
  <c r="Z43" i="6"/>
  <c r="AA43" i="6"/>
  <c r="P44" i="6"/>
  <c r="Q44" i="6"/>
  <c r="R44" i="6"/>
  <c r="S44" i="6"/>
  <c r="T44" i="6"/>
  <c r="U44" i="6"/>
  <c r="V44" i="6"/>
  <c r="W44" i="6"/>
  <c r="X44" i="6"/>
  <c r="Y44" i="6"/>
  <c r="Z44" i="6"/>
  <c r="AA44" i="6"/>
  <c r="P45" i="6"/>
  <c r="Q45" i="6"/>
  <c r="R45" i="6"/>
  <c r="S45" i="6"/>
  <c r="T45" i="6"/>
  <c r="U45" i="6"/>
  <c r="V45" i="6"/>
  <c r="W45" i="6"/>
  <c r="X45" i="6"/>
  <c r="Y45" i="6"/>
  <c r="Z45" i="6"/>
  <c r="AA45" i="6"/>
  <c r="P46" i="6"/>
  <c r="Q46" i="6"/>
  <c r="R46" i="6"/>
  <c r="S46" i="6"/>
  <c r="T46" i="6"/>
  <c r="U46" i="6"/>
  <c r="V46" i="6"/>
  <c r="W46" i="6"/>
  <c r="X46" i="6"/>
  <c r="Y46" i="6"/>
  <c r="Z46" i="6"/>
  <c r="AA46" i="6"/>
  <c r="P47" i="6"/>
  <c r="Q47" i="6"/>
  <c r="R47" i="6"/>
  <c r="S47" i="6"/>
  <c r="T47" i="6"/>
  <c r="U47" i="6"/>
  <c r="V47" i="6"/>
  <c r="W47" i="6"/>
  <c r="X47" i="6"/>
  <c r="Y47" i="6"/>
  <c r="Z47" i="6"/>
  <c r="AA47" i="6"/>
  <c r="P48" i="6"/>
  <c r="Q48" i="6"/>
  <c r="R48" i="6"/>
  <c r="S48" i="6"/>
  <c r="T48" i="6"/>
  <c r="U48" i="6"/>
  <c r="V48" i="6"/>
  <c r="W48" i="6"/>
  <c r="X48" i="6"/>
  <c r="Y48" i="6"/>
  <c r="Z48" i="6"/>
  <c r="AA48" i="6"/>
  <c r="P49" i="6"/>
  <c r="Q49" i="6"/>
  <c r="R49" i="6"/>
  <c r="S49" i="6"/>
  <c r="T49" i="6"/>
  <c r="U49" i="6"/>
  <c r="V49" i="6"/>
  <c r="W49" i="6"/>
  <c r="X49" i="6"/>
  <c r="Y49" i="6"/>
  <c r="Z49" i="6"/>
  <c r="AA49" i="6"/>
  <c r="P50" i="6"/>
  <c r="Q50" i="6"/>
  <c r="R50" i="6"/>
  <c r="S50" i="6"/>
  <c r="T50" i="6"/>
  <c r="U50" i="6"/>
  <c r="V50" i="6"/>
  <c r="W50" i="6"/>
  <c r="X50" i="6"/>
  <c r="Y50" i="6"/>
  <c r="Z50" i="6"/>
  <c r="AA50" i="6"/>
  <c r="P51" i="6"/>
  <c r="Q51" i="6"/>
  <c r="R51" i="6"/>
  <c r="S51" i="6"/>
  <c r="T51" i="6"/>
  <c r="U51" i="6"/>
  <c r="V51" i="6"/>
  <c r="W51" i="6"/>
  <c r="X51" i="6"/>
  <c r="Y51" i="6"/>
  <c r="Z51" i="6"/>
  <c r="AA51" i="6"/>
  <c r="AA2" i="6"/>
  <c r="S2" i="6"/>
  <c r="T2" i="6"/>
  <c r="U2" i="6"/>
  <c r="V2" i="6"/>
  <c r="W2" i="6"/>
  <c r="X2" i="6"/>
  <c r="Y2" i="6"/>
  <c r="Z2" i="6"/>
  <c r="Q2" i="6"/>
  <c r="R2" i="6"/>
  <c r="P2" i="6"/>
  <c r="E55" i="8"/>
  <c r="F55" i="8"/>
  <c r="H55" i="8"/>
  <c r="I55" i="8"/>
  <c r="J55" i="8"/>
  <c r="M55" i="8"/>
  <c r="N55" i="8"/>
  <c r="D55" i="8"/>
  <c r="F85" i="21" l="1"/>
  <c r="K47" i="9" a="1"/>
  <c r="K47" i="9" s="1"/>
  <c r="L47" i="9" s="1"/>
  <c r="K31" i="9" a="1"/>
  <c r="K31" i="9" s="1"/>
  <c r="L31" i="9" s="1"/>
  <c r="K15" i="9" a="1"/>
  <c r="K15" i="9" s="1"/>
  <c r="L15" i="9" s="1"/>
  <c r="K52" i="9" a="1"/>
  <c r="K52" i="9" s="1"/>
  <c r="L52" i="9" s="1"/>
  <c r="K46" i="9" a="1"/>
  <c r="K46" i="9" s="1"/>
  <c r="L46" i="9" s="1"/>
  <c r="K41" i="9" a="1"/>
  <c r="K41" i="9" s="1"/>
  <c r="L41" i="9" s="1"/>
  <c r="K36" i="9" a="1"/>
  <c r="K36" i="9" s="1"/>
  <c r="L36" i="9" s="1"/>
  <c r="K30" i="9" a="1"/>
  <c r="K30" i="9" s="1"/>
  <c r="L30" i="9" s="1"/>
  <c r="K25" i="9" a="1"/>
  <c r="K25" i="9" s="1"/>
  <c r="L25" i="9" s="1"/>
  <c r="K20" i="9" a="1"/>
  <c r="K20" i="9" s="1"/>
  <c r="L20" i="9" s="1"/>
  <c r="K14" i="9" a="1"/>
  <c r="K14" i="9" s="1"/>
  <c r="L14" i="9" s="1"/>
  <c r="K9" i="9" a="1"/>
  <c r="K9" i="9" s="1"/>
  <c r="L9" i="9" s="1"/>
  <c r="K51" i="9" a="1"/>
  <c r="K51" i="9" s="1"/>
  <c r="L51" i="9" s="1"/>
  <c r="K35" i="9" a="1"/>
  <c r="K35" i="9" s="1"/>
  <c r="L35" i="9" s="1"/>
  <c r="K19" i="9" a="1"/>
  <c r="K19" i="9" s="1"/>
  <c r="L19" i="9" s="1"/>
  <c r="K50" i="9" a="1"/>
  <c r="K50" i="9" s="1"/>
  <c r="L50" i="9" s="1"/>
  <c r="K40" i="9" a="1"/>
  <c r="K40" i="9" s="1"/>
  <c r="L40" i="9" s="1"/>
  <c r="K34" i="9" a="1"/>
  <c r="K34" i="9" s="1"/>
  <c r="L34" i="9" s="1"/>
  <c r="K29" i="9" a="1"/>
  <c r="K29" i="9" s="1"/>
  <c r="L29" i="9" s="1"/>
  <c r="K24" i="9" a="1"/>
  <c r="K24" i="9" s="1"/>
  <c r="L24" i="9" s="1"/>
  <c r="K18" i="9" a="1"/>
  <c r="K18" i="9" s="1"/>
  <c r="L18" i="9" s="1"/>
  <c r="K13" i="9" a="1"/>
  <c r="K13" i="9" s="1"/>
  <c r="L13" i="9" s="1"/>
  <c r="K8" i="9" a="1"/>
  <c r="K8" i="9" s="1"/>
  <c r="L8" i="9" s="1"/>
  <c r="K45" i="9" a="1"/>
  <c r="K45" i="9" s="1"/>
  <c r="L45" i="9" s="1"/>
  <c r="K5" i="9" a="1"/>
  <c r="K5" i="9" s="1"/>
  <c r="L5" i="9" s="1"/>
  <c r="K39" i="9" a="1"/>
  <c r="K39" i="9" s="1"/>
  <c r="L39" i="9" s="1"/>
  <c r="K23" i="9" a="1"/>
  <c r="K23" i="9" s="1"/>
  <c r="L23" i="9" s="1"/>
  <c r="K7" i="9" a="1"/>
  <c r="K7" i="9" s="1"/>
  <c r="L7" i="9" s="1"/>
  <c r="K54" i="9" a="1"/>
  <c r="K54" i="9" s="1"/>
  <c r="L54" i="9" s="1"/>
  <c r="K49" i="9" a="1"/>
  <c r="K49" i="9" s="1"/>
  <c r="L49" i="9" s="1"/>
  <c r="K44" i="9" a="1"/>
  <c r="K44" i="9" s="1"/>
  <c r="L44" i="9" s="1"/>
  <c r="K38" i="9" a="1"/>
  <c r="K38" i="9" s="1"/>
  <c r="L38" i="9" s="1"/>
  <c r="K33" i="9" a="1"/>
  <c r="K33" i="9" s="1"/>
  <c r="L33" i="9" s="1"/>
  <c r="K28" i="9" a="1"/>
  <c r="K28" i="9" s="1"/>
  <c r="L28" i="9" s="1"/>
  <c r="K22" i="9" a="1"/>
  <c r="K22" i="9" s="1"/>
  <c r="L22" i="9" s="1"/>
  <c r="K17" i="9" a="1"/>
  <c r="K17" i="9" s="1"/>
  <c r="L17" i="9" s="1"/>
  <c r="K12" i="9" a="1"/>
  <c r="K12" i="9" s="1"/>
  <c r="L12" i="9" s="1"/>
  <c r="K6" i="9" a="1"/>
  <c r="K6" i="9" s="1"/>
  <c r="L6" i="9" s="1"/>
  <c r="K43" i="9" a="1"/>
  <c r="K43" i="9" s="1"/>
  <c r="L43" i="9" s="1"/>
  <c r="K27" i="9" a="1"/>
  <c r="K27" i="9" s="1"/>
  <c r="L27" i="9" s="1"/>
  <c r="K11" i="9" a="1"/>
  <c r="K11" i="9" s="1"/>
  <c r="L11" i="9" s="1"/>
  <c r="K53" i="9" a="1"/>
  <c r="K53" i="9" s="1"/>
  <c r="L53" i="9" s="1"/>
  <c r="K48" i="9" a="1"/>
  <c r="K48" i="9" s="1"/>
  <c r="L48" i="9" s="1"/>
  <c r="K42" i="9" a="1"/>
  <c r="K42" i="9" s="1"/>
  <c r="L42" i="9" s="1"/>
  <c r="K37" i="9" a="1"/>
  <c r="K37" i="9" s="1"/>
  <c r="L37" i="9" s="1"/>
  <c r="K32" i="9" a="1"/>
  <c r="K32" i="9" s="1"/>
  <c r="L32" i="9" s="1"/>
  <c r="K26" i="9" a="1"/>
  <c r="K26" i="9" s="1"/>
  <c r="L26" i="9" s="1"/>
  <c r="K21" i="9" a="1"/>
  <c r="K21" i="9" s="1"/>
  <c r="L21" i="9" s="1"/>
  <c r="K16" i="9" a="1"/>
  <c r="K16" i="9" s="1"/>
  <c r="L16" i="9" s="1"/>
  <c r="D55" i="7"/>
  <c r="D62" i="8"/>
  <c r="G85" i="21"/>
  <c r="B55" i="21"/>
  <c r="B56" i="21" s="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A5" i="9" a="1"/>
  <c r="A10" i="9" s="1"/>
  <c r="B5" i="8" a="1"/>
  <c r="B7" i="8" s="1"/>
  <c r="B5" i="7" a="1"/>
  <c r="B5" i="7" s="1"/>
  <c r="J5" i="9" s="1"/>
  <c r="D4" i="8" a="1"/>
  <c r="I4" i="8" s="1"/>
  <c r="D4" i="7" a="1"/>
  <c r="D4" i="7" s="1"/>
  <c r="D57" i="8" a="1"/>
  <c r="E57" i="8" s="1"/>
  <c r="C56" i="9"/>
  <c r="B56" i="9"/>
  <c r="H4" i="8" l="1"/>
  <c r="B52" i="7"/>
  <c r="J52" i="9" s="1"/>
  <c r="B44" i="7"/>
  <c r="J44" i="9" s="1"/>
  <c r="B36" i="7"/>
  <c r="J36" i="9" s="1"/>
  <c r="B28" i="7"/>
  <c r="J28" i="9" s="1"/>
  <c r="B20" i="7"/>
  <c r="J20" i="9" s="1"/>
  <c r="B12" i="7"/>
  <c r="J12" i="9" s="1"/>
  <c r="A9" i="9"/>
  <c r="J4" i="7"/>
  <c r="O4" i="8"/>
  <c r="G4" i="8"/>
  <c r="B51" i="7"/>
  <c r="J51" i="9" s="1"/>
  <c r="B43" i="7"/>
  <c r="J43" i="9" s="1"/>
  <c r="B35" i="7"/>
  <c r="J35" i="9" s="1"/>
  <c r="B27" i="7"/>
  <c r="J27" i="9" s="1"/>
  <c r="B19" i="7"/>
  <c r="J19" i="9" s="1"/>
  <c r="B11" i="7"/>
  <c r="J11" i="9" s="1"/>
  <c r="B54" i="8"/>
  <c r="B46" i="8"/>
  <c r="B38" i="8"/>
  <c r="B30" i="8"/>
  <c r="B22" i="8"/>
  <c r="B14" i="8"/>
  <c r="B6" i="8"/>
  <c r="A49" i="9"/>
  <c r="A41" i="9"/>
  <c r="A33" i="9"/>
  <c r="A25" i="9"/>
  <c r="A17" i="9"/>
  <c r="K57" i="8"/>
  <c r="I4" i="7"/>
  <c r="N4" i="8"/>
  <c r="F4" i="8"/>
  <c r="B50" i="7"/>
  <c r="J50" i="9" s="1"/>
  <c r="B42" i="7"/>
  <c r="J42" i="9" s="1"/>
  <c r="B34" i="7"/>
  <c r="J34" i="9" s="1"/>
  <c r="B26" i="7"/>
  <c r="J26" i="9" s="1"/>
  <c r="B18" i="7"/>
  <c r="J18" i="9" s="1"/>
  <c r="B10" i="7"/>
  <c r="J10" i="9" s="1"/>
  <c r="B53" i="8"/>
  <c r="B45" i="8"/>
  <c r="B37" i="8"/>
  <c r="B29" i="8"/>
  <c r="B21" i="8"/>
  <c r="B13" i="8"/>
  <c r="B5" i="8"/>
  <c r="A48" i="9"/>
  <c r="A40" i="9"/>
  <c r="A32" i="9"/>
  <c r="A24" i="9"/>
  <c r="A16" i="9"/>
  <c r="A8" i="9"/>
  <c r="A47" i="9"/>
  <c r="A39" i="9"/>
  <c r="A31" i="9"/>
  <c r="A23" i="9"/>
  <c r="A15" i="9"/>
  <c r="A7" i="9"/>
  <c r="H4" i="7"/>
  <c r="M4" i="8"/>
  <c r="E4" i="8"/>
  <c r="B49" i="7"/>
  <c r="J49" i="9" s="1"/>
  <c r="B41" i="7"/>
  <c r="J41" i="9" s="1"/>
  <c r="B33" i="7"/>
  <c r="J33" i="9" s="1"/>
  <c r="B25" i="7"/>
  <c r="J25" i="9" s="1"/>
  <c r="B17" i="7"/>
  <c r="J17" i="9" s="1"/>
  <c r="B9" i="7"/>
  <c r="J9" i="9" s="1"/>
  <c r="B52" i="8"/>
  <c r="B44" i="8"/>
  <c r="B36" i="8"/>
  <c r="B28" i="8"/>
  <c r="B20" i="8"/>
  <c r="B12" i="8"/>
  <c r="O4" i="7"/>
  <c r="G4" i="7"/>
  <c r="L4" i="8"/>
  <c r="D4" i="8"/>
  <c r="B48" i="7"/>
  <c r="J48" i="9" s="1"/>
  <c r="B40" i="7"/>
  <c r="J40" i="9" s="1"/>
  <c r="B32" i="7"/>
  <c r="J32" i="9" s="1"/>
  <c r="B24" i="7"/>
  <c r="J24" i="9" s="1"/>
  <c r="B16" i="7"/>
  <c r="J16" i="9" s="1"/>
  <c r="B8" i="7"/>
  <c r="J8" i="9" s="1"/>
  <c r="B51" i="8"/>
  <c r="B43" i="8"/>
  <c r="B35" i="8"/>
  <c r="B27" i="8"/>
  <c r="B19" i="8"/>
  <c r="B11" i="8"/>
  <c r="A54" i="9"/>
  <c r="A46" i="9"/>
  <c r="A38" i="9"/>
  <c r="A30" i="9"/>
  <c r="A22" i="9"/>
  <c r="A14" i="9"/>
  <c r="A6" i="9"/>
  <c r="B47" i="7"/>
  <c r="J47" i="9" s="1"/>
  <c r="B39" i="7"/>
  <c r="J39" i="9" s="1"/>
  <c r="B31" i="7"/>
  <c r="J31" i="9" s="1"/>
  <c r="B23" i="7"/>
  <c r="J23" i="9" s="1"/>
  <c r="B15" i="7"/>
  <c r="J15" i="9" s="1"/>
  <c r="B7" i="7"/>
  <c r="J7" i="9" s="1"/>
  <c r="B50" i="8"/>
  <c r="B42" i="8"/>
  <c r="B34" i="8"/>
  <c r="B26" i="8"/>
  <c r="B18" i="8"/>
  <c r="B10" i="8"/>
  <c r="A53" i="9"/>
  <c r="A45" i="9"/>
  <c r="A37" i="9"/>
  <c r="A29" i="9"/>
  <c r="A21" i="9"/>
  <c r="A13" i="9"/>
  <c r="A5" i="9"/>
  <c r="K4" i="7"/>
  <c r="N4" i="7"/>
  <c r="F4" i="7"/>
  <c r="K4" i="8"/>
  <c r="M4" i="7"/>
  <c r="E4" i="7"/>
  <c r="J4" i="8"/>
  <c r="B54" i="7"/>
  <c r="J54" i="9" s="1"/>
  <c r="B46" i="7"/>
  <c r="J46" i="9" s="1"/>
  <c r="B38" i="7"/>
  <c r="J38" i="9" s="1"/>
  <c r="B30" i="7"/>
  <c r="J30" i="9" s="1"/>
  <c r="B22" i="7"/>
  <c r="J22" i="9" s="1"/>
  <c r="B14" i="7"/>
  <c r="J14" i="9" s="1"/>
  <c r="B6" i="7"/>
  <c r="J6" i="9" s="1"/>
  <c r="B49" i="8"/>
  <c r="B41" i="8"/>
  <c r="B33" i="8"/>
  <c r="B25" i="8"/>
  <c r="B17" i="8"/>
  <c r="B9" i="8"/>
  <c r="A52" i="9"/>
  <c r="A44" i="9"/>
  <c r="A36" i="9"/>
  <c r="A28" i="9"/>
  <c r="A20" i="9"/>
  <c r="A12" i="9"/>
  <c r="L4" i="7"/>
  <c r="B53" i="7"/>
  <c r="J53" i="9" s="1"/>
  <c r="B45" i="7"/>
  <c r="J45" i="9" s="1"/>
  <c r="B37" i="7"/>
  <c r="J37" i="9" s="1"/>
  <c r="B29" i="7"/>
  <c r="J29" i="9" s="1"/>
  <c r="B21" i="7"/>
  <c r="J21" i="9" s="1"/>
  <c r="B13" i="7"/>
  <c r="J13" i="9" s="1"/>
  <c r="B48" i="8"/>
  <c r="B40" i="8"/>
  <c r="B32" i="8"/>
  <c r="B24" i="8"/>
  <c r="B16" i="8"/>
  <c r="B8" i="8"/>
  <c r="A51" i="9"/>
  <c r="A43" i="9"/>
  <c r="A35" i="9"/>
  <c r="A27" i="9"/>
  <c r="A19" i="9"/>
  <c r="A11" i="9"/>
  <c r="B47" i="8"/>
  <c r="B39" i="8"/>
  <c r="B31" i="8"/>
  <c r="B23" i="8"/>
  <c r="B15" i="8"/>
  <c r="A50" i="9"/>
  <c r="A42" i="9"/>
  <c r="A34" i="9"/>
  <c r="A26" i="9"/>
  <c r="A18" i="9"/>
  <c r="O57" i="8"/>
  <c r="G57" i="8"/>
  <c r="M57" i="8"/>
  <c r="I57" i="8"/>
  <c r="Q6" i="7"/>
  <c r="D57" i="8"/>
  <c r="F57" i="8"/>
  <c r="H57" i="8"/>
  <c r="J57" i="8"/>
  <c r="L57" i="8"/>
  <c r="N57" i="8"/>
  <c r="D57" i="7" a="1"/>
  <c r="E57" i="7" l="1"/>
  <c r="G57" i="7"/>
  <c r="I57" i="7"/>
  <c r="K57" i="7"/>
  <c r="M57" i="7"/>
  <c r="O57" i="7"/>
  <c r="F57" i="7"/>
  <c r="J57" i="7"/>
  <c r="N57" i="7"/>
  <c r="D57" i="7"/>
  <c r="H57" i="7"/>
  <c r="L57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<sst xmlns="http://schemas.openxmlformats.org/spreadsheetml/2006/main" count="877" uniqueCount="695">
  <si>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</si>
  <si>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</si>
  <si>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</si>
  <si>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</si>
  <si>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</si>
  <si>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</si>
  <si>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</si>
  <si>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</si>
  <si>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</si>
  <si>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</si>
  <si>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</si>
  <si>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</si>
  <si>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</si>
  <si>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</si>
  <si>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</si>
  <si>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</si>
  <si>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</si>
  <si>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</si>
  <si>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</si>
  <si>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</si>
  <si>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</si>
  <si>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</si>
  <si>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</si>
  <si>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</si>
  <si>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</si>
  <si>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</si>
  <si>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</si>
  <si>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</si>
  <si>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</si>
  <si>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</si>
  <si>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</si>
  <si>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</si>
  <si>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</si>
  <si>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</si>
  <si>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</si>
  <si>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</si>
  <si>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</si>
  <si>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</si>
  <si>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</si>
  <si>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</si>
  <si>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</si>
  <si>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</si>
  <si>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</si>
  <si>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</si>
  <si>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</si>
  <si>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</si>
  <si>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</si>
  <si>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</si>
  <si>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</si>
  <si>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</si>
  <si>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</si>
  <si>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</si>
  <si>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</si>
  <si>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</si>
  <si>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</si>
  <si>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</si>
  <si>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</si>
  <si>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</si>
  <si>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</si>
  <si>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</si>
  <si>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</si>
  <si>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</si>
  <si>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</si>
  <si>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</si>
  <si>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</si>
  <si>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</si>
  <si>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</si>
  <si>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</si>
  <si>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</si>
  <si>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</si>
  <si>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</si>
  <si>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</si>
  <si>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</si>
  <si>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</si>
  <si>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</si>
  <si>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</si>
  <si>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</si>
  <si>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</si>
  <si>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</si>
  <si>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</si>
  <si>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</si>
  <si>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</si>
  <si>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</si>
  <si>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</si>
  <si>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</si>
  <si>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</si>
  <si>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</si>
  <si>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</si>
  <si>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</si>
  <si>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</si>
  <si>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</si>
  <si>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</si>
  <si>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</si>
  <si>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</si>
  <si>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</si>
  <si>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</si>
  <si>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</si>
  <si>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</si>
  <si>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</si>
  <si>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</si>
  <si>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</si>
  <si>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</si>
  <si>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</si>
  <si>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</si>
  <si>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</si>
  <si>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</si>
  <si>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</si>
  <si>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</si>
  <si>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</si>
  <si>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</si>
  <si>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</si>
  <si>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</si>
  <si>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</si>
  <si>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</si>
  <si>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</si>
  <si>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</si>
  <si>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</si>
  <si>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</si>
  <si>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</si>
  <si>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</si>
  <si>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</si>
  <si>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</si>
  <si>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</si>
  <si>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</si>
  <si>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</si>
  <si>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</si>
  <si>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</si>
  <si>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</si>
  <si>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</si>
  <si>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</si>
  <si>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</si>
  <si>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</si>
  <si>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</si>
  <si>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</si>
  <si>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</si>
  <si>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</si>
  <si>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</si>
  <si>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</si>
  <si>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</si>
  <si>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</si>
  <si>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</si>
  <si>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</si>
  <si>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</si>
  <si>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</si>
  <si>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</si>
  <si>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</si>
  <si>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</si>
  <si>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</si>
  <si>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</si>
  <si>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</si>
  <si>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</si>
  <si>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</si>
  <si>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</si>
  <si>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</si>
  <si>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</si>
  <si>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</si>
  <si>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</si>
  <si>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</si>
  <si>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</si>
  <si>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</si>
  <si>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</si>
  <si>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</si>
  <si>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</si>
  <si>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</si>
  <si>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</si>
  <si>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</si>
  <si>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</si>
  <si>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</si>
  <si>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</si>
  <si>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</si>
  <si>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</si>
  <si>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</si>
  <si>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</si>
  <si>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</si>
  <si>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</si>
  <si>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</si>
  <si>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</si>
  <si>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</si>
  <si>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</si>
  <si>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</si>
  <si>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</si>
  <si>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</si>
  <si>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</si>
  <si>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</si>
  <si>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</si>
  <si>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</si>
  <si>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</si>
  <si>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</si>
  <si>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</si>
  <si>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</si>
  <si>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</si>
  <si>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</si>
  <si>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</si>
  <si>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</si>
  <si>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</si>
  <si>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</si>
  <si>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</si>
  <si>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</si>
  <si>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</si>
  <si>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</si>
  <si>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</si>
  <si>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</si>
  <si>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</si>
  <si>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</si>
  <si>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</si>
  <si>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</si>
  <si>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</si>
  <si>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</si>
  <si>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</si>
  <si>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</si>
  <si>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</si>
  <si>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</si>
  <si>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</si>
  <si>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</si>
  <si>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</si>
  <si>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</si>
  <si>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</si>
  <si>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</si>
  <si>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</si>
  <si>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</si>
  <si>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</si>
  <si>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</si>
  <si>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</si>
  <si>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</si>
  <si>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</si>
  <si>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</si>
  <si>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</si>
  <si>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</si>
  <si>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</si>
  <si>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</si>
  <si>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</si>
  <si>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</si>
  <si>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</si>
  <si>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</si>
  <si>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</si>
  <si>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</si>
  <si>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</si>
  <si>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</si>
  <si>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</si>
  <si>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</si>
  <si>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</si>
  <si>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</si>
  <si>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</si>
  <si>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</si>
  <si>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</si>
  <si>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</si>
  <si>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</si>
  <si>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</si>
  <si>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</si>
  <si>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</si>
  <si>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</si>
  <si>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</si>
  <si>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</si>
  <si>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</si>
  <si>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</si>
  <si>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</si>
  <si>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</si>
  <si>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</si>
  <si>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</si>
  <si>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</si>
  <si>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</si>
  <si>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</si>
  <si>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</si>
  <si>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</si>
  <si>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</si>
  <si>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</si>
  <si>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</si>
  <si>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</si>
  <si>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</si>
  <si>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</si>
  <si>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</si>
  <si>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</si>
  <si>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</si>
  <si>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</si>
  <si>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</si>
  <si>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</si>
  <si>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</si>
  <si>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</si>
  <si>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</si>
  <si>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</si>
  <si>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</si>
  <si>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</si>
  <si>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</si>
  <si>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</si>
  <si>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</si>
  <si>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</si>
  <si>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</si>
  <si>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</si>
  <si>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</si>
  <si>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</si>
  <si>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</si>
  <si>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</si>
  <si>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</si>
  <si>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</si>
  <si>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</si>
  <si>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</si>
  <si>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</si>
  <si>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</si>
  <si>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</si>
  <si>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</si>
  <si>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</si>
  <si>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</si>
  <si>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</si>
  <si>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</si>
  <si>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</si>
  <si>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</si>
  <si>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</si>
  <si>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</si>
  <si>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</si>
  <si>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</si>
  <si>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</si>
  <si>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</si>
  <si>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</si>
  <si>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</si>
  <si>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</si>
  <si>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</si>
  <si>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</si>
  <si>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</si>
  <si>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</si>
  <si>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</si>
  <si>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</si>
  <si>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</si>
  <si>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</si>
  <si>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</si>
  <si>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</si>
  <si>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</si>
  <si>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</si>
  <si>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</si>
  <si>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</si>
  <si>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</si>
  <si>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</si>
  <si>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</si>
  <si>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</si>
  <si>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</si>
  <si>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</si>
  <si>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</si>
  <si>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</si>
  <si>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</si>
  <si>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</si>
  <si>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</si>
  <si>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</si>
  <si>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</si>
  <si>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</si>
  <si>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</si>
  <si>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</si>
  <si>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</si>
  <si>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</si>
  <si>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</si>
  <si>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</si>
  <si>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</si>
  <si>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</si>
  <si>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</si>
  <si>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</si>
  <si>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</si>
  <si>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</si>
  <si>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</si>
  <si>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</si>
  <si>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</si>
  <si>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</si>
  <si>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</si>
  <si>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</si>
  <si>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</si>
  <si>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</si>
  <si>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</si>
  <si>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</si>
  <si>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</si>
  <si>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</si>
  <si>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</si>
  <si>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</si>
  <si>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</si>
  <si>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</si>
  <si>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</si>
  <si>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</si>
  <si>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</si>
  <si>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</si>
  <si>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</si>
  <si>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</si>
  <si>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</si>
  <si>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</si>
  <si>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</si>
  <si>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</si>
  <si>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</si>
  <si>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</si>
  <si>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</si>
  <si>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</si>
  <si>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</si>
  <si>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</si>
  <si>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</si>
  <si>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</si>
  <si>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</si>
  <si>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</si>
  <si>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</si>
  <si>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</si>
  <si>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</si>
  <si>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</si>
  <si>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</si>
  <si>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</si>
  <si>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</si>
  <si>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</si>
  <si>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</si>
  <si>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</si>
  <si>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</si>
  <si>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</si>
  <si>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</si>
  <si>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</si>
  <si>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</si>
  <si>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</si>
  <si>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</si>
  <si>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</si>
  <si>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</si>
  <si>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</si>
  <si>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</si>
  <si>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</si>
  <si>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</si>
  <si>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</si>
  <si>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</si>
  <si>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</si>
  <si>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</si>
  <si>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</si>
  <si>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</si>
  <si>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</si>
  <si>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</si>
  <si>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</si>
  <si>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</si>
  <si>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</si>
  <si>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</si>
  <si>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</si>
  <si>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</si>
  <si>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</si>
  <si>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</si>
  <si>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</si>
  <si>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</si>
  <si>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</si>
  <si>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</si>
  <si>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</si>
  <si>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</si>
  <si>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</si>
  <si>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</si>
  <si>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</si>
  <si>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</si>
  <si>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</si>
  <si>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</si>
  <si>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</si>
  <si>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</si>
  <si>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</si>
  <si>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</si>
  <si>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</si>
  <si>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</si>
  <si>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</si>
  <si>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</si>
  <si>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</si>
  <si>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</si>
  <si>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</si>
  <si>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</si>
  <si>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</si>
  <si>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</si>
  <si>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</si>
  <si>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</si>
  <si>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</si>
  <si>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</si>
  <si>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</si>
  <si>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</si>
  <si>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</si>
  <si>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</si>
  <si>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</si>
  <si>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</si>
  <si>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</si>
  <si>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</si>
  <si>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</si>
  <si>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</si>
  <si>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</si>
  <si>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</si>
  <si>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</si>
  <si>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</si>
  <si>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</si>
  <si>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</si>
  <si>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</si>
  <si>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</si>
  <si>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</si>
  <si>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</si>
  <si>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</si>
  <si>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</si>
  <si>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</si>
  <si>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</si>
  <si>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</si>
  <si>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</si>
  <si>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</si>
  <si>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</si>
  <si>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</si>
  <si>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</si>
  <si>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</si>
  <si>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</si>
  <si>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</si>
  <si>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</si>
  <si>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</si>
  <si>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</si>
  <si>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</si>
  <si>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</si>
  <si>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</si>
  <si>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</si>
  <si>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</si>
  <si>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</si>
  <si>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</si>
  <si>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</si>
  <si>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</si>
  <si>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</si>
  <si>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</si>
  <si>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</si>
  <si>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</si>
  <si>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</si>
  <si>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</si>
  <si>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</si>
  <si>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</si>
  <si>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</si>
  <si>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</si>
  <si>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</si>
  <si>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</si>
  <si>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</si>
  <si>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</si>
  <si>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</si>
  <si>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</si>
  <si>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</si>
  <si>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</si>
  <si>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</si>
  <si>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</si>
  <si>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</si>
  <si>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</si>
  <si>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</si>
  <si>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</si>
  <si>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</si>
  <si>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</si>
  <si>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</si>
  <si>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</si>
  <si>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</si>
  <si>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</si>
  <si>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</si>
  <si>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</si>
  <si>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</si>
  <si>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</si>
  <si>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</si>
  <si>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</si>
  <si>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</si>
  <si>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</si>
  <si>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</si>
  <si>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</si>
  <si>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</si>
  <si>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</si>
  <si>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</si>
  <si>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</si>
  <si>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</si>
  <si>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</si>
  <si>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</si>
  <si>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</si>
  <si>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</si>
  <si>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</si>
  <si>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</si>
  <si>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</si>
  <si>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</si>
  <si>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</si>
  <si>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</si>
  <si>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</si>
  <si>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</si>
  <si>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</si>
  <si>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</si>
  <si>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</si>
  <si>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</si>
  <si>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</si>
  <si>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</si>
  <si>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</si>
  <si>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</si>
  <si>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</si>
  <si>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</si>
  <si>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</si>
  <si>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</si>
  <si>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</si>
  <si>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</si>
  <si>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</si>
  <si>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</si>
  <si>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</si>
  <si>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</si>
  <si>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</si>
  <si>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</si>
  <si>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</si>
  <si>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</si>
  <si>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</si>
  <si>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</si>
  <si>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</si>
  <si>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</si>
  <si>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</si>
  <si>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</si>
  <si>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</si>
  <si>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</si>
  <si>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</si>
  <si>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</si>
  <si>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</si>
  <si>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</si>
  <si>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</si>
  <si>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</si>
  <si>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</si>
  <si>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</si>
  <si>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</si>
  <si>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</si>
  <si>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</si>
  <si>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</si>
  <si>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</si>
  <si>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</si>
  <si>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</si>
  <si>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</si>
  <si>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</si>
  <si>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</si>
  <si>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</si>
  <si>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</si>
  <si>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</si>
  <si>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</si>
  <si>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</si>
  <si>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</si>
  <si>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</si>
  <si>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</si>
  <si>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</si>
  <si>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</si>
  <si>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</si>
  <si>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</si>
  <si>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</si>
  <si>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</si>
  <si>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</si>
  <si>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</si>
  <si>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</si>
  <si>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</si>
  <si>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</si>
  <si>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</si>
  <si>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</si>
  <si>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</si>
  <si>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</si>
  <si>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</si>
  <si>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</si>
  <si>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</si>
  <si>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</si>
  <si>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</si>
  <si>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</si>
  <si>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</si>
  <si>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</si>
  <si>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</si>
  <si>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</si>
  <si>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</si>
  <si>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</si>
  <si>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</si>
  <si>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</si>
  <si>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</si>
  <si>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</si>
  <si>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</si>
  <si>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</si>
  <si>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</si>
  <si>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</si>
  <si>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</si>
  <si>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</si>
  <si>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</si>
  <si>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</si>
  <si>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</si>
  <si>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</si>
  <si>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</si>
  <si>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</si>
  <si>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</si>
  <si>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</si>
  <si>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</si>
  <si>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</si>
  <si>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</si>
  <si>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</si>
  <si>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</si>
  <si>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</si>
  <si>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</si>
  <si>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</si>
  <si>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</si>
  <si>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</si>
  <si>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</si>
  <si>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</si>
  <si>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</si>
  <si>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</si>
  <si>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</si>
  <si>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</si>
  <si>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</si>
  <si>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</si>
  <si>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</si>
  <si>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</si>
  <si>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</si>
  <si>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</si>
  <si>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</si>
  <si>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</si>
  <si>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</si>
  <si>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</si>
  <si>
    <t>No "M"</t>
  </si>
  <si>
    <t>No "H"</t>
  </si>
  <si>
    <t>No "L"</t>
  </si>
  <si>
    <t>Ø</t>
  </si>
  <si>
    <t>M6H73L52</t>
  </si>
  <si>
    <t>No "Ø"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</si>
</sst>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1F1F1F"/>
      <name val="Source Sans Pro"/>
      <family val="2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0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5" fillId="7" borderId="27" xfId="0" applyFont="1" applyFill="1" applyBorder="1" applyAlignment="1">
      <alignment horizontal="center"/>
    </xf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Alignment="1">
      <alignment horizontal="left" indent="3"/>
    </xf>
    <xf numFmtId="0" fontId="10" fillId="12" borderId="0" xfId="0" applyFont="1" applyFill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9" fontId="3" fillId="8" borderId="5" xfId="0" applyNumberFormat="1" applyFont="1" applyFill="1" applyBorder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Border="1"/>
    <xf numFmtId="9" fontId="6" fillId="0" borderId="7" xfId="0" applyNumberFormat="1" applyFon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14" xfId="0" applyFill="1" applyBorder="1"/>
    <xf numFmtId="0" fontId="0" fillId="11" borderId="0" xfId="0" applyFill="1"/>
    <xf numFmtId="0" fontId="0" fillId="11" borderId="42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1" xfId="0" applyNumberFormat="1" applyFill="1" applyBorder="1" applyAlignment="1">
      <alignment horizontal="center"/>
    </xf>
    <xf numFmtId="164" fontId="0" fillId="4" borderId="22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16" fillId="0" borderId="0" xfId="0" applyFont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18" fillId="0" borderId="0" xfId="0" applyFont="1"/>
    <xf numFmtId="10" fontId="0" fillId="11" borderId="5" xfId="1" applyNumberFormat="1" applyFont="1" applyFill="1" applyBorder="1"/>
    <xf numFmtId="10" fontId="0" fillId="11" borderId="7" xfId="1" applyNumberFormat="1" applyFont="1" applyFill="1" applyBorder="1"/>
    <xf numFmtId="10" fontId="0" fillId="11" borderId="9" xfId="1" applyNumberFormat="1" applyFont="1" applyFill="1" applyBorder="1"/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1875" defaultRowHeight="14.4" x14ac:dyDescent="0.3"/>
  <cols>
    <col min="4" max="4" width="14.33203125" customWidth="1"/>
  </cols>
  <sheetData>
    <row r="1" spans="1:16" x14ac:dyDescent="0.3">
      <c r="A1" t="s">
        <v>69</v>
      </c>
      <c r="B1" t="s">
        <v>70</v>
      </c>
      <c r="D1" t="s">
        <v>75</v>
      </c>
      <c r="E1" t="s">
        <v>74</v>
      </c>
    </row>
    <row r="2" spans="1:16" x14ac:dyDescent="0.3">
      <c r="A2">
        <v>1</v>
      </c>
      <c r="B2">
        <v>2</v>
      </c>
      <c r="D2" t="s">
        <v>8</v>
      </c>
      <c r="E2" t="s">
        <v>54</v>
      </c>
      <c r="F2" t="s">
        <v>55</v>
      </c>
      <c r="G2" t="s">
        <v>56</v>
      </c>
      <c r="H2" t="s">
        <v>57</v>
      </c>
      <c r="I2" t="s">
        <v>51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 spans="1:16" x14ac:dyDescent="0.3">
      <c r="A3">
        <v>2</v>
      </c>
      <c r="B3">
        <v>3</v>
      </c>
      <c r="D3" t="s">
        <v>34</v>
      </c>
    </row>
    <row r="4" spans="1:16" x14ac:dyDescent="0.3">
      <c r="A4">
        <v>3</v>
      </c>
      <c r="B4">
        <v>5</v>
      </c>
      <c r="D4" t="s">
        <v>19</v>
      </c>
    </row>
    <row r="5" spans="1:16" x14ac:dyDescent="0.3">
      <c r="A5">
        <v>4</v>
      </c>
      <c r="B5">
        <v>7</v>
      </c>
      <c r="D5" t="s">
        <v>48</v>
      </c>
    </row>
    <row r="6" spans="1:16" x14ac:dyDescent="0.3">
      <c r="A6">
        <v>5</v>
      </c>
      <c r="B6">
        <v>11</v>
      </c>
      <c r="D6" t="s">
        <v>9</v>
      </c>
    </row>
    <row r="7" spans="1:16" x14ac:dyDescent="0.3">
      <c r="A7">
        <v>6</v>
      </c>
      <c r="B7">
        <v>13</v>
      </c>
      <c r="D7" t="s">
        <v>46</v>
      </c>
    </row>
    <row r="8" spans="1:16" x14ac:dyDescent="0.3">
      <c r="A8">
        <v>7</v>
      </c>
      <c r="B8">
        <v>17</v>
      </c>
      <c r="D8" t="s">
        <v>32</v>
      </c>
    </row>
    <row r="9" spans="1:16" x14ac:dyDescent="0.3">
      <c r="A9">
        <v>8</v>
      </c>
      <c r="B9">
        <v>19</v>
      </c>
      <c r="D9" t="s">
        <v>3</v>
      </c>
    </row>
    <row r="10" spans="1:16" x14ac:dyDescent="0.3">
      <c r="A10">
        <v>9</v>
      </c>
      <c r="B10">
        <v>23</v>
      </c>
      <c r="D10" t="s">
        <v>26</v>
      </c>
    </row>
    <row r="11" spans="1:16" x14ac:dyDescent="0.3">
      <c r="A11">
        <v>10</v>
      </c>
      <c r="B11">
        <v>29</v>
      </c>
      <c r="D11" t="s">
        <v>27</v>
      </c>
    </row>
    <row r="12" spans="1:16" x14ac:dyDescent="0.3">
      <c r="A12">
        <v>11</v>
      </c>
      <c r="B12">
        <v>31</v>
      </c>
      <c r="D12" t="s">
        <v>31</v>
      </c>
    </row>
    <row r="13" spans="1:16" x14ac:dyDescent="0.3">
      <c r="A13">
        <v>12</v>
      </c>
      <c r="B13">
        <v>37</v>
      </c>
      <c r="D13" t="s">
        <v>4</v>
      </c>
    </row>
    <row r="14" spans="1:16" x14ac:dyDescent="0.3">
      <c r="A14">
        <v>13</v>
      </c>
      <c r="B14">
        <v>41</v>
      </c>
      <c r="D14" t="s">
        <v>20</v>
      </c>
    </row>
    <row r="15" spans="1:16" x14ac:dyDescent="0.3">
      <c r="A15">
        <v>14</v>
      </c>
      <c r="B15">
        <v>43</v>
      </c>
      <c r="D15" t="s">
        <v>11</v>
      </c>
    </row>
    <row r="16" spans="1:16" x14ac:dyDescent="0.3">
      <c r="A16">
        <v>15</v>
      </c>
      <c r="B16">
        <v>47</v>
      </c>
      <c r="D16" t="s">
        <v>44</v>
      </c>
    </row>
    <row r="17" spans="1:4" x14ac:dyDescent="0.3">
      <c r="A17">
        <v>16</v>
      </c>
      <c r="B17">
        <v>53</v>
      </c>
      <c r="D17" t="s">
        <v>6</v>
      </c>
    </row>
    <row r="18" spans="1:4" x14ac:dyDescent="0.3">
      <c r="A18">
        <v>17</v>
      </c>
      <c r="B18">
        <v>59</v>
      </c>
      <c r="D18" t="s">
        <v>33</v>
      </c>
    </row>
    <row r="19" spans="1:4" x14ac:dyDescent="0.3">
      <c r="A19">
        <v>18</v>
      </c>
      <c r="B19">
        <v>61</v>
      </c>
      <c r="D19" t="s">
        <v>39</v>
      </c>
    </row>
    <row r="20" spans="1:4" x14ac:dyDescent="0.3">
      <c r="A20">
        <v>19</v>
      </c>
      <c r="B20">
        <v>67</v>
      </c>
      <c r="D20" t="s">
        <v>28</v>
      </c>
    </row>
    <row r="21" spans="1:4" x14ac:dyDescent="0.3">
      <c r="A21">
        <v>20</v>
      </c>
      <c r="B21">
        <v>71</v>
      </c>
      <c r="D21" t="s">
        <v>29</v>
      </c>
    </row>
    <row r="22" spans="1:4" x14ac:dyDescent="0.3">
      <c r="A22">
        <v>21</v>
      </c>
      <c r="B22">
        <v>73</v>
      </c>
      <c r="D22" t="s">
        <v>2</v>
      </c>
    </row>
    <row r="23" spans="1:4" x14ac:dyDescent="0.3">
      <c r="A23">
        <v>22</v>
      </c>
      <c r="B23">
        <v>79</v>
      </c>
      <c r="D23" t="s">
        <v>41</v>
      </c>
    </row>
    <row r="24" spans="1:4" x14ac:dyDescent="0.3">
      <c r="A24">
        <v>23</v>
      </c>
      <c r="B24">
        <v>83</v>
      </c>
      <c r="D24" t="s">
        <v>40</v>
      </c>
    </row>
    <row r="25" spans="1:4" x14ac:dyDescent="0.3">
      <c r="A25">
        <v>24</v>
      </c>
      <c r="B25">
        <v>89</v>
      </c>
      <c r="D25" t="s">
        <v>7</v>
      </c>
    </row>
    <row r="26" spans="1:4" x14ac:dyDescent="0.3">
      <c r="A26">
        <v>25</v>
      </c>
      <c r="B26">
        <v>97</v>
      </c>
      <c r="D26" t="s">
        <v>38</v>
      </c>
    </row>
    <row r="27" spans="1:4" x14ac:dyDescent="0.3">
      <c r="A27">
        <v>26</v>
      </c>
      <c r="B27">
        <v>101</v>
      </c>
      <c r="D27" t="s">
        <v>15</v>
      </c>
    </row>
    <row r="28" spans="1:4" x14ac:dyDescent="0.3">
      <c r="A28">
        <v>27</v>
      </c>
      <c r="B28">
        <v>103</v>
      </c>
      <c r="D28" t="s">
        <v>37</v>
      </c>
    </row>
    <row r="29" spans="1:4" x14ac:dyDescent="0.3">
      <c r="A29">
        <v>28</v>
      </c>
      <c r="B29">
        <v>107</v>
      </c>
      <c r="D29" t="s">
        <v>45</v>
      </c>
    </row>
    <row r="30" spans="1:4" x14ac:dyDescent="0.3">
      <c r="A30">
        <v>29</v>
      </c>
      <c r="B30">
        <v>109</v>
      </c>
      <c r="D30" t="s">
        <v>1</v>
      </c>
    </row>
    <row r="31" spans="1:4" x14ac:dyDescent="0.3">
      <c r="A31">
        <v>30</v>
      </c>
      <c r="B31">
        <v>113</v>
      </c>
      <c r="D31" t="s">
        <v>43</v>
      </c>
    </row>
    <row r="32" spans="1:4" x14ac:dyDescent="0.3">
      <c r="A32">
        <v>31</v>
      </c>
      <c r="B32">
        <v>127</v>
      </c>
      <c r="D32" t="s">
        <v>25</v>
      </c>
    </row>
    <row r="33" spans="1:4" x14ac:dyDescent="0.3">
      <c r="A33">
        <v>32</v>
      </c>
      <c r="B33">
        <v>131</v>
      </c>
      <c r="D33" t="s">
        <v>5</v>
      </c>
    </row>
    <row r="34" spans="1:4" x14ac:dyDescent="0.3">
      <c r="A34">
        <v>33</v>
      </c>
      <c r="B34">
        <v>137</v>
      </c>
      <c r="D34" t="s">
        <v>13</v>
      </c>
    </row>
    <row r="35" spans="1:4" x14ac:dyDescent="0.3">
      <c r="A35">
        <v>34</v>
      </c>
      <c r="B35">
        <v>139</v>
      </c>
      <c r="D35" t="s">
        <v>21</v>
      </c>
    </row>
    <row r="36" spans="1:4" x14ac:dyDescent="0.3">
      <c r="A36">
        <v>35</v>
      </c>
      <c r="B36">
        <v>149</v>
      </c>
      <c r="D36" t="s">
        <v>22</v>
      </c>
    </row>
    <row r="37" spans="1:4" x14ac:dyDescent="0.3">
      <c r="A37">
        <v>36</v>
      </c>
      <c r="B37">
        <v>151</v>
      </c>
      <c r="D37" t="s">
        <v>36</v>
      </c>
    </row>
    <row r="38" spans="1:4" x14ac:dyDescent="0.3">
      <c r="A38">
        <v>37</v>
      </c>
      <c r="B38">
        <v>157</v>
      </c>
      <c r="D38" t="s">
        <v>47</v>
      </c>
    </row>
    <row r="39" spans="1:4" x14ac:dyDescent="0.3">
      <c r="A39">
        <v>38</v>
      </c>
      <c r="B39">
        <v>163</v>
      </c>
      <c r="D39" t="s">
        <v>42</v>
      </c>
    </row>
    <row r="40" spans="1:4" x14ac:dyDescent="0.3">
      <c r="A40">
        <v>39</v>
      </c>
      <c r="B40">
        <v>167</v>
      </c>
      <c r="D40" t="s">
        <v>12</v>
      </c>
    </row>
    <row r="41" spans="1:4" x14ac:dyDescent="0.3">
      <c r="A41">
        <v>40</v>
      </c>
      <c r="B41">
        <v>173</v>
      </c>
      <c r="D41" t="s">
        <v>50</v>
      </c>
    </row>
    <row r="42" spans="1:4" x14ac:dyDescent="0.3">
      <c r="A42">
        <v>41</v>
      </c>
      <c r="B42">
        <v>179</v>
      </c>
      <c r="D42" t="s">
        <v>23</v>
      </c>
    </row>
    <row r="43" spans="1:4" x14ac:dyDescent="0.3">
      <c r="A43">
        <v>42</v>
      </c>
      <c r="B43">
        <v>181</v>
      </c>
      <c r="D43" t="s">
        <v>49</v>
      </c>
    </row>
    <row r="44" spans="1:4" x14ac:dyDescent="0.3">
      <c r="A44">
        <v>43</v>
      </c>
      <c r="B44">
        <v>191</v>
      </c>
      <c r="D44" t="s">
        <v>24</v>
      </c>
    </row>
    <row r="45" spans="1:4" x14ac:dyDescent="0.3">
      <c r="A45">
        <v>44</v>
      </c>
      <c r="B45">
        <v>193</v>
      </c>
      <c r="D45" t="s">
        <v>16</v>
      </c>
    </row>
    <row r="46" spans="1:4" x14ac:dyDescent="0.3">
      <c r="A46">
        <v>45</v>
      </c>
      <c r="B46">
        <v>197</v>
      </c>
      <c r="D46" t="s">
        <v>10</v>
      </c>
    </row>
    <row r="47" spans="1:4" x14ac:dyDescent="0.3">
      <c r="A47">
        <v>46</v>
      </c>
      <c r="B47">
        <v>199</v>
      </c>
      <c r="D47" t="s">
        <v>30</v>
      </c>
    </row>
    <row r="48" spans="1:4" x14ac:dyDescent="0.3">
      <c r="A48">
        <v>47</v>
      </c>
      <c r="B48">
        <v>211</v>
      </c>
      <c r="D48" t="s">
        <v>14</v>
      </c>
    </row>
    <row r="49" spans="1:4" x14ac:dyDescent="0.3">
      <c r="A49">
        <v>48</v>
      </c>
      <c r="B49">
        <v>223</v>
      </c>
      <c r="D49" t="s">
        <v>17</v>
      </c>
    </row>
    <row r="50" spans="1:4" x14ac:dyDescent="0.3">
      <c r="A50">
        <v>49</v>
      </c>
      <c r="B50">
        <v>227</v>
      </c>
      <c r="D50" t="s">
        <v>18</v>
      </c>
    </row>
    <row r="51" spans="1:4" x14ac:dyDescent="0.3">
      <c r="A51">
        <v>50</v>
      </c>
      <c r="B51">
        <v>229</v>
      </c>
      <c r="D51" t="s">
        <v>35</v>
      </c>
    </row>
    <row r="85" spans="1:4" x14ac:dyDescent="0.3">
      <c r="A85" s="95"/>
      <c r="B85" s="95"/>
      <c r="C85" s="95"/>
      <c r="D85" s="95"/>
    </row>
    <row r="86" spans="1:4" x14ac:dyDescent="0.3">
      <c r="A86" s="95"/>
      <c r="B86" s="95"/>
      <c r="C86" s="95"/>
      <c r="D86" s="95"/>
    </row>
    <row r="87" spans="1:4" x14ac:dyDescent="0.3">
      <c r="A87" s="95"/>
      <c r="B87" s="95"/>
      <c r="C87" s="95"/>
      <c r="D87" s="95"/>
    </row>
    <row r="88" spans="1:4" x14ac:dyDescent="0.3">
      <c r="A88" s="95"/>
      <c r="B88" s="95"/>
      <c r="C88" s="95"/>
      <c r="D88" s="95"/>
    </row>
    <row r="89" spans="1:4" x14ac:dyDescent="0.3">
      <c r="A89" s="95"/>
      <c r="B89" s="95"/>
      <c r="C89" s="95"/>
      <c r="D89" s="95"/>
    </row>
    <row r="90" spans="1:4" x14ac:dyDescent="0.3">
      <c r="A90" s="95"/>
      <c r="B90" s="95"/>
      <c r="C90" s="95"/>
      <c r="D90" s="95"/>
    </row>
    <row r="91" spans="1:4" x14ac:dyDescent="0.3">
      <c r="A91" s="95"/>
      <c r="B91" s="95"/>
      <c r="C91" s="95"/>
      <c r="D91" s="95"/>
    </row>
    <row r="92" spans="1:4" x14ac:dyDescent="0.3">
      <c r="A92" s="95"/>
      <c r="B92" s="95"/>
      <c r="C92" s="95"/>
      <c r="D92" s="95"/>
    </row>
    <row r="93" spans="1:4" x14ac:dyDescent="0.3">
      <c r="A93" s="95"/>
      <c r="B93" s="95"/>
      <c r="C93" s="95"/>
      <c r="D93" s="95"/>
    </row>
    <row r="94" spans="1:4" x14ac:dyDescent="0.3">
      <c r="A94" s="95"/>
      <c r="B94" s="95"/>
      <c r="C94" s="95"/>
      <c r="D94" s="95"/>
    </row>
    <row r="95" spans="1:4" x14ac:dyDescent="0.3">
      <c r="A95" s="95"/>
      <c r="B95" s="95"/>
      <c r="C95" s="95"/>
      <c r="D95" s="95"/>
    </row>
    <row r="96" spans="1:4" x14ac:dyDescent="0.3">
      <c r="A96" s="95"/>
      <c r="B96" s="95"/>
      <c r="C96" s="95"/>
      <c r="D96" s="95"/>
    </row>
    <row r="97" spans="1:4" x14ac:dyDescent="0.3">
      <c r="A97" s="95"/>
      <c r="B97" s="95"/>
      <c r="C97" s="95"/>
      <c r="D97" s="95"/>
    </row>
    <row r="98" spans="1:4" x14ac:dyDescent="0.3">
      <c r="A98" s="95"/>
      <c r="B98" s="95"/>
      <c r="C98" s="95"/>
      <c r="D98" s="95"/>
    </row>
    <row r="99" spans="1:4" x14ac:dyDescent="0.3">
      <c r="A99" s="95"/>
      <c r="B99" s="95"/>
      <c r="C99" s="95"/>
      <c r="D99" s="95"/>
    </row>
    <row r="100" spans="1:4" x14ac:dyDescent="0.3">
      <c r="A100" s="95"/>
      <c r="B100" s="95"/>
      <c r="C100" s="95"/>
      <c r="D100" s="95"/>
    </row>
    <row r="101" spans="1:4" x14ac:dyDescent="0.3">
      <c r="A101" s="95"/>
      <c r="B101" s="95"/>
      <c r="C101" s="95"/>
      <c r="D101" s="95"/>
    </row>
    <row r="102" spans="1:4" x14ac:dyDescent="0.3">
      <c r="A102" s="95"/>
      <c r="B102" s="95"/>
      <c r="C102" s="95"/>
      <c r="D102" s="95"/>
    </row>
    <row r="103" spans="1:4" x14ac:dyDescent="0.3">
      <c r="A103" s="95"/>
      <c r="B103" s="95"/>
      <c r="C103" s="95"/>
      <c r="D103" s="95"/>
    </row>
    <row r="104" spans="1:4" x14ac:dyDescent="0.3">
      <c r="A104" s="95"/>
      <c r="B104" s="95"/>
      <c r="C104" s="95"/>
      <c r="D104" s="9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workbookViewId="0">
      <selection activeCell="D10" sqref="D10"/>
    </sheetView>
  </sheetViews>
  <sheetFormatPr defaultColWidth="9.88671875" defaultRowHeight="14.4" x14ac:dyDescent="0.3"/>
  <cols>
    <col min="1" max="1" width="9.88671875" style="37"/>
    <col min="2" max="2" width="12" style="38" customWidth="1"/>
    <col min="3" max="3" width="15.88671875" style="38" customWidth="1"/>
    <col min="4" max="4" width="12.6640625" style="38" customWidth="1"/>
    <col min="5" max="6" width="9.88671875" style="38"/>
    <col min="7" max="7" width="11" style="38" customWidth="1"/>
    <col min="8" max="8" width="19.109375" style="38" customWidth="1"/>
    <col min="9" max="9" width="3.6640625" style="38" customWidth="1"/>
    <col min="10" max="10" width="3.88671875" style="38" customWidth="1"/>
    <col min="11" max="12" width="12.33203125" style="38" customWidth="1"/>
    <col min="13" max="13" width="47.33203125" style="38" customWidth="1"/>
    <col min="14" max="14" width="4.33203125" style="38" customWidth="1"/>
    <col min="15" max="15" width="4" style="38" customWidth="1"/>
    <col min="16" max="16" width="12.33203125" style="38" customWidth="1"/>
    <col min="17" max="16384" width="9.88671875" style="38"/>
  </cols>
  <sheetData>
    <row r="1" spans="1:16" x14ac:dyDescent="0.3">
      <c r="H1" s="39"/>
    </row>
    <row r="2" spans="1:16" ht="34.799999999999997" x14ac:dyDescent="0.55000000000000004">
      <c r="H2" s="97" t="s">
        <v>76</v>
      </c>
      <c r="I2" s="98"/>
      <c r="J2" s="98"/>
      <c r="K2" s="98"/>
      <c r="L2" s="98"/>
      <c r="M2" s="98"/>
      <c r="N2" s="98"/>
      <c r="O2" s="98"/>
      <c r="P2" s="98"/>
    </row>
    <row r="3" spans="1:16" x14ac:dyDescent="0.3">
      <c r="H3" s="39"/>
    </row>
    <row r="4" spans="1:16" ht="30" x14ac:dyDescent="0.5">
      <c r="H4" s="99" t="s">
        <v>77</v>
      </c>
      <c r="I4" s="100"/>
      <c r="J4" s="100"/>
      <c r="K4" s="100"/>
      <c r="L4" s="100"/>
      <c r="M4" s="100"/>
      <c r="N4" s="100"/>
      <c r="O4" s="100"/>
      <c r="P4" s="100"/>
    </row>
    <row r="5" spans="1:16" ht="15" thickBot="1" x14ac:dyDescent="0.35">
      <c r="H5" s="39"/>
    </row>
    <row r="6" spans="1:16" ht="31.8" thickBot="1" x14ac:dyDescent="0.65">
      <c r="H6" s="39"/>
      <c r="I6" s="101" t="s">
        <v>78</v>
      </c>
      <c r="J6" s="102"/>
      <c r="K6" s="102"/>
      <c r="L6" s="102"/>
      <c r="M6" s="102"/>
      <c r="N6" s="102"/>
      <c r="O6" s="103"/>
    </row>
    <row r="10" spans="1:16" ht="18" thickBot="1" x14ac:dyDescent="0.35">
      <c r="A10" s="40"/>
      <c r="B10" s="41"/>
      <c r="C10" s="41"/>
      <c r="D10" s="41"/>
      <c r="E10" s="41"/>
      <c r="F10" s="41"/>
      <c r="G10" s="41"/>
    </row>
    <row r="11" spans="1:16" ht="18" thickTop="1" x14ac:dyDescent="0.3">
      <c r="A11" s="42"/>
      <c r="B11" s="43"/>
      <c r="C11" s="43"/>
      <c r="D11" s="43"/>
      <c r="E11" s="43"/>
      <c r="F11" s="43"/>
      <c r="G11" s="43"/>
      <c r="H11" s="43"/>
    </row>
    <row r="12" spans="1:16" ht="89.55" customHeight="1" x14ac:dyDescent="0.3">
      <c r="B12" s="104"/>
      <c r="C12" s="104"/>
      <c r="D12" s="104"/>
      <c r="E12" s="104"/>
      <c r="F12" s="104"/>
      <c r="G12" s="104"/>
      <c r="H12" s="104"/>
      <c r="I12" s="44"/>
      <c r="J12" s="44"/>
      <c r="K12" s="44"/>
      <c r="L12" s="44"/>
      <c r="M12" s="44"/>
      <c r="N12" s="44"/>
      <c r="O12" s="44"/>
    </row>
    <row r="13" spans="1:16" ht="9" customHeight="1" x14ac:dyDescent="0.3"/>
    <row r="14" spans="1:16" ht="5.55" customHeight="1" x14ac:dyDescent="0.3"/>
    <row r="15" spans="1:16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6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</row>
    <row r="20" spans="1:13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</row>
    <row r="21" spans="1:13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</row>
    <row r="22" spans="1:13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</row>
    <row r="23" spans="1:13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</row>
    <row r="24" spans="1:13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</row>
    <row r="25" spans="1:13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</row>
    <row r="26" spans="1:13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</row>
    <row r="27" spans="1:13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</row>
    <row r="28" spans="1:13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</row>
    <row r="29" spans="1:13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</row>
    <row r="30" spans="1:13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defaultColWidth="0" defaultRowHeight="14.4" zeroHeight="1" x14ac:dyDescent="0.3"/>
  <cols>
    <col min="1" max="1" width="25.88671875" customWidth="1"/>
    <col min="2" max="16384" width="9.109375" hidden="1"/>
  </cols>
  <sheetData>
    <row r="1" spans="1:1" ht="81" customHeight="1" x14ac:dyDescent="0.3">
      <c r="A1" s="3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BN53"/>
  <sheetViews>
    <sheetView showGridLines="0" workbookViewId="0">
      <selection activeCell="BD1" sqref="BD1:BM1"/>
    </sheetView>
  </sheetViews>
  <sheetFormatPr defaultRowHeight="14.4" x14ac:dyDescent="0.3"/>
  <cols>
    <col min="1" max="1" width="12.77734375" customWidth="1"/>
    <col min="2" max="2" width="13.109375" bestFit="1" customWidth="1"/>
    <col min="3" max="3" width="10.109375" bestFit="1" customWidth="1"/>
    <col min="8" max="8" width="9.33203125" customWidth="1"/>
  </cols>
  <sheetData>
    <row r="1" spans="1:66" x14ac:dyDescent="0.3">
      <c r="A1" t="s">
        <v>679</v>
      </c>
      <c r="P1" s="105" t="s">
        <v>689</v>
      </c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D1" s="105" t="s">
        <v>690</v>
      </c>
      <c r="AE1" s="105"/>
      <c r="AF1" s="105"/>
      <c r="AG1" s="105"/>
      <c r="AH1" s="105"/>
      <c r="AI1" s="105"/>
      <c r="AJ1" s="105"/>
      <c r="AK1" s="105"/>
      <c r="AP1" s="105" t="s">
        <v>691</v>
      </c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D1" s="105" t="s">
        <v>694</v>
      </c>
      <c r="BE1" s="105"/>
      <c r="BF1" s="105"/>
      <c r="BG1" s="105"/>
      <c r="BH1" s="105"/>
      <c r="BI1" s="105"/>
      <c r="BJ1" s="105"/>
      <c r="BK1" s="105"/>
      <c r="BL1" s="105"/>
      <c r="BM1" s="105"/>
    </row>
    <row r="2" spans="1:66" x14ac:dyDescent="0.3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543</v>
      </c>
      <c r="H2" t="s">
        <v>120</v>
      </c>
      <c r="I2" t="s">
        <v>121</v>
      </c>
      <c r="J2" t="s">
        <v>122</v>
      </c>
      <c r="K2" t="s">
        <v>123</v>
      </c>
      <c r="L2" t="s">
        <v>544</v>
      </c>
      <c r="M2" t="s">
        <v>124</v>
      </c>
      <c r="N2" t="s">
        <v>125</v>
      </c>
      <c r="P2" t="str">
        <f>SUBSTITUTE(C2, "M", "")</f>
        <v>1H52L34</v>
      </c>
      <c r="Q2" t="str">
        <f t="shared" ref="Q2:S2" si="0">SUBSTITUTE(D2, "M", "")</f>
        <v>2H57L38</v>
      </c>
      <c r="R2" t="str">
        <f t="shared" si="0"/>
        <v>3H65L44</v>
      </c>
      <c r="S2" t="str">
        <f t="shared" si="0"/>
        <v>4H73L52</v>
      </c>
      <c r="T2" t="str">
        <f t="shared" ref="T2" si="1">SUBSTITUTE(G2, "M", "")</f>
        <v>5H8ØL6Ø</v>
      </c>
      <c r="U2" t="str">
        <f t="shared" ref="U2:V2" si="2">SUBSTITUTE(H2, "M", "")</f>
        <v>6H86L68</v>
      </c>
      <c r="V2" t="str">
        <f t="shared" si="2"/>
        <v>7H89L71</v>
      </c>
      <c r="W2" t="str">
        <f t="shared" ref="W2" si="3">SUBSTITUTE(J2, "M", "")</f>
        <v>8H88L71</v>
      </c>
      <c r="X2" t="str">
        <f t="shared" ref="X2:Y2" si="4">SUBSTITUTE(K2, "M", "")</f>
        <v>9H82L65</v>
      </c>
      <c r="Y2" t="str">
        <f t="shared" si="4"/>
        <v>1ØH73L54</v>
      </c>
      <c r="Z2" t="str">
        <f t="shared" ref="Z2" si="5">SUBSTITUTE(M2, "M", "")</f>
        <v>11H64L45</v>
      </c>
      <c r="AA2" t="str">
        <f>SUBSTITUTE(N2, "M", "")</f>
        <v>12H54L37</v>
      </c>
      <c r="AC2" t="str">
        <f>SUBSTITUTE(P2, "H", " ")</f>
        <v>1 52L34</v>
      </c>
      <c r="AD2" t="str">
        <f t="shared" ref="AD2:AM2" si="6">SUBSTITUTE(Q2, "H", " ")</f>
        <v>2 57L38</v>
      </c>
      <c r="AE2" t="str">
        <f t="shared" si="6"/>
        <v>3 65L44</v>
      </c>
      <c r="AF2" t="str">
        <f t="shared" si="6"/>
        <v>4 73L52</v>
      </c>
      <c r="AG2" t="str">
        <f t="shared" si="6"/>
        <v>5 8ØL6Ø</v>
      </c>
      <c r="AH2" t="str">
        <f t="shared" si="6"/>
        <v>6 86L68</v>
      </c>
      <c r="AI2" t="str">
        <f t="shared" si="6"/>
        <v>7 89L71</v>
      </c>
      <c r="AJ2" t="str">
        <f t="shared" si="6"/>
        <v>8 88L71</v>
      </c>
      <c r="AK2" t="str">
        <f t="shared" si="6"/>
        <v>9 82L65</v>
      </c>
      <c r="AL2" t="str">
        <f t="shared" si="6"/>
        <v>1Ø 73L54</v>
      </c>
      <c r="AM2" t="str">
        <f t="shared" si="6"/>
        <v>11 64L45</v>
      </c>
      <c r="AN2" t="str">
        <f>SUBSTITUTE(AA2, "H", " ")</f>
        <v>12 54L37</v>
      </c>
      <c r="AP2" t="str">
        <f>SUBSTITUTE(AC2, "L", " ")</f>
        <v>1 52 34</v>
      </c>
      <c r="AQ2" t="str">
        <f t="shared" ref="AQ2:BA2" si="7">SUBSTITUTE(AD2, "L", " ")</f>
        <v>2 57 38</v>
      </c>
      <c r="AR2" t="str">
        <f t="shared" si="7"/>
        <v>3 65 44</v>
      </c>
      <c r="AS2" t="str">
        <f t="shared" si="7"/>
        <v>4 73 52</v>
      </c>
      <c r="AT2" t="str">
        <f t="shared" si="7"/>
        <v>5 8Ø 6Ø</v>
      </c>
      <c r="AU2" t="str">
        <f t="shared" si="7"/>
        <v>6 86 68</v>
      </c>
      <c r="AV2" t="str">
        <f t="shared" si="7"/>
        <v>7 89 71</v>
      </c>
      <c r="AW2" t="str">
        <f t="shared" si="7"/>
        <v>8 88 71</v>
      </c>
      <c r="AX2" t="str">
        <f t="shared" si="7"/>
        <v>9 82 65</v>
      </c>
      <c r="AY2" t="str">
        <f t="shared" si="7"/>
        <v>1Ø 73 54</v>
      </c>
      <c r="AZ2" t="str">
        <f t="shared" si="7"/>
        <v>11 64 45</v>
      </c>
      <c r="BA2" t="str">
        <f t="shared" si="7"/>
        <v>12 54 37</v>
      </c>
      <c r="BB2" t="s">
        <v>692</v>
      </c>
      <c r="BC2" t="str">
        <f>SUBSTITUTE(AP2,"Ø", "0")</f>
        <v>1 52 34</v>
      </c>
      <c r="BD2" t="str">
        <f t="shared" ref="BD2:BN17" si="8">SUBSTITUTE(AQ2,"Ø", "0")</f>
        <v>2 57 38</v>
      </c>
      <c r="BE2" t="str">
        <f t="shared" si="8"/>
        <v>3 65 44</v>
      </c>
      <c r="BF2" t="str">
        <f t="shared" si="8"/>
        <v>4 73 52</v>
      </c>
      <c r="BG2" t="str">
        <f t="shared" si="8"/>
        <v>5 80 60</v>
      </c>
      <c r="BH2" t="str">
        <f t="shared" si="8"/>
        <v>6 86 68</v>
      </c>
      <c r="BI2" t="str">
        <f t="shared" si="8"/>
        <v>7 89 71</v>
      </c>
      <c r="BJ2" t="str">
        <f t="shared" si="8"/>
        <v>8 88 71</v>
      </c>
      <c r="BK2" t="str">
        <f t="shared" si="8"/>
        <v>9 82 65</v>
      </c>
      <c r="BL2" t="str">
        <f t="shared" si="8"/>
        <v>10 73 54</v>
      </c>
      <c r="BM2" t="str">
        <f t="shared" si="8"/>
        <v>11 64 45</v>
      </c>
      <c r="BN2" t="str">
        <f t="shared" si="8"/>
        <v>12 54 37</v>
      </c>
    </row>
    <row r="3" spans="1:66" x14ac:dyDescent="0.3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545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546</v>
      </c>
      <c r="M3" t="s">
        <v>135</v>
      </c>
      <c r="N3" t="s">
        <v>136</v>
      </c>
      <c r="P3" t="str">
        <f t="shared" ref="P3:P51" si="9">SUBSTITUTE(C3, "M", "")</f>
        <v>1H62L42</v>
      </c>
      <c r="Q3" t="str">
        <f t="shared" ref="Q3:Q51" si="10">SUBSTITUTE(D3, "M", "")</f>
        <v>2H65L45</v>
      </c>
      <c r="R3" t="str">
        <f t="shared" ref="R3:R51" si="11">SUBSTITUTE(E3, "M", "")</f>
        <v>3H72L51</v>
      </c>
      <c r="S3" t="str">
        <f t="shared" ref="S3:S51" si="12">SUBSTITUTE(F3, "M", "")</f>
        <v>4H8ØL59</v>
      </c>
      <c r="T3" t="str">
        <f t="shared" ref="T3:T51" si="13">SUBSTITUTE(G3, "M", "")</f>
        <v>5H87L67</v>
      </c>
      <c r="U3" t="str">
        <f t="shared" ref="U3:U51" si="14">SUBSTITUTE(H3, "M", "")</f>
        <v>6H92L72</v>
      </c>
      <c r="V3" t="str">
        <f t="shared" ref="V3:V51" si="15">SUBSTITUTE(I3, "M", "")</f>
        <v>7H96L74</v>
      </c>
      <c r="W3" t="str">
        <f t="shared" ref="W3:W51" si="16">SUBSTITUTE(J3, "M", "")</f>
        <v>8H97L75</v>
      </c>
      <c r="X3" t="str">
        <f t="shared" ref="X3:X51" si="17">SUBSTITUTE(K3, "M", "")</f>
        <v>9H91L69</v>
      </c>
      <c r="Y3" t="str">
        <f t="shared" ref="Y3:Y51" si="18">SUBSTITUTE(L3, "M", "")</f>
        <v>1ØH82L61</v>
      </c>
      <c r="Z3" t="str">
        <f t="shared" ref="Z3:Z51" si="19">SUBSTITUTE(M3, "M", "")</f>
        <v>11H71L51</v>
      </c>
      <c r="AA3" t="str">
        <f t="shared" ref="AA3:AA51" si="20">SUBSTITUTE(N3, "M", "")</f>
        <v>12H63L42</v>
      </c>
      <c r="AC3" t="str">
        <f t="shared" ref="AC3:AC51" si="21">SUBSTITUTE(P3, "H", " ")</f>
        <v>1 62L42</v>
      </c>
      <c r="AD3" t="str">
        <f t="shared" ref="AD3:AD51" si="22">SUBSTITUTE(Q3, "H", " ")</f>
        <v>2 65L45</v>
      </c>
      <c r="AE3" t="str">
        <f t="shared" ref="AE3:AE51" si="23">SUBSTITUTE(R3, "H", " ")</f>
        <v>3 72L51</v>
      </c>
      <c r="AF3" t="str">
        <f t="shared" ref="AF3:AF51" si="24">SUBSTITUTE(S3, "H", " ")</f>
        <v>4 8ØL59</v>
      </c>
      <c r="AG3" t="str">
        <f t="shared" ref="AG3:AG51" si="25">SUBSTITUTE(T3, "H", " ")</f>
        <v>5 87L67</v>
      </c>
      <c r="AH3" t="str">
        <f t="shared" ref="AH3:AH51" si="26">SUBSTITUTE(U3, "H", " ")</f>
        <v>6 92L72</v>
      </c>
      <c r="AI3" t="str">
        <f t="shared" ref="AI3:AI51" si="27">SUBSTITUTE(V3, "H", " ")</f>
        <v>7 96L74</v>
      </c>
      <c r="AJ3" t="str">
        <f t="shared" ref="AJ3:AJ51" si="28">SUBSTITUTE(W3, "H", " ")</f>
        <v>8 97L75</v>
      </c>
      <c r="AK3" t="str">
        <f t="shared" ref="AK3:AK51" si="29">SUBSTITUTE(X3, "H", " ")</f>
        <v>9 91L69</v>
      </c>
      <c r="AL3" t="str">
        <f t="shared" ref="AL3:AL51" si="30">SUBSTITUTE(Y3, "H", " ")</f>
        <v>1Ø 82L61</v>
      </c>
      <c r="AM3" t="str">
        <f t="shared" ref="AM3:AM51" si="31">SUBSTITUTE(Z3, "H", " ")</f>
        <v>11 71L51</v>
      </c>
      <c r="AN3" t="str">
        <f t="shared" ref="AN3:AN51" si="32">SUBSTITUTE(AA3, "H", " ")</f>
        <v>12 63L42</v>
      </c>
      <c r="AP3" t="str">
        <f t="shared" ref="AP3:AP51" si="33">SUBSTITUTE(AC3, "L", " ")</f>
        <v>1 62 42</v>
      </c>
      <c r="AQ3" t="str">
        <f t="shared" ref="AQ3:AQ51" si="34">SUBSTITUTE(AD3, "L", " ")</f>
        <v>2 65 45</v>
      </c>
      <c r="AR3" t="str">
        <f t="shared" ref="AR3:AR51" si="35">SUBSTITUTE(AE3, "L", " ")</f>
        <v>3 72 51</v>
      </c>
      <c r="AS3" t="str">
        <f t="shared" ref="AS3:AS51" si="36">SUBSTITUTE(AF3, "L", " ")</f>
        <v>4 8Ø 59</v>
      </c>
      <c r="AT3" t="str">
        <f t="shared" ref="AT3:AT51" si="37">SUBSTITUTE(AG3, "L", " ")</f>
        <v>5 87 67</v>
      </c>
      <c r="AU3" t="str">
        <f t="shared" ref="AU3:AU51" si="38">SUBSTITUTE(AH3, "L", " ")</f>
        <v>6 92 72</v>
      </c>
      <c r="AV3" t="str">
        <f t="shared" ref="AV3:AV51" si="39">SUBSTITUTE(AI3, "L", " ")</f>
        <v>7 96 74</v>
      </c>
      <c r="AW3" t="str">
        <f t="shared" ref="AW3:AW51" si="40">SUBSTITUTE(AJ3, "L", " ")</f>
        <v>8 97 75</v>
      </c>
      <c r="AX3" t="str">
        <f t="shared" ref="AX3:AX51" si="41">SUBSTITUTE(AK3, "L", " ")</f>
        <v>9 91 69</v>
      </c>
      <c r="AY3" t="str">
        <f t="shared" ref="AY3:AY51" si="42">SUBSTITUTE(AL3, "L", " ")</f>
        <v>1Ø 82 61</v>
      </c>
      <c r="AZ3" t="str">
        <f t="shared" ref="AZ3:AZ51" si="43">SUBSTITUTE(AM3, "L", " ")</f>
        <v>11 71 51</v>
      </c>
      <c r="BA3" t="str">
        <f t="shared" ref="BA3:BA51" si="44">SUBSTITUTE(AN3, "L", " ")</f>
        <v>12 63 42</v>
      </c>
      <c r="BC3" t="str">
        <f t="shared" ref="BC3:BC51" si="45">SUBSTITUTE(AP3,"Ø", "0")</f>
        <v>1 62 42</v>
      </c>
      <c r="BD3" t="str">
        <f t="shared" si="8"/>
        <v>2 65 45</v>
      </c>
      <c r="BE3" t="str">
        <f t="shared" si="8"/>
        <v>3 72 51</v>
      </c>
      <c r="BF3" t="str">
        <f t="shared" si="8"/>
        <v>4 80 59</v>
      </c>
      <c r="BG3" t="str">
        <f t="shared" si="8"/>
        <v>5 87 67</v>
      </c>
      <c r="BH3" t="str">
        <f t="shared" si="8"/>
        <v>6 92 72</v>
      </c>
      <c r="BI3" t="str">
        <f t="shared" si="8"/>
        <v>7 96 74</v>
      </c>
      <c r="BJ3" t="str">
        <f t="shared" si="8"/>
        <v>8 97 75</v>
      </c>
      <c r="BK3" t="str">
        <f t="shared" si="8"/>
        <v>9 91 69</v>
      </c>
      <c r="BL3" t="str">
        <f t="shared" si="8"/>
        <v>10 82 61</v>
      </c>
      <c r="BM3" t="str">
        <f t="shared" si="8"/>
        <v>11 71 51</v>
      </c>
      <c r="BN3" t="str">
        <f t="shared" si="8"/>
        <v>12 63 42</v>
      </c>
    </row>
    <row r="4" spans="1:66" x14ac:dyDescent="0.3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547</v>
      </c>
      <c r="M4" t="s">
        <v>147</v>
      </c>
      <c r="N4" t="s">
        <v>148</v>
      </c>
      <c r="P4" t="str">
        <f t="shared" si="9"/>
        <v>1H41L24</v>
      </c>
      <c r="Q4" t="str">
        <f t="shared" si="10"/>
        <v>2H45L27</v>
      </c>
      <c r="R4" t="str">
        <f t="shared" si="11"/>
        <v>3H54L34</v>
      </c>
      <c r="S4" t="str">
        <f t="shared" si="12"/>
        <v>4H65L43</v>
      </c>
      <c r="T4" t="str">
        <f t="shared" si="13"/>
        <v>5H74L52</v>
      </c>
      <c r="U4" t="str">
        <f t="shared" si="14"/>
        <v>6H83L62</v>
      </c>
      <c r="V4" t="str">
        <f t="shared" si="15"/>
        <v>7H87L67</v>
      </c>
      <c r="W4" t="str">
        <f t="shared" si="16"/>
        <v>8H85L65</v>
      </c>
      <c r="X4" t="str">
        <f t="shared" si="17"/>
        <v>9H78L58</v>
      </c>
      <c r="Y4" t="str">
        <f t="shared" si="18"/>
        <v>1ØH67L45</v>
      </c>
      <c r="Z4" t="str">
        <f t="shared" si="19"/>
        <v>11H56L37</v>
      </c>
      <c r="AA4" t="str">
        <f t="shared" si="20"/>
        <v>12H45L28</v>
      </c>
      <c r="AC4" t="str">
        <f t="shared" si="21"/>
        <v>1 41L24</v>
      </c>
      <c r="AD4" t="str">
        <f t="shared" si="22"/>
        <v>2 45L27</v>
      </c>
      <c r="AE4" t="str">
        <f t="shared" si="23"/>
        <v>3 54L34</v>
      </c>
      <c r="AF4" t="str">
        <f t="shared" si="24"/>
        <v>4 65L43</v>
      </c>
      <c r="AG4" t="str">
        <f t="shared" si="25"/>
        <v>5 74L52</v>
      </c>
      <c r="AH4" t="str">
        <f t="shared" si="26"/>
        <v>6 83L62</v>
      </c>
      <c r="AI4" t="str">
        <f t="shared" si="27"/>
        <v>7 87L67</v>
      </c>
      <c r="AJ4" t="str">
        <f t="shared" si="28"/>
        <v>8 85L65</v>
      </c>
      <c r="AK4" t="str">
        <f t="shared" si="29"/>
        <v>9 78L58</v>
      </c>
      <c r="AL4" t="str">
        <f t="shared" si="30"/>
        <v>1Ø 67L45</v>
      </c>
      <c r="AM4" t="str">
        <f t="shared" si="31"/>
        <v>11 56L37</v>
      </c>
      <c r="AN4" t="str">
        <f t="shared" si="32"/>
        <v>12 45L28</v>
      </c>
      <c r="AP4" t="str">
        <f t="shared" si="33"/>
        <v>1 41 24</v>
      </c>
      <c r="AQ4" t="str">
        <f t="shared" si="34"/>
        <v>2 45 27</v>
      </c>
      <c r="AR4" t="str">
        <f t="shared" si="35"/>
        <v>3 54 34</v>
      </c>
      <c r="AS4" t="str">
        <f t="shared" si="36"/>
        <v>4 65 43</v>
      </c>
      <c r="AT4" t="str">
        <f t="shared" si="37"/>
        <v>5 74 52</v>
      </c>
      <c r="AU4" t="str">
        <f t="shared" si="38"/>
        <v>6 83 62</v>
      </c>
      <c r="AV4" t="str">
        <f t="shared" si="39"/>
        <v>7 87 67</v>
      </c>
      <c r="AW4" t="str">
        <f t="shared" si="40"/>
        <v>8 85 65</v>
      </c>
      <c r="AX4" t="str">
        <f t="shared" si="41"/>
        <v>9 78 58</v>
      </c>
      <c r="AY4" t="str">
        <f t="shared" si="42"/>
        <v>1Ø 67 45</v>
      </c>
      <c r="AZ4" t="str">
        <f t="shared" si="43"/>
        <v>11 56 37</v>
      </c>
      <c r="BA4" t="str">
        <f t="shared" si="44"/>
        <v>12 45 28</v>
      </c>
      <c r="BC4" t="str">
        <f t="shared" si="45"/>
        <v>1 41 24</v>
      </c>
      <c r="BD4" t="str">
        <f t="shared" si="8"/>
        <v>2 45 27</v>
      </c>
      <c r="BE4" t="str">
        <f t="shared" si="8"/>
        <v>3 54 34</v>
      </c>
      <c r="BF4" t="str">
        <f t="shared" si="8"/>
        <v>4 65 43</v>
      </c>
      <c r="BG4" t="str">
        <f t="shared" si="8"/>
        <v>5 74 52</v>
      </c>
      <c r="BH4" t="str">
        <f t="shared" si="8"/>
        <v>6 83 62</v>
      </c>
      <c r="BI4" t="str">
        <f t="shared" si="8"/>
        <v>7 87 67</v>
      </c>
      <c r="BJ4" t="str">
        <f t="shared" si="8"/>
        <v>8 85 65</v>
      </c>
      <c r="BK4" t="str">
        <f t="shared" si="8"/>
        <v>9 78 58</v>
      </c>
      <c r="BL4" t="str">
        <f t="shared" si="8"/>
        <v>10 67 45</v>
      </c>
      <c r="BM4" t="str">
        <f t="shared" si="8"/>
        <v>11 56 37</v>
      </c>
      <c r="BN4" t="str">
        <f t="shared" si="8"/>
        <v>12 45 28</v>
      </c>
    </row>
    <row r="5" spans="1:66" x14ac:dyDescent="0.3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548</v>
      </c>
      <c r="H5" t="s">
        <v>154</v>
      </c>
      <c r="I5" t="s">
        <v>155</v>
      </c>
      <c r="J5" t="s">
        <v>156</v>
      </c>
      <c r="K5" t="s">
        <v>157</v>
      </c>
      <c r="L5" t="s">
        <v>549</v>
      </c>
      <c r="M5" t="s">
        <v>158</v>
      </c>
      <c r="N5" t="s">
        <v>159</v>
      </c>
      <c r="P5" t="str">
        <f t="shared" si="9"/>
        <v>1H54L34</v>
      </c>
      <c r="Q5" t="str">
        <f t="shared" si="10"/>
        <v>2H58L37</v>
      </c>
      <c r="R5" t="str">
        <f t="shared" si="11"/>
        <v>3H67L44</v>
      </c>
      <c r="S5" t="str">
        <f t="shared" si="12"/>
        <v>4H74L51</v>
      </c>
      <c r="T5" t="str">
        <f t="shared" si="13"/>
        <v>5H82L6Ø</v>
      </c>
      <c r="U5" t="str">
        <f t="shared" si="14"/>
        <v>6H88L68</v>
      </c>
      <c r="V5" t="str">
        <f t="shared" si="15"/>
        <v>7H91L71</v>
      </c>
      <c r="W5" t="str">
        <f t="shared" si="16"/>
        <v>8H91L71</v>
      </c>
      <c r="X5" t="str">
        <f t="shared" si="17"/>
        <v>9H85L64</v>
      </c>
      <c r="Y5" t="str">
        <f t="shared" si="18"/>
        <v>1ØH75L53</v>
      </c>
      <c r="Z5" t="str">
        <f t="shared" si="19"/>
        <v>11H65L44</v>
      </c>
      <c r="AA5" t="str">
        <f t="shared" si="20"/>
        <v>12H56L36</v>
      </c>
      <c r="AC5" t="str">
        <f t="shared" si="21"/>
        <v>1 54L34</v>
      </c>
      <c r="AD5" t="str">
        <f t="shared" si="22"/>
        <v>2 58L37</v>
      </c>
      <c r="AE5" t="str">
        <f t="shared" si="23"/>
        <v>3 67L44</v>
      </c>
      <c r="AF5" t="str">
        <f t="shared" si="24"/>
        <v>4 74L51</v>
      </c>
      <c r="AG5" t="str">
        <f t="shared" si="25"/>
        <v>5 82L6Ø</v>
      </c>
      <c r="AH5" t="str">
        <f t="shared" si="26"/>
        <v>6 88L68</v>
      </c>
      <c r="AI5" t="str">
        <f t="shared" si="27"/>
        <v>7 91L71</v>
      </c>
      <c r="AJ5" t="str">
        <f t="shared" si="28"/>
        <v>8 91L71</v>
      </c>
      <c r="AK5" t="str">
        <f t="shared" si="29"/>
        <v>9 85L64</v>
      </c>
      <c r="AL5" t="str">
        <f t="shared" si="30"/>
        <v>1Ø 75L53</v>
      </c>
      <c r="AM5" t="str">
        <f t="shared" si="31"/>
        <v>11 65L44</v>
      </c>
      <c r="AN5" t="str">
        <f t="shared" si="32"/>
        <v>12 56L36</v>
      </c>
      <c r="AP5" t="str">
        <f t="shared" si="33"/>
        <v>1 54 34</v>
      </c>
      <c r="AQ5" t="str">
        <f t="shared" si="34"/>
        <v>2 58 37</v>
      </c>
      <c r="AR5" t="str">
        <f t="shared" si="35"/>
        <v>3 67 44</v>
      </c>
      <c r="AS5" t="str">
        <f t="shared" si="36"/>
        <v>4 74 51</v>
      </c>
      <c r="AT5" t="str">
        <f t="shared" si="37"/>
        <v>5 82 6Ø</v>
      </c>
      <c r="AU5" t="str">
        <f t="shared" si="38"/>
        <v>6 88 68</v>
      </c>
      <c r="AV5" t="str">
        <f t="shared" si="39"/>
        <v>7 91 71</v>
      </c>
      <c r="AW5" t="str">
        <f t="shared" si="40"/>
        <v>8 91 71</v>
      </c>
      <c r="AX5" t="str">
        <f t="shared" si="41"/>
        <v>9 85 64</v>
      </c>
      <c r="AY5" t="str">
        <f t="shared" si="42"/>
        <v>1Ø 75 53</v>
      </c>
      <c r="AZ5" t="str">
        <f t="shared" si="43"/>
        <v>11 65 44</v>
      </c>
      <c r="BA5" t="str">
        <f t="shared" si="44"/>
        <v>12 56 36</v>
      </c>
      <c r="BC5" t="str">
        <f t="shared" si="45"/>
        <v>1 54 34</v>
      </c>
      <c r="BD5" t="str">
        <f t="shared" si="8"/>
        <v>2 58 37</v>
      </c>
      <c r="BE5" t="str">
        <f t="shared" si="8"/>
        <v>3 67 44</v>
      </c>
      <c r="BF5" t="str">
        <f t="shared" si="8"/>
        <v>4 74 51</v>
      </c>
      <c r="BG5" t="str">
        <f t="shared" si="8"/>
        <v>5 82 60</v>
      </c>
      <c r="BH5" t="str">
        <f t="shared" si="8"/>
        <v>6 88 68</v>
      </c>
      <c r="BI5" t="str">
        <f t="shared" si="8"/>
        <v>7 91 71</v>
      </c>
      <c r="BJ5" t="str">
        <f t="shared" si="8"/>
        <v>8 91 71</v>
      </c>
      <c r="BK5" t="str">
        <f t="shared" si="8"/>
        <v>9 85 64</v>
      </c>
      <c r="BL5" t="str">
        <f t="shared" si="8"/>
        <v>10 75 53</v>
      </c>
      <c r="BM5" t="str">
        <f t="shared" si="8"/>
        <v>11 65 44</v>
      </c>
      <c r="BN5" t="str">
        <f t="shared" si="8"/>
        <v>12 56 36</v>
      </c>
    </row>
    <row r="6" spans="1:66" x14ac:dyDescent="0.3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550</v>
      </c>
      <c r="H6" t="s">
        <v>551</v>
      </c>
      <c r="I6" t="s">
        <v>165</v>
      </c>
      <c r="J6" t="s">
        <v>552</v>
      </c>
      <c r="K6" t="s">
        <v>166</v>
      </c>
      <c r="L6" t="s">
        <v>553</v>
      </c>
      <c r="M6" t="s">
        <v>167</v>
      </c>
      <c r="N6" t="s">
        <v>168</v>
      </c>
      <c r="P6" t="str">
        <f t="shared" si="9"/>
        <v>1H36L22</v>
      </c>
      <c r="Q6" t="str">
        <f t="shared" si="10"/>
        <v>2H39L25</v>
      </c>
      <c r="R6" t="str">
        <f t="shared" si="11"/>
        <v>3H45L31</v>
      </c>
      <c r="S6" t="str">
        <f t="shared" si="12"/>
        <v>4H56L41</v>
      </c>
      <c r="T6" t="str">
        <f t="shared" si="13"/>
        <v>5H66L5Ø</v>
      </c>
      <c r="U6" t="str">
        <f t="shared" si="14"/>
        <v>6H76L6Ø</v>
      </c>
      <c r="V6" t="str">
        <f t="shared" si="15"/>
        <v>7H81L65</v>
      </c>
      <c r="W6" t="str">
        <f t="shared" si="16"/>
        <v>8H8ØL65</v>
      </c>
      <c r="X6" t="str">
        <f t="shared" si="17"/>
        <v>9H72L57</v>
      </c>
      <c r="Y6" t="str">
        <f t="shared" si="18"/>
        <v>1ØH61L47</v>
      </c>
      <c r="Z6" t="str">
        <f t="shared" si="19"/>
        <v>11H52L38</v>
      </c>
      <c r="AA6" t="str">
        <f t="shared" si="20"/>
        <v>12H41L28</v>
      </c>
      <c r="AC6" t="str">
        <f t="shared" si="21"/>
        <v>1 36L22</v>
      </c>
      <c r="AD6" t="str">
        <f t="shared" si="22"/>
        <v>2 39L25</v>
      </c>
      <c r="AE6" t="str">
        <f t="shared" si="23"/>
        <v>3 45L31</v>
      </c>
      <c r="AF6" t="str">
        <f t="shared" si="24"/>
        <v>4 56L41</v>
      </c>
      <c r="AG6" t="str">
        <f t="shared" si="25"/>
        <v>5 66L5Ø</v>
      </c>
      <c r="AH6" t="str">
        <f t="shared" si="26"/>
        <v>6 76L6Ø</v>
      </c>
      <c r="AI6" t="str">
        <f t="shared" si="27"/>
        <v>7 81L65</v>
      </c>
      <c r="AJ6" t="str">
        <f t="shared" si="28"/>
        <v>8 8ØL65</v>
      </c>
      <c r="AK6" t="str">
        <f t="shared" si="29"/>
        <v>9 72L57</v>
      </c>
      <c r="AL6" t="str">
        <f t="shared" si="30"/>
        <v>1Ø 61L47</v>
      </c>
      <c r="AM6" t="str">
        <f t="shared" si="31"/>
        <v>11 52L38</v>
      </c>
      <c r="AN6" t="str">
        <f t="shared" si="32"/>
        <v>12 41L28</v>
      </c>
      <c r="AP6" t="str">
        <f t="shared" si="33"/>
        <v>1 36 22</v>
      </c>
      <c r="AQ6" t="str">
        <f t="shared" si="34"/>
        <v>2 39 25</v>
      </c>
      <c r="AR6" t="str">
        <f t="shared" si="35"/>
        <v>3 45 31</v>
      </c>
      <c r="AS6" t="str">
        <f t="shared" si="36"/>
        <v>4 56 41</v>
      </c>
      <c r="AT6" t="str">
        <f t="shared" si="37"/>
        <v>5 66 5Ø</v>
      </c>
      <c r="AU6" t="str">
        <f t="shared" si="38"/>
        <v>6 76 6Ø</v>
      </c>
      <c r="AV6" t="str">
        <f t="shared" si="39"/>
        <v>7 81 65</v>
      </c>
      <c r="AW6" t="str">
        <f t="shared" si="40"/>
        <v>8 8Ø 65</v>
      </c>
      <c r="AX6" t="str">
        <f t="shared" si="41"/>
        <v>9 72 57</v>
      </c>
      <c r="AY6" t="str">
        <f t="shared" si="42"/>
        <v>1Ø 61 47</v>
      </c>
      <c r="AZ6" t="str">
        <f t="shared" si="43"/>
        <v>11 52 38</v>
      </c>
      <c r="BA6" t="str">
        <f t="shared" si="44"/>
        <v>12 41 28</v>
      </c>
      <c r="BC6" t="str">
        <f t="shared" si="45"/>
        <v>1 36 22</v>
      </c>
      <c r="BD6" t="str">
        <f t="shared" si="8"/>
        <v>2 39 25</v>
      </c>
      <c r="BE6" t="str">
        <f t="shared" si="8"/>
        <v>3 45 31</v>
      </c>
      <c r="BF6" t="str">
        <f t="shared" si="8"/>
        <v>4 56 41</v>
      </c>
      <c r="BG6" t="str">
        <f t="shared" si="8"/>
        <v>5 66 50</v>
      </c>
      <c r="BH6" t="str">
        <f t="shared" si="8"/>
        <v>6 76 60</v>
      </c>
      <c r="BI6" t="str">
        <f t="shared" si="8"/>
        <v>7 81 65</v>
      </c>
      <c r="BJ6" t="str">
        <f t="shared" si="8"/>
        <v>8 80 65</v>
      </c>
      <c r="BK6" t="str">
        <f t="shared" si="8"/>
        <v>9 72 57</v>
      </c>
      <c r="BL6" t="str">
        <f t="shared" si="8"/>
        <v>10 61 47</v>
      </c>
      <c r="BM6" t="str">
        <f t="shared" si="8"/>
        <v>11 52 38</v>
      </c>
      <c r="BN6" t="str">
        <f t="shared" si="8"/>
        <v>12 41 28</v>
      </c>
    </row>
    <row r="7" spans="1:66" x14ac:dyDescent="0.3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554</v>
      </c>
      <c r="J7" t="s">
        <v>175</v>
      </c>
      <c r="K7" t="s">
        <v>176</v>
      </c>
      <c r="L7" t="s">
        <v>555</v>
      </c>
      <c r="M7" t="s">
        <v>177</v>
      </c>
      <c r="N7" t="s">
        <v>178</v>
      </c>
      <c r="P7" t="str">
        <f t="shared" si="9"/>
        <v>1H31L19</v>
      </c>
      <c r="Q7" t="str">
        <f t="shared" si="10"/>
        <v>2H33L19</v>
      </c>
      <c r="R7" t="str">
        <f t="shared" si="11"/>
        <v>3H42L26</v>
      </c>
      <c r="S7" t="str">
        <f t="shared" si="12"/>
        <v>4H55L37</v>
      </c>
      <c r="T7" t="str">
        <f t="shared" si="13"/>
        <v>5H67L47</v>
      </c>
      <c r="U7" t="str">
        <f t="shared" si="14"/>
        <v>6H75L57</v>
      </c>
      <c r="V7" t="str">
        <f t="shared" si="15"/>
        <v>7H8ØL62</v>
      </c>
      <c r="W7" t="str">
        <f t="shared" si="16"/>
        <v>8H78L61</v>
      </c>
      <c r="X7" t="str">
        <f t="shared" si="17"/>
        <v>9H71L53</v>
      </c>
      <c r="Y7" t="str">
        <f t="shared" si="18"/>
        <v>1ØH59L43</v>
      </c>
      <c r="Z7" t="str">
        <f t="shared" si="19"/>
        <v>11H48L34</v>
      </c>
      <c r="AA7" t="str">
        <f t="shared" si="20"/>
        <v>12H36L24</v>
      </c>
      <c r="AC7" t="str">
        <f t="shared" si="21"/>
        <v>1 31L19</v>
      </c>
      <c r="AD7" t="str">
        <f t="shared" si="22"/>
        <v>2 33L19</v>
      </c>
      <c r="AE7" t="str">
        <f t="shared" si="23"/>
        <v>3 42L26</v>
      </c>
      <c r="AF7" t="str">
        <f t="shared" si="24"/>
        <v>4 55L37</v>
      </c>
      <c r="AG7" t="str">
        <f t="shared" si="25"/>
        <v>5 67L47</v>
      </c>
      <c r="AH7" t="str">
        <f t="shared" si="26"/>
        <v>6 75L57</v>
      </c>
      <c r="AI7" t="str">
        <f t="shared" si="27"/>
        <v>7 8ØL62</v>
      </c>
      <c r="AJ7" t="str">
        <f t="shared" si="28"/>
        <v>8 78L61</v>
      </c>
      <c r="AK7" t="str">
        <f t="shared" si="29"/>
        <v>9 71L53</v>
      </c>
      <c r="AL7" t="str">
        <f t="shared" si="30"/>
        <v>1Ø 59L43</v>
      </c>
      <c r="AM7" t="str">
        <f t="shared" si="31"/>
        <v>11 48L34</v>
      </c>
      <c r="AN7" t="str">
        <f t="shared" si="32"/>
        <v>12 36L24</v>
      </c>
      <c r="AP7" t="str">
        <f t="shared" si="33"/>
        <v>1 31 19</v>
      </c>
      <c r="AQ7" t="str">
        <f t="shared" si="34"/>
        <v>2 33 19</v>
      </c>
      <c r="AR7" t="str">
        <f t="shared" si="35"/>
        <v>3 42 26</v>
      </c>
      <c r="AS7" t="str">
        <f t="shared" si="36"/>
        <v>4 55 37</v>
      </c>
      <c r="AT7" t="str">
        <f t="shared" si="37"/>
        <v>5 67 47</v>
      </c>
      <c r="AU7" t="str">
        <f t="shared" si="38"/>
        <v>6 75 57</v>
      </c>
      <c r="AV7" t="str">
        <f t="shared" si="39"/>
        <v>7 8Ø 62</v>
      </c>
      <c r="AW7" t="str">
        <f t="shared" si="40"/>
        <v>8 78 61</v>
      </c>
      <c r="AX7" t="str">
        <f t="shared" si="41"/>
        <v>9 71 53</v>
      </c>
      <c r="AY7" t="str">
        <f t="shared" si="42"/>
        <v>1Ø 59 43</v>
      </c>
      <c r="AZ7" t="str">
        <f t="shared" si="43"/>
        <v>11 48 34</v>
      </c>
      <c r="BA7" t="str">
        <f t="shared" si="44"/>
        <v>12 36 24</v>
      </c>
      <c r="BC7" t="str">
        <f t="shared" si="45"/>
        <v>1 31 19</v>
      </c>
      <c r="BD7" t="str">
        <f t="shared" si="8"/>
        <v>2 33 19</v>
      </c>
      <c r="BE7" t="str">
        <f t="shared" si="8"/>
        <v>3 42 26</v>
      </c>
      <c r="BF7" t="str">
        <f t="shared" si="8"/>
        <v>4 55 37</v>
      </c>
      <c r="BG7" t="str">
        <f t="shared" si="8"/>
        <v>5 67 47</v>
      </c>
      <c r="BH7" t="str">
        <f t="shared" si="8"/>
        <v>6 75 57</v>
      </c>
      <c r="BI7" t="str">
        <f t="shared" si="8"/>
        <v>7 80 62</v>
      </c>
      <c r="BJ7" t="str">
        <f t="shared" si="8"/>
        <v>8 78 61</v>
      </c>
      <c r="BK7" t="str">
        <f t="shared" si="8"/>
        <v>9 71 53</v>
      </c>
      <c r="BL7" t="str">
        <f t="shared" si="8"/>
        <v>10 59 43</v>
      </c>
      <c r="BM7" t="str">
        <f t="shared" si="8"/>
        <v>11 48 34</v>
      </c>
      <c r="BN7" t="str">
        <f t="shared" si="8"/>
        <v>12 36 24</v>
      </c>
    </row>
    <row r="8" spans="1:66" x14ac:dyDescent="0.3">
      <c r="A8" t="s">
        <v>32</v>
      </c>
      <c r="B8" t="s">
        <v>179</v>
      </c>
      <c r="C8" t="s">
        <v>556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557</v>
      </c>
      <c r="L8" t="s">
        <v>558</v>
      </c>
      <c r="M8" t="s">
        <v>187</v>
      </c>
      <c r="N8" t="s">
        <v>188</v>
      </c>
      <c r="P8" t="str">
        <f t="shared" si="9"/>
        <v>1H51L3Ø</v>
      </c>
      <c r="Q8" t="str">
        <f t="shared" si="10"/>
        <v>2H55L33</v>
      </c>
      <c r="R8" t="str">
        <f t="shared" si="11"/>
        <v>3H63L39</v>
      </c>
      <c r="S8" t="str">
        <f t="shared" si="12"/>
        <v>4H72L47</v>
      </c>
      <c r="T8" t="str">
        <f t="shared" si="13"/>
        <v>5H79L56</v>
      </c>
      <c r="U8" t="str">
        <f t="shared" si="14"/>
        <v>6H86L65</v>
      </c>
      <c r="V8" t="str">
        <f t="shared" si="15"/>
        <v>7H89L68</v>
      </c>
      <c r="W8" t="str">
        <f t="shared" si="16"/>
        <v>8H88L67</v>
      </c>
      <c r="X8" t="str">
        <f t="shared" si="17"/>
        <v>9H81L6Ø</v>
      </c>
      <c r="Y8" t="str">
        <f t="shared" si="18"/>
        <v>1ØH72L49</v>
      </c>
      <c r="Z8" t="str">
        <f t="shared" si="19"/>
        <v>11H62L39</v>
      </c>
      <c r="AA8" t="str">
        <f t="shared" si="20"/>
        <v>12H53L32</v>
      </c>
      <c r="AC8" t="str">
        <f t="shared" si="21"/>
        <v>1 51L3Ø</v>
      </c>
      <c r="AD8" t="str">
        <f t="shared" si="22"/>
        <v>2 55L33</v>
      </c>
      <c r="AE8" t="str">
        <f t="shared" si="23"/>
        <v>3 63L39</v>
      </c>
      <c r="AF8" t="str">
        <f t="shared" si="24"/>
        <v>4 72L47</v>
      </c>
      <c r="AG8" t="str">
        <f t="shared" si="25"/>
        <v>5 79L56</v>
      </c>
      <c r="AH8" t="str">
        <f t="shared" si="26"/>
        <v>6 86L65</v>
      </c>
      <c r="AI8" t="str">
        <f t="shared" si="27"/>
        <v>7 89L68</v>
      </c>
      <c r="AJ8" t="str">
        <f t="shared" si="28"/>
        <v>8 88L67</v>
      </c>
      <c r="AK8" t="str">
        <f t="shared" si="29"/>
        <v>9 81L6Ø</v>
      </c>
      <c r="AL8" t="str">
        <f t="shared" si="30"/>
        <v>1Ø 72L49</v>
      </c>
      <c r="AM8" t="str">
        <f t="shared" si="31"/>
        <v>11 62L39</v>
      </c>
      <c r="AN8" t="str">
        <f t="shared" si="32"/>
        <v>12 53L32</v>
      </c>
      <c r="AP8" t="str">
        <f t="shared" si="33"/>
        <v>1 51 3Ø</v>
      </c>
      <c r="AQ8" t="str">
        <f t="shared" si="34"/>
        <v>2 55 33</v>
      </c>
      <c r="AR8" t="str">
        <f t="shared" si="35"/>
        <v>3 63 39</v>
      </c>
      <c r="AS8" t="str">
        <f t="shared" si="36"/>
        <v>4 72 47</v>
      </c>
      <c r="AT8" t="str">
        <f t="shared" si="37"/>
        <v>5 79 56</v>
      </c>
      <c r="AU8" t="str">
        <f t="shared" si="38"/>
        <v>6 86 65</v>
      </c>
      <c r="AV8" t="str">
        <f t="shared" si="39"/>
        <v>7 89 68</v>
      </c>
      <c r="AW8" t="str">
        <f t="shared" si="40"/>
        <v>8 88 67</v>
      </c>
      <c r="AX8" t="str">
        <f t="shared" si="41"/>
        <v>9 81 6Ø</v>
      </c>
      <c r="AY8" t="str">
        <f t="shared" si="42"/>
        <v>1Ø 72 49</v>
      </c>
      <c r="AZ8" t="str">
        <f t="shared" si="43"/>
        <v>11 62 39</v>
      </c>
      <c r="BA8" t="str">
        <f t="shared" si="44"/>
        <v>12 53 32</v>
      </c>
      <c r="BC8" t="str">
        <f t="shared" si="45"/>
        <v>1 51 30</v>
      </c>
      <c r="BD8" t="str">
        <f t="shared" si="8"/>
        <v>2 55 33</v>
      </c>
      <c r="BE8" t="str">
        <f t="shared" si="8"/>
        <v>3 63 39</v>
      </c>
      <c r="BF8" t="str">
        <f t="shared" si="8"/>
        <v>4 72 47</v>
      </c>
      <c r="BG8" t="str">
        <f t="shared" si="8"/>
        <v>5 79 56</v>
      </c>
      <c r="BH8" t="str">
        <f t="shared" si="8"/>
        <v>6 86 65</v>
      </c>
      <c r="BI8" t="str">
        <f t="shared" si="8"/>
        <v>7 89 68</v>
      </c>
      <c r="BJ8" t="str">
        <f t="shared" si="8"/>
        <v>8 88 67</v>
      </c>
      <c r="BK8" t="str">
        <f t="shared" si="8"/>
        <v>9 81 60</v>
      </c>
      <c r="BL8" t="str">
        <f t="shared" si="8"/>
        <v>10 72 49</v>
      </c>
      <c r="BM8" t="str">
        <f t="shared" si="8"/>
        <v>11 62 39</v>
      </c>
      <c r="BN8" t="str">
        <f t="shared" si="8"/>
        <v>12 53 32</v>
      </c>
    </row>
    <row r="9" spans="1:66" x14ac:dyDescent="0.3">
      <c r="A9" t="s">
        <v>3</v>
      </c>
      <c r="B9" t="s">
        <v>189</v>
      </c>
      <c r="C9" t="s">
        <v>190</v>
      </c>
      <c r="D9" t="s">
        <v>559</v>
      </c>
      <c r="E9" t="s">
        <v>191</v>
      </c>
      <c r="F9" t="s">
        <v>192</v>
      </c>
      <c r="G9" t="s">
        <v>560</v>
      </c>
      <c r="H9" t="s">
        <v>561</v>
      </c>
      <c r="I9" t="s">
        <v>193</v>
      </c>
      <c r="J9" t="s">
        <v>194</v>
      </c>
      <c r="K9" t="s">
        <v>195</v>
      </c>
      <c r="L9" t="s">
        <v>562</v>
      </c>
      <c r="M9" t="s">
        <v>196</v>
      </c>
      <c r="N9" t="s">
        <v>197</v>
      </c>
      <c r="P9" t="str">
        <f t="shared" si="9"/>
        <v>1H31L17</v>
      </c>
      <c r="Q9" t="str">
        <f t="shared" si="10"/>
        <v>2H35L2Ø</v>
      </c>
      <c r="R9" t="str">
        <f t="shared" si="11"/>
        <v>3H47L29</v>
      </c>
      <c r="S9" t="str">
        <f t="shared" si="12"/>
        <v>4H59L39</v>
      </c>
      <c r="T9" t="str">
        <f t="shared" si="13"/>
        <v>5H7ØL48</v>
      </c>
      <c r="U9" t="str">
        <f t="shared" si="14"/>
        <v>6H8ØL58</v>
      </c>
      <c r="V9" t="str">
        <f t="shared" si="15"/>
        <v>7H84L64</v>
      </c>
      <c r="W9" t="str">
        <f t="shared" si="16"/>
        <v>8H82L63</v>
      </c>
      <c r="X9" t="str">
        <f t="shared" si="17"/>
        <v>9H75L54</v>
      </c>
      <c r="Y9" t="str">
        <f t="shared" si="18"/>
        <v>1ØH62L43</v>
      </c>
      <c r="Z9" t="str">
        <f t="shared" si="19"/>
        <v>11H48L32</v>
      </c>
      <c r="AA9" t="str">
        <f t="shared" si="20"/>
        <v>12H35L21</v>
      </c>
      <c r="AC9" t="str">
        <f t="shared" si="21"/>
        <v>1 31L17</v>
      </c>
      <c r="AD9" t="str">
        <f t="shared" si="22"/>
        <v>2 35L2Ø</v>
      </c>
      <c r="AE9" t="str">
        <f t="shared" si="23"/>
        <v>3 47L29</v>
      </c>
      <c r="AF9" t="str">
        <f t="shared" si="24"/>
        <v>4 59L39</v>
      </c>
      <c r="AG9" t="str">
        <f t="shared" si="25"/>
        <v>5 7ØL48</v>
      </c>
      <c r="AH9" t="str">
        <f t="shared" si="26"/>
        <v>6 8ØL58</v>
      </c>
      <c r="AI9" t="str">
        <f t="shared" si="27"/>
        <v>7 84L64</v>
      </c>
      <c r="AJ9" t="str">
        <f t="shared" si="28"/>
        <v>8 82L63</v>
      </c>
      <c r="AK9" t="str">
        <f t="shared" si="29"/>
        <v>9 75L54</v>
      </c>
      <c r="AL9" t="str">
        <f t="shared" si="30"/>
        <v>1Ø 62L43</v>
      </c>
      <c r="AM9" t="str">
        <f t="shared" si="31"/>
        <v>11 48L32</v>
      </c>
      <c r="AN9" t="str">
        <f t="shared" si="32"/>
        <v>12 35L21</v>
      </c>
      <c r="AP9" t="str">
        <f t="shared" si="33"/>
        <v>1 31 17</v>
      </c>
      <c r="AQ9" t="str">
        <f t="shared" si="34"/>
        <v>2 35 2Ø</v>
      </c>
      <c r="AR9" t="str">
        <f t="shared" si="35"/>
        <v>3 47 29</v>
      </c>
      <c r="AS9" t="str">
        <f t="shared" si="36"/>
        <v>4 59 39</v>
      </c>
      <c r="AT9" t="str">
        <f t="shared" si="37"/>
        <v>5 7Ø 48</v>
      </c>
      <c r="AU9" t="str">
        <f t="shared" si="38"/>
        <v>6 8Ø 58</v>
      </c>
      <c r="AV9" t="str">
        <f t="shared" si="39"/>
        <v>7 84 64</v>
      </c>
      <c r="AW9" t="str">
        <f t="shared" si="40"/>
        <v>8 82 63</v>
      </c>
      <c r="AX9" t="str">
        <f t="shared" si="41"/>
        <v>9 75 54</v>
      </c>
      <c r="AY9" t="str">
        <f t="shared" si="42"/>
        <v>1Ø 62 43</v>
      </c>
      <c r="AZ9" t="str">
        <f t="shared" si="43"/>
        <v>11 48 32</v>
      </c>
      <c r="BA9" t="str">
        <f t="shared" si="44"/>
        <v>12 35 21</v>
      </c>
      <c r="BC9" t="str">
        <f t="shared" si="45"/>
        <v>1 31 17</v>
      </c>
      <c r="BD9" t="str">
        <f t="shared" si="8"/>
        <v>2 35 20</v>
      </c>
      <c r="BE9" t="str">
        <f t="shared" si="8"/>
        <v>3 47 29</v>
      </c>
      <c r="BF9" t="str">
        <f t="shared" si="8"/>
        <v>4 59 39</v>
      </c>
      <c r="BG9" t="str">
        <f t="shared" si="8"/>
        <v>5 70 48</v>
      </c>
      <c r="BH9" t="str">
        <f t="shared" si="8"/>
        <v>6 80 58</v>
      </c>
      <c r="BI9" t="str">
        <f t="shared" si="8"/>
        <v>7 84 64</v>
      </c>
      <c r="BJ9" t="str">
        <f t="shared" si="8"/>
        <v>8 82 63</v>
      </c>
      <c r="BK9" t="str">
        <f t="shared" si="8"/>
        <v>9 75 54</v>
      </c>
      <c r="BL9" t="str">
        <f t="shared" si="8"/>
        <v>10 62 43</v>
      </c>
      <c r="BM9" t="str">
        <f t="shared" si="8"/>
        <v>11 48 32</v>
      </c>
      <c r="BN9" t="str">
        <f t="shared" si="8"/>
        <v>12 35 21</v>
      </c>
    </row>
    <row r="10" spans="1:66" x14ac:dyDescent="0.3">
      <c r="A10" t="s">
        <v>26</v>
      </c>
      <c r="B10" t="s">
        <v>198</v>
      </c>
      <c r="C10" t="s">
        <v>563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564</v>
      </c>
      <c r="M10" t="s">
        <v>207</v>
      </c>
      <c r="N10" t="s">
        <v>208</v>
      </c>
      <c r="P10" t="str">
        <f t="shared" si="9"/>
        <v>1H4ØL22</v>
      </c>
      <c r="Q10" t="str">
        <f t="shared" si="10"/>
        <v>2H45L25</v>
      </c>
      <c r="R10" t="str">
        <f t="shared" si="11"/>
        <v>3H55L33</v>
      </c>
      <c r="S10" t="str">
        <f t="shared" si="12"/>
        <v>4H66L42</v>
      </c>
      <c r="T10" t="str">
        <f t="shared" si="13"/>
        <v>5H75L52</v>
      </c>
      <c r="U10" t="str">
        <f t="shared" si="14"/>
        <v>6H83L61</v>
      </c>
      <c r="V10" t="str">
        <f t="shared" si="15"/>
        <v>7H87L65</v>
      </c>
      <c r="W10" t="str">
        <f t="shared" si="16"/>
        <v>8H86L63</v>
      </c>
      <c r="X10" t="str">
        <f t="shared" si="17"/>
        <v>9H79L55</v>
      </c>
      <c r="Y10" t="str">
        <f t="shared" si="18"/>
        <v>1ØH68L43</v>
      </c>
      <c r="Z10" t="str">
        <f t="shared" si="19"/>
        <v>11H56L34</v>
      </c>
      <c r="AA10" t="str">
        <f t="shared" si="20"/>
        <v>12H43L26</v>
      </c>
      <c r="AC10" t="str">
        <f t="shared" si="21"/>
        <v>1 4ØL22</v>
      </c>
      <c r="AD10" t="str">
        <f t="shared" si="22"/>
        <v>2 45L25</v>
      </c>
      <c r="AE10" t="str">
        <f t="shared" si="23"/>
        <v>3 55L33</v>
      </c>
      <c r="AF10" t="str">
        <f t="shared" si="24"/>
        <v>4 66L42</v>
      </c>
      <c r="AG10" t="str">
        <f t="shared" si="25"/>
        <v>5 75L52</v>
      </c>
      <c r="AH10" t="str">
        <f t="shared" si="26"/>
        <v>6 83L61</v>
      </c>
      <c r="AI10" t="str">
        <f t="shared" si="27"/>
        <v>7 87L65</v>
      </c>
      <c r="AJ10" t="str">
        <f t="shared" si="28"/>
        <v>8 86L63</v>
      </c>
      <c r="AK10" t="str">
        <f t="shared" si="29"/>
        <v>9 79L55</v>
      </c>
      <c r="AL10" t="str">
        <f t="shared" si="30"/>
        <v>1Ø 68L43</v>
      </c>
      <c r="AM10" t="str">
        <f t="shared" si="31"/>
        <v>11 56L34</v>
      </c>
      <c r="AN10" t="str">
        <f t="shared" si="32"/>
        <v>12 43L26</v>
      </c>
      <c r="AP10" t="str">
        <f t="shared" si="33"/>
        <v>1 4Ø 22</v>
      </c>
      <c r="AQ10" t="str">
        <f t="shared" si="34"/>
        <v>2 45 25</v>
      </c>
      <c r="AR10" t="str">
        <f t="shared" si="35"/>
        <v>3 55 33</v>
      </c>
      <c r="AS10" t="str">
        <f t="shared" si="36"/>
        <v>4 66 42</v>
      </c>
      <c r="AT10" t="str">
        <f t="shared" si="37"/>
        <v>5 75 52</v>
      </c>
      <c r="AU10" t="str">
        <f t="shared" si="38"/>
        <v>6 83 61</v>
      </c>
      <c r="AV10" t="str">
        <f t="shared" si="39"/>
        <v>7 87 65</v>
      </c>
      <c r="AW10" t="str">
        <f t="shared" si="40"/>
        <v>8 86 63</v>
      </c>
      <c r="AX10" t="str">
        <f t="shared" si="41"/>
        <v>9 79 55</v>
      </c>
      <c r="AY10" t="str">
        <f t="shared" si="42"/>
        <v>1Ø 68 43</v>
      </c>
      <c r="AZ10" t="str">
        <f t="shared" si="43"/>
        <v>11 56 34</v>
      </c>
      <c r="BA10" t="str">
        <f t="shared" si="44"/>
        <v>12 43 26</v>
      </c>
      <c r="BC10" t="str">
        <f t="shared" si="45"/>
        <v>1 40 22</v>
      </c>
      <c r="BD10" t="str">
        <f t="shared" si="8"/>
        <v>2 45 25</v>
      </c>
      <c r="BE10" t="str">
        <f t="shared" si="8"/>
        <v>3 55 33</v>
      </c>
      <c r="BF10" t="str">
        <f t="shared" si="8"/>
        <v>4 66 42</v>
      </c>
      <c r="BG10" t="str">
        <f t="shared" si="8"/>
        <v>5 75 52</v>
      </c>
      <c r="BH10" t="str">
        <f t="shared" si="8"/>
        <v>6 83 61</v>
      </c>
      <c r="BI10" t="str">
        <f t="shared" si="8"/>
        <v>7 87 65</v>
      </c>
      <c r="BJ10" t="str">
        <f t="shared" si="8"/>
        <v>8 86 63</v>
      </c>
      <c r="BK10" t="str">
        <f t="shared" si="8"/>
        <v>9 79 55</v>
      </c>
      <c r="BL10" t="str">
        <f t="shared" si="8"/>
        <v>10 68 43</v>
      </c>
      <c r="BM10" t="str">
        <f t="shared" si="8"/>
        <v>11 56 34</v>
      </c>
      <c r="BN10" t="str">
        <f t="shared" si="8"/>
        <v>12 43 26</v>
      </c>
    </row>
    <row r="11" spans="1:66" x14ac:dyDescent="0.3">
      <c r="A11" t="s">
        <v>27</v>
      </c>
      <c r="B11" t="s">
        <v>198</v>
      </c>
      <c r="C11" t="s">
        <v>209</v>
      </c>
      <c r="D11" t="s">
        <v>210</v>
      </c>
      <c r="E11" t="s">
        <v>565</v>
      </c>
      <c r="F11" t="s">
        <v>566</v>
      </c>
      <c r="G11" t="s">
        <v>567</v>
      </c>
      <c r="H11" t="s">
        <v>568</v>
      </c>
      <c r="I11" t="s">
        <v>211</v>
      </c>
      <c r="J11" t="s">
        <v>212</v>
      </c>
      <c r="K11" t="s">
        <v>213</v>
      </c>
      <c r="L11" t="s">
        <v>569</v>
      </c>
      <c r="M11" t="s">
        <v>214</v>
      </c>
      <c r="N11" t="s">
        <v>215</v>
      </c>
      <c r="P11" t="str">
        <f t="shared" si="9"/>
        <v>1H34L22</v>
      </c>
      <c r="Q11" t="str">
        <f t="shared" si="10"/>
        <v>2H38L24</v>
      </c>
      <c r="R11" t="str">
        <f t="shared" si="11"/>
        <v>3H47L3Ø</v>
      </c>
      <c r="S11" t="str">
        <f t="shared" si="12"/>
        <v>4H59L4Ø</v>
      </c>
      <c r="T11" t="str">
        <f t="shared" si="13"/>
        <v>5H7ØL5Ø</v>
      </c>
      <c r="U11" t="str">
        <f t="shared" si="14"/>
        <v>6H79L6Ø</v>
      </c>
      <c r="V11" t="str">
        <f t="shared" si="15"/>
        <v>7H83L64</v>
      </c>
      <c r="W11" t="str">
        <f t="shared" si="16"/>
        <v>8H81L63</v>
      </c>
      <c r="X11" t="str">
        <f t="shared" si="17"/>
        <v>9H74L56</v>
      </c>
      <c r="Y11" t="str">
        <f t="shared" si="18"/>
        <v>1ØH62L45</v>
      </c>
      <c r="Z11" t="str">
        <f t="shared" si="19"/>
        <v>11H51L37</v>
      </c>
      <c r="AA11" t="str">
        <f t="shared" si="20"/>
        <v>12H38L26</v>
      </c>
      <c r="AC11" t="str">
        <f t="shared" si="21"/>
        <v>1 34L22</v>
      </c>
      <c r="AD11" t="str">
        <f t="shared" si="22"/>
        <v>2 38L24</v>
      </c>
      <c r="AE11" t="str">
        <f t="shared" si="23"/>
        <v>3 47L3Ø</v>
      </c>
      <c r="AF11" t="str">
        <f t="shared" si="24"/>
        <v>4 59L4Ø</v>
      </c>
      <c r="AG11" t="str">
        <f t="shared" si="25"/>
        <v>5 7ØL5Ø</v>
      </c>
      <c r="AH11" t="str">
        <f t="shared" si="26"/>
        <v>6 79L6Ø</v>
      </c>
      <c r="AI11" t="str">
        <f t="shared" si="27"/>
        <v>7 83L64</v>
      </c>
      <c r="AJ11" t="str">
        <f t="shared" si="28"/>
        <v>8 81L63</v>
      </c>
      <c r="AK11" t="str">
        <f t="shared" si="29"/>
        <v>9 74L56</v>
      </c>
      <c r="AL11" t="str">
        <f t="shared" si="30"/>
        <v>1Ø 62L45</v>
      </c>
      <c r="AM11" t="str">
        <f t="shared" si="31"/>
        <v>11 51L37</v>
      </c>
      <c r="AN11" t="str">
        <f t="shared" si="32"/>
        <v>12 38L26</v>
      </c>
      <c r="AP11" t="str">
        <f t="shared" si="33"/>
        <v>1 34 22</v>
      </c>
      <c r="AQ11" t="str">
        <f t="shared" si="34"/>
        <v>2 38 24</v>
      </c>
      <c r="AR11" t="str">
        <f t="shared" si="35"/>
        <v>3 47 3Ø</v>
      </c>
      <c r="AS11" t="str">
        <f t="shared" si="36"/>
        <v>4 59 4Ø</v>
      </c>
      <c r="AT11" t="str">
        <f t="shared" si="37"/>
        <v>5 7Ø 5Ø</v>
      </c>
      <c r="AU11" t="str">
        <f t="shared" si="38"/>
        <v>6 79 6Ø</v>
      </c>
      <c r="AV11" t="str">
        <f t="shared" si="39"/>
        <v>7 83 64</v>
      </c>
      <c r="AW11" t="str">
        <f t="shared" si="40"/>
        <v>8 81 63</v>
      </c>
      <c r="AX11" t="str">
        <f t="shared" si="41"/>
        <v>9 74 56</v>
      </c>
      <c r="AY11" t="str">
        <f t="shared" si="42"/>
        <v>1Ø 62 45</v>
      </c>
      <c r="AZ11" t="str">
        <f t="shared" si="43"/>
        <v>11 51 37</v>
      </c>
      <c r="BA11" t="str">
        <f t="shared" si="44"/>
        <v>12 38 26</v>
      </c>
      <c r="BC11" t="str">
        <f t="shared" si="45"/>
        <v>1 34 22</v>
      </c>
      <c r="BD11" t="str">
        <f t="shared" si="8"/>
        <v>2 38 24</v>
      </c>
      <c r="BE11" t="str">
        <f t="shared" si="8"/>
        <v>3 47 30</v>
      </c>
      <c r="BF11" t="str">
        <f t="shared" si="8"/>
        <v>4 59 40</v>
      </c>
      <c r="BG11" t="str">
        <f t="shared" si="8"/>
        <v>5 70 50</v>
      </c>
      <c r="BH11" t="str">
        <f t="shared" si="8"/>
        <v>6 79 60</v>
      </c>
      <c r="BI11" t="str">
        <f t="shared" si="8"/>
        <v>7 83 64</v>
      </c>
      <c r="BJ11" t="str">
        <f t="shared" si="8"/>
        <v>8 81 63</v>
      </c>
      <c r="BK11" t="str">
        <f t="shared" si="8"/>
        <v>9 74 56</v>
      </c>
      <c r="BL11" t="str">
        <f t="shared" si="8"/>
        <v>10 62 45</v>
      </c>
      <c r="BM11" t="str">
        <f t="shared" si="8"/>
        <v>11 51 37</v>
      </c>
      <c r="BN11" t="str">
        <f t="shared" si="8"/>
        <v>12 38 26</v>
      </c>
    </row>
    <row r="12" spans="1:66" x14ac:dyDescent="0.3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570</v>
      </c>
      <c r="M12" t="s">
        <v>225</v>
      </c>
      <c r="N12" t="s">
        <v>571</v>
      </c>
      <c r="P12" t="str">
        <f t="shared" si="9"/>
        <v>1H37L23</v>
      </c>
      <c r="Q12" t="str">
        <f t="shared" si="10"/>
        <v>2H41L25</v>
      </c>
      <c r="R12" t="str">
        <f t="shared" si="11"/>
        <v>3H51L33</v>
      </c>
      <c r="S12" t="str">
        <f t="shared" si="12"/>
        <v>4H64L43</v>
      </c>
      <c r="T12" t="str">
        <f t="shared" si="13"/>
        <v>5H73L52</v>
      </c>
      <c r="U12" t="str">
        <f t="shared" si="14"/>
        <v>6H82L62</v>
      </c>
      <c r="V12" t="str">
        <f t="shared" si="15"/>
        <v>7H85L66</v>
      </c>
      <c r="W12" t="str">
        <f t="shared" si="16"/>
        <v>8H84L64</v>
      </c>
      <c r="X12" t="str">
        <f t="shared" si="17"/>
        <v>9H77L57</v>
      </c>
      <c r="Y12" t="str">
        <f t="shared" si="18"/>
        <v>1ØH65L45</v>
      </c>
      <c r="Z12" t="str">
        <f t="shared" si="19"/>
        <v>11H53L36</v>
      </c>
      <c r="AA12" t="str">
        <f t="shared" si="20"/>
        <v>12H4ØL27</v>
      </c>
      <c r="AC12" t="str">
        <f t="shared" si="21"/>
        <v>1 37L23</v>
      </c>
      <c r="AD12" t="str">
        <f t="shared" si="22"/>
        <v>2 41L25</v>
      </c>
      <c r="AE12" t="str">
        <f t="shared" si="23"/>
        <v>3 51L33</v>
      </c>
      <c r="AF12" t="str">
        <f t="shared" si="24"/>
        <v>4 64L43</v>
      </c>
      <c r="AG12" t="str">
        <f t="shared" si="25"/>
        <v>5 73L52</v>
      </c>
      <c r="AH12" t="str">
        <f t="shared" si="26"/>
        <v>6 82L62</v>
      </c>
      <c r="AI12" t="str">
        <f t="shared" si="27"/>
        <v>7 85L66</v>
      </c>
      <c r="AJ12" t="str">
        <f t="shared" si="28"/>
        <v>8 84L64</v>
      </c>
      <c r="AK12" t="str">
        <f t="shared" si="29"/>
        <v>9 77L57</v>
      </c>
      <c r="AL12" t="str">
        <f t="shared" si="30"/>
        <v>1Ø 65L45</v>
      </c>
      <c r="AM12" t="str">
        <f t="shared" si="31"/>
        <v>11 53L36</v>
      </c>
      <c r="AN12" t="str">
        <f t="shared" si="32"/>
        <v>12 4ØL27</v>
      </c>
      <c r="AP12" t="str">
        <f t="shared" si="33"/>
        <v>1 37 23</v>
      </c>
      <c r="AQ12" t="str">
        <f t="shared" si="34"/>
        <v>2 41 25</v>
      </c>
      <c r="AR12" t="str">
        <f t="shared" si="35"/>
        <v>3 51 33</v>
      </c>
      <c r="AS12" t="str">
        <f t="shared" si="36"/>
        <v>4 64 43</v>
      </c>
      <c r="AT12" t="str">
        <f t="shared" si="37"/>
        <v>5 73 52</v>
      </c>
      <c r="AU12" t="str">
        <f t="shared" si="38"/>
        <v>6 82 62</v>
      </c>
      <c r="AV12" t="str">
        <f t="shared" si="39"/>
        <v>7 85 66</v>
      </c>
      <c r="AW12" t="str">
        <f t="shared" si="40"/>
        <v>8 84 64</v>
      </c>
      <c r="AX12" t="str">
        <f t="shared" si="41"/>
        <v>9 77 57</v>
      </c>
      <c r="AY12" t="str">
        <f t="shared" si="42"/>
        <v>1Ø 65 45</v>
      </c>
      <c r="AZ12" t="str">
        <f t="shared" si="43"/>
        <v>11 53 36</v>
      </c>
      <c r="BA12" t="str">
        <f t="shared" si="44"/>
        <v>12 4Ø 27</v>
      </c>
      <c r="BC12" t="str">
        <f t="shared" si="45"/>
        <v>1 37 23</v>
      </c>
      <c r="BD12" t="str">
        <f t="shared" si="8"/>
        <v>2 41 25</v>
      </c>
      <c r="BE12" t="str">
        <f t="shared" si="8"/>
        <v>3 51 33</v>
      </c>
      <c r="BF12" t="str">
        <f t="shared" si="8"/>
        <v>4 64 43</v>
      </c>
      <c r="BG12" t="str">
        <f t="shared" si="8"/>
        <v>5 73 52</v>
      </c>
      <c r="BH12" t="str">
        <f t="shared" si="8"/>
        <v>6 82 62</v>
      </c>
      <c r="BI12" t="str">
        <f t="shared" si="8"/>
        <v>7 85 66</v>
      </c>
      <c r="BJ12" t="str">
        <f t="shared" si="8"/>
        <v>8 84 64</v>
      </c>
      <c r="BK12" t="str">
        <f t="shared" si="8"/>
        <v>9 77 57</v>
      </c>
      <c r="BL12" t="str">
        <f t="shared" si="8"/>
        <v>10 65 45</v>
      </c>
      <c r="BM12" t="str">
        <f t="shared" si="8"/>
        <v>11 53 36</v>
      </c>
      <c r="BN12" t="str">
        <f t="shared" si="8"/>
        <v>12 40 27</v>
      </c>
    </row>
    <row r="13" spans="1:66" x14ac:dyDescent="0.3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572</v>
      </c>
      <c r="M13" t="s">
        <v>235</v>
      </c>
      <c r="N13" t="s">
        <v>236</v>
      </c>
      <c r="P13" t="str">
        <f t="shared" si="9"/>
        <v>1H57L37</v>
      </c>
      <c r="Q13" t="str">
        <f t="shared" si="10"/>
        <v>2H61L41</v>
      </c>
      <c r="R13" t="str">
        <f t="shared" si="11"/>
        <v>3H69L49</v>
      </c>
      <c r="S13" t="str">
        <f t="shared" si="12"/>
        <v>4H77L56</v>
      </c>
      <c r="T13" t="str">
        <f t="shared" si="13"/>
        <v>5H84L65</v>
      </c>
      <c r="U13" t="str">
        <f t="shared" si="14"/>
        <v>6H92L73</v>
      </c>
      <c r="V13" t="str">
        <f t="shared" si="15"/>
        <v>7H96L77</v>
      </c>
      <c r="W13" t="str">
        <f t="shared" si="16"/>
        <v>8H96L77</v>
      </c>
      <c r="X13" t="str">
        <f t="shared" si="17"/>
        <v>9H89L69</v>
      </c>
      <c r="Y13" t="str">
        <f t="shared" si="18"/>
        <v>1ØH79L58</v>
      </c>
      <c r="Z13" t="str">
        <f t="shared" si="19"/>
        <v>11H67L48</v>
      </c>
      <c r="AA13" t="str">
        <f t="shared" si="20"/>
        <v>12H58L39</v>
      </c>
      <c r="AC13" t="str">
        <f t="shared" si="21"/>
        <v>1 57L37</v>
      </c>
      <c r="AD13" t="str">
        <f t="shared" si="22"/>
        <v>2 61L41</v>
      </c>
      <c r="AE13" t="str">
        <f t="shared" si="23"/>
        <v>3 69L49</v>
      </c>
      <c r="AF13" t="str">
        <f t="shared" si="24"/>
        <v>4 77L56</v>
      </c>
      <c r="AG13" t="str">
        <f t="shared" si="25"/>
        <v>5 84L65</v>
      </c>
      <c r="AH13" t="str">
        <f t="shared" si="26"/>
        <v>6 92L73</v>
      </c>
      <c r="AI13" t="str">
        <f t="shared" si="27"/>
        <v>7 96L77</v>
      </c>
      <c r="AJ13" t="str">
        <f t="shared" si="28"/>
        <v>8 96L77</v>
      </c>
      <c r="AK13" t="str">
        <f t="shared" si="29"/>
        <v>9 89L69</v>
      </c>
      <c r="AL13" t="str">
        <f t="shared" si="30"/>
        <v>1Ø 79L58</v>
      </c>
      <c r="AM13" t="str">
        <f t="shared" si="31"/>
        <v>11 67L48</v>
      </c>
      <c r="AN13" t="str">
        <f t="shared" si="32"/>
        <v>12 58L39</v>
      </c>
      <c r="AP13" t="str">
        <f t="shared" si="33"/>
        <v>1 57 37</v>
      </c>
      <c r="AQ13" t="str">
        <f t="shared" si="34"/>
        <v>2 61 41</v>
      </c>
      <c r="AR13" t="str">
        <f t="shared" si="35"/>
        <v>3 69 49</v>
      </c>
      <c r="AS13" t="str">
        <f t="shared" si="36"/>
        <v>4 77 56</v>
      </c>
      <c r="AT13" t="str">
        <f t="shared" si="37"/>
        <v>5 84 65</v>
      </c>
      <c r="AU13" t="str">
        <f t="shared" si="38"/>
        <v>6 92 73</v>
      </c>
      <c r="AV13" t="str">
        <f t="shared" si="39"/>
        <v>7 96 77</v>
      </c>
      <c r="AW13" t="str">
        <f t="shared" si="40"/>
        <v>8 96 77</v>
      </c>
      <c r="AX13" t="str">
        <f t="shared" si="41"/>
        <v>9 89 69</v>
      </c>
      <c r="AY13" t="str">
        <f t="shared" si="42"/>
        <v>1Ø 79 58</v>
      </c>
      <c r="AZ13" t="str">
        <f t="shared" si="43"/>
        <v>11 67 48</v>
      </c>
      <c r="BA13" t="str">
        <f t="shared" si="44"/>
        <v>12 58 39</v>
      </c>
      <c r="BC13" t="str">
        <f t="shared" si="45"/>
        <v>1 57 37</v>
      </c>
      <c r="BD13" t="str">
        <f t="shared" si="8"/>
        <v>2 61 41</v>
      </c>
      <c r="BE13" t="str">
        <f t="shared" si="8"/>
        <v>3 69 49</v>
      </c>
      <c r="BF13" t="str">
        <f t="shared" si="8"/>
        <v>4 77 56</v>
      </c>
      <c r="BG13" t="str">
        <f t="shared" si="8"/>
        <v>5 84 65</v>
      </c>
      <c r="BH13" t="str">
        <f t="shared" si="8"/>
        <v>6 92 73</v>
      </c>
      <c r="BI13" t="str">
        <f t="shared" si="8"/>
        <v>7 96 77</v>
      </c>
      <c r="BJ13" t="str">
        <f t="shared" si="8"/>
        <v>8 96 77</v>
      </c>
      <c r="BK13" t="str">
        <f t="shared" si="8"/>
        <v>9 89 69</v>
      </c>
      <c r="BL13" t="str">
        <f t="shared" si="8"/>
        <v>10 79 58</v>
      </c>
      <c r="BM13" t="str">
        <f t="shared" si="8"/>
        <v>11 67 48</v>
      </c>
      <c r="BN13" t="str">
        <f t="shared" si="8"/>
        <v>12 58 39</v>
      </c>
    </row>
    <row r="14" spans="1:66" x14ac:dyDescent="0.3">
      <c r="A14" t="s">
        <v>20</v>
      </c>
      <c r="B14" t="s">
        <v>237</v>
      </c>
      <c r="C14" t="s">
        <v>238</v>
      </c>
      <c r="D14" t="s">
        <v>573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574</v>
      </c>
      <c r="M14" t="s">
        <v>246</v>
      </c>
      <c r="N14" t="s">
        <v>247</v>
      </c>
      <c r="P14" t="str">
        <f t="shared" si="9"/>
        <v>1H45L17</v>
      </c>
      <c r="Q14" t="str">
        <f t="shared" si="10"/>
        <v>2H46L2Ø</v>
      </c>
      <c r="R14" t="str">
        <f t="shared" si="11"/>
        <v>3H54L26</v>
      </c>
      <c r="S14" t="str">
        <f t="shared" si="12"/>
        <v>4H61L34</v>
      </c>
      <c r="T14" t="str">
        <f t="shared" si="13"/>
        <v>5H71L44</v>
      </c>
      <c r="U14" t="str">
        <f t="shared" si="14"/>
        <v>6H81L53</v>
      </c>
      <c r="V14" t="str">
        <f t="shared" si="15"/>
        <v>7H88L59</v>
      </c>
      <c r="W14" t="str">
        <f t="shared" si="16"/>
        <v>8H86L57</v>
      </c>
      <c r="X14" t="str">
        <f t="shared" si="17"/>
        <v>9H77L48</v>
      </c>
      <c r="Y14" t="str">
        <f t="shared" si="18"/>
        <v>1ØH65L36</v>
      </c>
      <c r="Z14" t="str">
        <f t="shared" si="19"/>
        <v>11H52L25</v>
      </c>
      <c r="AA14" t="str">
        <f t="shared" si="20"/>
        <v>12H43L17</v>
      </c>
      <c r="AC14" t="str">
        <f t="shared" si="21"/>
        <v>1 45L17</v>
      </c>
      <c r="AD14" t="str">
        <f t="shared" si="22"/>
        <v>2 46L2Ø</v>
      </c>
      <c r="AE14" t="str">
        <f t="shared" si="23"/>
        <v>3 54L26</v>
      </c>
      <c r="AF14" t="str">
        <f t="shared" si="24"/>
        <v>4 61L34</v>
      </c>
      <c r="AG14" t="str">
        <f t="shared" si="25"/>
        <v>5 71L44</v>
      </c>
      <c r="AH14" t="str">
        <f t="shared" si="26"/>
        <v>6 81L53</v>
      </c>
      <c r="AI14" t="str">
        <f t="shared" si="27"/>
        <v>7 88L59</v>
      </c>
      <c r="AJ14" t="str">
        <f t="shared" si="28"/>
        <v>8 86L57</v>
      </c>
      <c r="AK14" t="str">
        <f t="shared" si="29"/>
        <v>9 77L48</v>
      </c>
      <c r="AL14" t="str">
        <f t="shared" si="30"/>
        <v>1Ø 65L36</v>
      </c>
      <c r="AM14" t="str">
        <f t="shared" si="31"/>
        <v>11 52L25</v>
      </c>
      <c r="AN14" t="str">
        <f t="shared" si="32"/>
        <v>12 43L17</v>
      </c>
      <c r="AP14" t="str">
        <f t="shared" si="33"/>
        <v>1 45 17</v>
      </c>
      <c r="AQ14" t="str">
        <f t="shared" si="34"/>
        <v>2 46 2Ø</v>
      </c>
      <c r="AR14" t="str">
        <f t="shared" si="35"/>
        <v>3 54 26</v>
      </c>
      <c r="AS14" t="str">
        <f t="shared" si="36"/>
        <v>4 61 34</v>
      </c>
      <c r="AT14" t="str">
        <f t="shared" si="37"/>
        <v>5 71 44</v>
      </c>
      <c r="AU14" t="str">
        <f t="shared" si="38"/>
        <v>6 81 53</v>
      </c>
      <c r="AV14" t="str">
        <f t="shared" si="39"/>
        <v>7 88 59</v>
      </c>
      <c r="AW14" t="str">
        <f t="shared" si="40"/>
        <v>8 86 57</v>
      </c>
      <c r="AX14" t="str">
        <f t="shared" si="41"/>
        <v>9 77 48</v>
      </c>
      <c r="AY14" t="str">
        <f t="shared" si="42"/>
        <v>1Ø 65 36</v>
      </c>
      <c r="AZ14" t="str">
        <f t="shared" si="43"/>
        <v>11 52 25</v>
      </c>
      <c r="BA14" t="str">
        <f t="shared" si="44"/>
        <v>12 43 17</v>
      </c>
      <c r="BC14" t="str">
        <f t="shared" si="45"/>
        <v>1 45 17</v>
      </c>
      <c r="BD14" t="str">
        <f t="shared" si="8"/>
        <v>2 46 20</v>
      </c>
      <c r="BE14" t="str">
        <f t="shared" si="8"/>
        <v>3 54 26</v>
      </c>
      <c r="BF14" t="str">
        <f t="shared" si="8"/>
        <v>4 61 34</v>
      </c>
      <c r="BG14" t="str">
        <f t="shared" si="8"/>
        <v>5 71 44</v>
      </c>
      <c r="BH14" t="str">
        <f t="shared" si="8"/>
        <v>6 81 53</v>
      </c>
      <c r="BI14" t="str">
        <f t="shared" si="8"/>
        <v>7 88 59</v>
      </c>
      <c r="BJ14" t="str">
        <f t="shared" si="8"/>
        <v>8 86 57</v>
      </c>
      <c r="BK14" t="str">
        <f t="shared" si="8"/>
        <v>9 77 48</v>
      </c>
      <c r="BL14" t="str">
        <f t="shared" si="8"/>
        <v>10 65 36</v>
      </c>
      <c r="BM14" t="str">
        <f t="shared" si="8"/>
        <v>11 52 25</v>
      </c>
      <c r="BN14" t="str">
        <f t="shared" si="8"/>
        <v>12 43 17</v>
      </c>
    </row>
    <row r="15" spans="1:66" x14ac:dyDescent="0.3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575</v>
      </c>
      <c r="H15" t="s">
        <v>568</v>
      </c>
      <c r="I15" t="s">
        <v>211</v>
      </c>
      <c r="J15" t="s">
        <v>212</v>
      </c>
      <c r="K15" t="s">
        <v>252</v>
      </c>
      <c r="L15" t="s">
        <v>562</v>
      </c>
      <c r="M15" t="s">
        <v>253</v>
      </c>
      <c r="N15" t="s">
        <v>178</v>
      </c>
      <c r="P15" t="str">
        <f t="shared" si="9"/>
        <v>1H32L19</v>
      </c>
      <c r="Q15" t="str">
        <f t="shared" si="10"/>
        <v>2H35L21</v>
      </c>
      <c r="R15" t="str">
        <f t="shared" si="11"/>
        <v>3H46L29</v>
      </c>
      <c r="S15" t="str">
        <f t="shared" si="12"/>
        <v>4H59L39</v>
      </c>
      <c r="T15" t="str">
        <f t="shared" si="13"/>
        <v>5H7ØL49</v>
      </c>
      <c r="U15" t="str">
        <f t="shared" si="14"/>
        <v>6H79L6Ø</v>
      </c>
      <c r="V15" t="str">
        <f t="shared" si="15"/>
        <v>7H83L64</v>
      </c>
      <c r="W15" t="str">
        <f t="shared" si="16"/>
        <v>8H81L63</v>
      </c>
      <c r="X15" t="str">
        <f t="shared" si="17"/>
        <v>9H74L55</v>
      </c>
      <c r="Y15" t="str">
        <f t="shared" si="18"/>
        <v>1ØH62L43</v>
      </c>
      <c r="Z15" t="str">
        <f t="shared" si="19"/>
        <v>11H49L34</v>
      </c>
      <c r="AA15" t="str">
        <f t="shared" si="20"/>
        <v>12H36L24</v>
      </c>
      <c r="AC15" t="str">
        <f t="shared" si="21"/>
        <v>1 32L19</v>
      </c>
      <c r="AD15" t="str">
        <f t="shared" si="22"/>
        <v>2 35L21</v>
      </c>
      <c r="AE15" t="str">
        <f t="shared" si="23"/>
        <v>3 46L29</v>
      </c>
      <c r="AF15" t="str">
        <f t="shared" si="24"/>
        <v>4 59L39</v>
      </c>
      <c r="AG15" t="str">
        <f t="shared" si="25"/>
        <v>5 7ØL49</v>
      </c>
      <c r="AH15" t="str">
        <f t="shared" si="26"/>
        <v>6 79L6Ø</v>
      </c>
      <c r="AI15" t="str">
        <f t="shared" si="27"/>
        <v>7 83L64</v>
      </c>
      <c r="AJ15" t="str">
        <f t="shared" si="28"/>
        <v>8 81L63</v>
      </c>
      <c r="AK15" t="str">
        <f t="shared" si="29"/>
        <v>9 74L55</v>
      </c>
      <c r="AL15" t="str">
        <f t="shared" si="30"/>
        <v>1Ø 62L43</v>
      </c>
      <c r="AM15" t="str">
        <f t="shared" si="31"/>
        <v>11 49L34</v>
      </c>
      <c r="AN15" t="str">
        <f t="shared" si="32"/>
        <v>12 36L24</v>
      </c>
      <c r="AP15" t="str">
        <f t="shared" si="33"/>
        <v>1 32 19</v>
      </c>
      <c r="AQ15" t="str">
        <f t="shared" si="34"/>
        <v>2 35 21</v>
      </c>
      <c r="AR15" t="str">
        <f t="shared" si="35"/>
        <v>3 46 29</v>
      </c>
      <c r="AS15" t="str">
        <f t="shared" si="36"/>
        <v>4 59 39</v>
      </c>
      <c r="AT15" t="str">
        <f t="shared" si="37"/>
        <v>5 7Ø 49</v>
      </c>
      <c r="AU15" t="str">
        <f t="shared" si="38"/>
        <v>6 79 6Ø</v>
      </c>
      <c r="AV15" t="str">
        <f t="shared" si="39"/>
        <v>7 83 64</v>
      </c>
      <c r="AW15" t="str">
        <f t="shared" si="40"/>
        <v>8 81 63</v>
      </c>
      <c r="AX15" t="str">
        <f t="shared" si="41"/>
        <v>9 74 55</v>
      </c>
      <c r="AY15" t="str">
        <f t="shared" si="42"/>
        <v>1Ø 62 43</v>
      </c>
      <c r="AZ15" t="str">
        <f t="shared" si="43"/>
        <v>11 49 34</v>
      </c>
      <c r="BA15" t="str">
        <f t="shared" si="44"/>
        <v>12 36 24</v>
      </c>
      <c r="BC15" t="str">
        <f t="shared" si="45"/>
        <v>1 32 19</v>
      </c>
      <c r="BD15" t="str">
        <f t="shared" si="8"/>
        <v>2 35 21</v>
      </c>
      <c r="BE15" t="str">
        <f t="shared" si="8"/>
        <v>3 46 29</v>
      </c>
      <c r="BF15" t="str">
        <f t="shared" si="8"/>
        <v>4 59 39</v>
      </c>
      <c r="BG15" t="str">
        <f t="shared" si="8"/>
        <v>5 70 49</v>
      </c>
      <c r="BH15" t="str">
        <f t="shared" si="8"/>
        <v>6 79 60</v>
      </c>
      <c r="BI15" t="str">
        <f t="shared" si="8"/>
        <v>7 83 64</v>
      </c>
      <c r="BJ15" t="str">
        <f t="shared" si="8"/>
        <v>8 81 63</v>
      </c>
      <c r="BK15" t="str">
        <f t="shared" si="8"/>
        <v>9 74 55</v>
      </c>
      <c r="BL15" t="str">
        <f t="shared" si="8"/>
        <v>10 62 43</v>
      </c>
      <c r="BM15" t="str">
        <f t="shared" si="8"/>
        <v>11 49 34</v>
      </c>
      <c r="BN15" t="str">
        <f t="shared" si="8"/>
        <v>12 36 24</v>
      </c>
    </row>
    <row r="16" spans="1:66" x14ac:dyDescent="0.3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576</v>
      </c>
      <c r="I16" t="s">
        <v>260</v>
      </c>
      <c r="J16" t="s">
        <v>261</v>
      </c>
      <c r="K16" t="s">
        <v>262</v>
      </c>
      <c r="L16" t="s">
        <v>577</v>
      </c>
      <c r="M16" t="s">
        <v>263</v>
      </c>
      <c r="N16" t="s">
        <v>578</v>
      </c>
      <c r="P16" t="str">
        <f t="shared" si="9"/>
        <v>1H35L18</v>
      </c>
      <c r="Q16" t="str">
        <f t="shared" si="10"/>
        <v>2H39L21</v>
      </c>
      <c r="R16" t="str">
        <f t="shared" si="11"/>
        <v>3H48L28</v>
      </c>
      <c r="S16" t="str">
        <f t="shared" si="12"/>
        <v>4H61L38</v>
      </c>
      <c r="T16" t="str">
        <f t="shared" si="13"/>
        <v>5H71L48</v>
      </c>
      <c r="U16" t="str">
        <f t="shared" si="14"/>
        <v>6H8ØL57</v>
      </c>
      <c r="V16" t="str">
        <f t="shared" si="15"/>
        <v>7H85L63</v>
      </c>
      <c r="W16" t="str">
        <f t="shared" si="16"/>
        <v>8H83L61</v>
      </c>
      <c r="X16" t="str">
        <f t="shared" si="17"/>
        <v>9H75L53</v>
      </c>
      <c r="Y16" t="str">
        <f t="shared" si="18"/>
        <v>1ØH63L41</v>
      </c>
      <c r="Z16" t="str">
        <f t="shared" si="19"/>
        <v>11H52L33</v>
      </c>
      <c r="AA16" t="str">
        <f t="shared" si="20"/>
        <v>12H4ØL23</v>
      </c>
      <c r="AC16" t="str">
        <f t="shared" si="21"/>
        <v>1 35L18</v>
      </c>
      <c r="AD16" t="str">
        <f t="shared" si="22"/>
        <v>2 39L21</v>
      </c>
      <c r="AE16" t="str">
        <f t="shared" si="23"/>
        <v>3 48L28</v>
      </c>
      <c r="AF16" t="str">
        <f t="shared" si="24"/>
        <v>4 61L38</v>
      </c>
      <c r="AG16" t="str">
        <f t="shared" si="25"/>
        <v>5 71L48</v>
      </c>
      <c r="AH16" t="str">
        <f t="shared" si="26"/>
        <v>6 8ØL57</v>
      </c>
      <c r="AI16" t="str">
        <f t="shared" si="27"/>
        <v>7 85L63</v>
      </c>
      <c r="AJ16" t="str">
        <f t="shared" si="28"/>
        <v>8 83L61</v>
      </c>
      <c r="AK16" t="str">
        <f t="shared" si="29"/>
        <v>9 75L53</v>
      </c>
      <c r="AL16" t="str">
        <f t="shared" si="30"/>
        <v>1Ø 63L41</v>
      </c>
      <c r="AM16" t="str">
        <f t="shared" si="31"/>
        <v>11 52L33</v>
      </c>
      <c r="AN16" t="str">
        <f t="shared" si="32"/>
        <v>12 4ØL23</v>
      </c>
      <c r="AP16" t="str">
        <f t="shared" si="33"/>
        <v>1 35 18</v>
      </c>
      <c r="AQ16" t="str">
        <f t="shared" si="34"/>
        <v>2 39 21</v>
      </c>
      <c r="AR16" t="str">
        <f t="shared" si="35"/>
        <v>3 48 28</v>
      </c>
      <c r="AS16" t="str">
        <f t="shared" si="36"/>
        <v>4 61 38</v>
      </c>
      <c r="AT16" t="str">
        <f t="shared" si="37"/>
        <v>5 71 48</v>
      </c>
      <c r="AU16" t="str">
        <f t="shared" si="38"/>
        <v>6 8Ø 57</v>
      </c>
      <c r="AV16" t="str">
        <f t="shared" si="39"/>
        <v>7 85 63</v>
      </c>
      <c r="AW16" t="str">
        <f t="shared" si="40"/>
        <v>8 83 61</v>
      </c>
      <c r="AX16" t="str">
        <f t="shared" si="41"/>
        <v>9 75 53</v>
      </c>
      <c r="AY16" t="str">
        <f t="shared" si="42"/>
        <v>1Ø 63 41</v>
      </c>
      <c r="AZ16" t="str">
        <f t="shared" si="43"/>
        <v>11 52 33</v>
      </c>
      <c r="BA16" t="str">
        <f t="shared" si="44"/>
        <v>12 4Ø 23</v>
      </c>
      <c r="BC16" t="str">
        <f t="shared" si="45"/>
        <v>1 35 18</v>
      </c>
      <c r="BD16" t="str">
        <f t="shared" si="8"/>
        <v>2 39 21</v>
      </c>
      <c r="BE16" t="str">
        <f t="shared" si="8"/>
        <v>3 48 28</v>
      </c>
      <c r="BF16" t="str">
        <f t="shared" si="8"/>
        <v>4 61 38</v>
      </c>
      <c r="BG16" t="str">
        <f t="shared" si="8"/>
        <v>5 71 48</v>
      </c>
      <c r="BH16" t="str">
        <f t="shared" si="8"/>
        <v>6 80 57</v>
      </c>
      <c r="BI16" t="str">
        <f t="shared" si="8"/>
        <v>7 85 63</v>
      </c>
      <c r="BJ16" t="str">
        <f t="shared" si="8"/>
        <v>8 83 61</v>
      </c>
      <c r="BK16" t="str">
        <f t="shared" si="8"/>
        <v>9 75 53</v>
      </c>
      <c r="BL16" t="str">
        <f t="shared" si="8"/>
        <v>10 63 41</v>
      </c>
      <c r="BM16" t="str">
        <f t="shared" si="8"/>
        <v>11 52 33</v>
      </c>
      <c r="BN16" t="str">
        <f t="shared" si="8"/>
        <v>12 40 23</v>
      </c>
    </row>
    <row r="17" spans="1:66" x14ac:dyDescent="0.3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545</v>
      </c>
      <c r="G17" t="s">
        <v>267</v>
      </c>
      <c r="H17" t="s">
        <v>268</v>
      </c>
      <c r="I17" t="s">
        <v>269</v>
      </c>
      <c r="J17" t="s">
        <v>270</v>
      </c>
      <c r="K17" t="s">
        <v>579</v>
      </c>
      <c r="L17" t="s">
        <v>546</v>
      </c>
      <c r="M17" t="s">
        <v>271</v>
      </c>
      <c r="N17" t="s">
        <v>272</v>
      </c>
      <c r="P17" t="str">
        <f t="shared" si="9"/>
        <v>1H63L43</v>
      </c>
      <c r="Q17" t="str">
        <f t="shared" si="10"/>
        <v>2H66L47</v>
      </c>
      <c r="R17" t="str">
        <f t="shared" si="11"/>
        <v>3H73L53</v>
      </c>
      <c r="S17" t="str">
        <f t="shared" si="12"/>
        <v>4H8ØL59</v>
      </c>
      <c r="T17" t="str">
        <f t="shared" si="13"/>
        <v>5H86L68</v>
      </c>
      <c r="U17" t="str">
        <f t="shared" si="14"/>
        <v>6H91L73</v>
      </c>
      <c r="V17" t="str">
        <f t="shared" si="15"/>
        <v>7H94L75</v>
      </c>
      <c r="W17" t="str">
        <f t="shared" si="16"/>
        <v>8H95L75</v>
      </c>
      <c r="X17" t="str">
        <f t="shared" si="17"/>
        <v>9H9ØL7Ø</v>
      </c>
      <c r="Y17" t="str">
        <f t="shared" si="18"/>
        <v>1ØH82L61</v>
      </c>
      <c r="Z17" t="str">
        <f t="shared" si="19"/>
        <v>11H73L52</v>
      </c>
      <c r="AA17" t="str">
        <f t="shared" si="20"/>
        <v>12H64L45</v>
      </c>
      <c r="AC17" t="str">
        <f t="shared" si="21"/>
        <v>1 63L43</v>
      </c>
      <c r="AD17" t="str">
        <f t="shared" si="22"/>
        <v>2 66L47</v>
      </c>
      <c r="AE17" t="str">
        <f t="shared" si="23"/>
        <v>3 73L53</v>
      </c>
      <c r="AF17" t="str">
        <f t="shared" si="24"/>
        <v>4 8ØL59</v>
      </c>
      <c r="AG17" t="str">
        <f t="shared" si="25"/>
        <v>5 86L68</v>
      </c>
      <c r="AH17" t="str">
        <f t="shared" si="26"/>
        <v>6 91L73</v>
      </c>
      <c r="AI17" t="str">
        <f t="shared" si="27"/>
        <v>7 94L75</v>
      </c>
      <c r="AJ17" t="str">
        <f t="shared" si="28"/>
        <v>8 95L75</v>
      </c>
      <c r="AK17" t="str">
        <f t="shared" si="29"/>
        <v>9 9ØL7Ø</v>
      </c>
      <c r="AL17" t="str">
        <f t="shared" si="30"/>
        <v>1Ø 82L61</v>
      </c>
      <c r="AM17" t="str">
        <f t="shared" si="31"/>
        <v>11 73L52</v>
      </c>
      <c r="AN17" t="str">
        <f t="shared" si="32"/>
        <v>12 64L45</v>
      </c>
      <c r="AP17" t="str">
        <f t="shared" si="33"/>
        <v>1 63 43</v>
      </c>
      <c r="AQ17" t="str">
        <f t="shared" si="34"/>
        <v>2 66 47</v>
      </c>
      <c r="AR17" t="str">
        <f t="shared" si="35"/>
        <v>3 73 53</v>
      </c>
      <c r="AS17" t="str">
        <f t="shared" si="36"/>
        <v>4 8Ø 59</v>
      </c>
      <c r="AT17" t="str">
        <f t="shared" si="37"/>
        <v>5 86 68</v>
      </c>
      <c r="AU17" t="str">
        <f t="shared" si="38"/>
        <v>6 91 73</v>
      </c>
      <c r="AV17" t="str">
        <f t="shared" si="39"/>
        <v>7 94 75</v>
      </c>
      <c r="AW17" t="str">
        <f t="shared" si="40"/>
        <v>8 95 75</v>
      </c>
      <c r="AX17" t="str">
        <f t="shared" si="41"/>
        <v>9 9Ø 7Ø</v>
      </c>
      <c r="AY17" t="str">
        <f t="shared" si="42"/>
        <v>1Ø 82 61</v>
      </c>
      <c r="AZ17" t="str">
        <f t="shared" si="43"/>
        <v>11 73 52</v>
      </c>
      <c r="BA17" t="str">
        <f t="shared" si="44"/>
        <v>12 64 45</v>
      </c>
      <c r="BC17" t="str">
        <f t="shared" si="45"/>
        <v>1 63 43</v>
      </c>
      <c r="BD17" t="str">
        <f t="shared" si="8"/>
        <v>2 66 47</v>
      </c>
      <c r="BE17" t="str">
        <f t="shared" si="8"/>
        <v>3 73 53</v>
      </c>
      <c r="BF17" t="str">
        <f t="shared" si="8"/>
        <v>4 80 59</v>
      </c>
      <c r="BG17" t="str">
        <f t="shared" si="8"/>
        <v>5 86 68</v>
      </c>
      <c r="BH17" t="str">
        <f t="shared" si="8"/>
        <v>6 91 73</v>
      </c>
      <c r="BI17" t="str">
        <f t="shared" si="8"/>
        <v>7 94 75</v>
      </c>
      <c r="BJ17" t="str">
        <f t="shared" si="8"/>
        <v>8 95 75</v>
      </c>
      <c r="BK17" t="str">
        <f t="shared" si="8"/>
        <v>9 90 70</v>
      </c>
      <c r="BL17" t="str">
        <f t="shared" si="8"/>
        <v>10 82 61</v>
      </c>
      <c r="BM17" t="str">
        <f t="shared" si="8"/>
        <v>11 73 52</v>
      </c>
      <c r="BN17" t="str">
        <f t="shared" si="8"/>
        <v>12 64 45</v>
      </c>
    </row>
    <row r="18" spans="1:66" x14ac:dyDescent="0.3">
      <c r="A18" t="s">
        <v>33</v>
      </c>
      <c r="B18" t="s">
        <v>273</v>
      </c>
      <c r="C18" t="s">
        <v>274</v>
      </c>
      <c r="D18" t="s">
        <v>580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570</v>
      </c>
      <c r="M18" t="s">
        <v>279</v>
      </c>
      <c r="N18" t="s">
        <v>280</v>
      </c>
      <c r="P18" t="str">
        <f t="shared" si="9"/>
        <v>1H36L21</v>
      </c>
      <c r="Q18" t="str">
        <f t="shared" si="10"/>
        <v>2H4ØL24</v>
      </c>
      <c r="R18" t="str">
        <f t="shared" si="11"/>
        <v>3H52L33</v>
      </c>
      <c r="S18" t="str">
        <f t="shared" si="12"/>
        <v>4H63L43</v>
      </c>
      <c r="T18" t="str">
        <f t="shared" si="13"/>
        <v>5H73L53</v>
      </c>
      <c r="U18" t="str">
        <f t="shared" si="14"/>
        <v>6H82L62</v>
      </c>
      <c r="V18" t="str">
        <f t="shared" si="15"/>
        <v>7H85L66</v>
      </c>
      <c r="W18" t="str">
        <f t="shared" si="16"/>
        <v>8H84L64</v>
      </c>
      <c r="X18" t="str">
        <f t="shared" si="17"/>
        <v>9H78L56</v>
      </c>
      <c r="Y18" t="str">
        <f t="shared" si="18"/>
        <v>1ØH65L45</v>
      </c>
      <c r="Z18" t="str">
        <f t="shared" si="19"/>
        <v>11H52L35</v>
      </c>
      <c r="AA18" t="str">
        <f t="shared" si="20"/>
        <v>12H39L24</v>
      </c>
      <c r="AC18" t="str">
        <f t="shared" si="21"/>
        <v>1 36L21</v>
      </c>
      <c r="AD18" t="str">
        <f t="shared" si="22"/>
        <v>2 4ØL24</v>
      </c>
      <c r="AE18" t="str">
        <f t="shared" si="23"/>
        <v>3 52L33</v>
      </c>
      <c r="AF18" t="str">
        <f t="shared" si="24"/>
        <v>4 63L43</v>
      </c>
      <c r="AG18" t="str">
        <f t="shared" si="25"/>
        <v>5 73L53</v>
      </c>
      <c r="AH18" t="str">
        <f t="shared" si="26"/>
        <v>6 82L62</v>
      </c>
      <c r="AI18" t="str">
        <f t="shared" si="27"/>
        <v>7 85L66</v>
      </c>
      <c r="AJ18" t="str">
        <f t="shared" si="28"/>
        <v>8 84L64</v>
      </c>
      <c r="AK18" t="str">
        <f t="shared" si="29"/>
        <v>9 78L56</v>
      </c>
      <c r="AL18" t="str">
        <f t="shared" si="30"/>
        <v>1Ø 65L45</v>
      </c>
      <c r="AM18" t="str">
        <f t="shared" si="31"/>
        <v>11 52L35</v>
      </c>
      <c r="AN18" t="str">
        <f t="shared" si="32"/>
        <v>12 39L24</v>
      </c>
      <c r="AP18" t="str">
        <f t="shared" si="33"/>
        <v>1 36 21</v>
      </c>
      <c r="AQ18" t="str">
        <f t="shared" si="34"/>
        <v>2 4Ø 24</v>
      </c>
      <c r="AR18" t="str">
        <f t="shared" si="35"/>
        <v>3 52 33</v>
      </c>
      <c r="AS18" t="str">
        <f t="shared" si="36"/>
        <v>4 63 43</v>
      </c>
      <c r="AT18" t="str">
        <f t="shared" si="37"/>
        <v>5 73 53</v>
      </c>
      <c r="AU18" t="str">
        <f t="shared" si="38"/>
        <v>6 82 62</v>
      </c>
      <c r="AV18" t="str">
        <f t="shared" si="39"/>
        <v>7 85 66</v>
      </c>
      <c r="AW18" t="str">
        <f t="shared" si="40"/>
        <v>8 84 64</v>
      </c>
      <c r="AX18" t="str">
        <f t="shared" si="41"/>
        <v>9 78 56</v>
      </c>
      <c r="AY18" t="str">
        <f t="shared" si="42"/>
        <v>1Ø 65 45</v>
      </c>
      <c r="AZ18" t="str">
        <f t="shared" si="43"/>
        <v>11 52 35</v>
      </c>
      <c r="BA18" t="str">
        <f t="shared" si="44"/>
        <v>12 39 24</v>
      </c>
      <c r="BC18" t="str">
        <f t="shared" si="45"/>
        <v>1 36 21</v>
      </c>
      <c r="BD18" t="str">
        <f t="shared" ref="BD18:BD51" si="46">SUBSTITUTE(AQ18,"Ø", "0")</f>
        <v>2 40 24</v>
      </c>
      <c r="BE18" t="str">
        <f t="shared" ref="BE18:BE51" si="47">SUBSTITUTE(AR18,"Ø", "0")</f>
        <v>3 52 33</v>
      </c>
      <c r="BF18" t="str">
        <f t="shared" ref="BF18:BF51" si="48">SUBSTITUTE(AS18,"Ø", "0")</f>
        <v>4 63 43</v>
      </c>
      <c r="BG18" t="str">
        <f t="shared" ref="BG18:BG51" si="49">SUBSTITUTE(AT18,"Ø", "0")</f>
        <v>5 73 53</v>
      </c>
      <c r="BH18" t="str">
        <f t="shared" ref="BH18:BH51" si="50">SUBSTITUTE(AU18,"Ø", "0")</f>
        <v>6 82 62</v>
      </c>
      <c r="BI18" t="str">
        <f t="shared" ref="BI18:BI51" si="51">SUBSTITUTE(AV18,"Ø", "0")</f>
        <v>7 85 66</v>
      </c>
      <c r="BJ18" t="str">
        <f t="shared" ref="BJ18:BJ51" si="52">SUBSTITUTE(AW18,"Ø", "0")</f>
        <v>8 84 64</v>
      </c>
      <c r="BK18" t="str">
        <f t="shared" ref="BK18:BK51" si="53">SUBSTITUTE(AX18,"Ø", "0")</f>
        <v>9 78 56</v>
      </c>
      <c r="BL18" t="str">
        <f t="shared" ref="BL18:BL51" si="54">SUBSTITUTE(AY18,"Ø", "0")</f>
        <v>10 65 45</v>
      </c>
      <c r="BM18" t="str">
        <f t="shared" ref="BM18:BM51" si="55">SUBSTITUTE(AZ18,"Ø", "0")</f>
        <v>11 52 35</v>
      </c>
      <c r="BN18" t="str">
        <f t="shared" ref="BN18:BN51" si="56">SUBSTITUTE(BA18,"Ø", "0")</f>
        <v>12 39 24</v>
      </c>
    </row>
    <row r="19" spans="1:66" x14ac:dyDescent="0.3">
      <c r="A19" t="s">
        <v>39</v>
      </c>
      <c r="B19" t="s">
        <v>281</v>
      </c>
      <c r="C19" t="s">
        <v>282</v>
      </c>
      <c r="D19" t="s">
        <v>283</v>
      </c>
      <c r="E19" t="s">
        <v>581</v>
      </c>
      <c r="F19" t="s">
        <v>284</v>
      </c>
      <c r="G19" t="s">
        <v>285</v>
      </c>
      <c r="H19" t="s">
        <v>582</v>
      </c>
      <c r="I19" t="s">
        <v>286</v>
      </c>
      <c r="J19" t="s">
        <v>287</v>
      </c>
      <c r="K19" t="s">
        <v>583</v>
      </c>
      <c r="L19" t="s">
        <v>584</v>
      </c>
      <c r="M19" t="s">
        <v>288</v>
      </c>
      <c r="N19" t="s">
        <v>289</v>
      </c>
      <c r="P19" t="str">
        <f t="shared" si="9"/>
        <v>1H65L41</v>
      </c>
      <c r="Q19" t="str">
        <f t="shared" si="10"/>
        <v>2H68L45</v>
      </c>
      <c r="R19" t="str">
        <f t="shared" si="11"/>
        <v>3H74L5Ø</v>
      </c>
      <c r="S19" t="str">
        <f t="shared" si="12"/>
        <v>4H79L55</v>
      </c>
      <c r="T19" t="str">
        <f t="shared" si="13"/>
        <v>5H86L63</v>
      </c>
      <c r="U19" t="str">
        <f t="shared" si="14"/>
        <v>6H9ØL7Ø</v>
      </c>
      <c r="V19" t="str">
        <f t="shared" si="15"/>
        <v>7H92L73</v>
      </c>
      <c r="W19" t="str">
        <f t="shared" si="16"/>
        <v>8H91L73</v>
      </c>
      <c r="X19" t="str">
        <f t="shared" si="17"/>
        <v>9H87L7Ø</v>
      </c>
      <c r="Y19" t="str">
        <f t="shared" si="18"/>
        <v>1ØH8ØL61</v>
      </c>
      <c r="Z19" t="str">
        <f t="shared" si="19"/>
        <v>11H74L51</v>
      </c>
      <c r="AA19" t="str">
        <f t="shared" si="20"/>
        <v>12H67L44</v>
      </c>
      <c r="AC19" t="str">
        <f t="shared" si="21"/>
        <v>1 65L41</v>
      </c>
      <c r="AD19" t="str">
        <f t="shared" si="22"/>
        <v>2 68L45</v>
      </c>
      <c r="AE19" t="str">
        <f t="shared" si="23"/>
        <v>3 74L5Ø</v>
      </c>
      <c r="AF19" t="str">
        <f t="shared" si="24"/>
        <v>4 79L55</v>
      </c>
      <c r="AG19" t="str">
        <f t="shared" si="25"/>
        <v>5 86L63</v>
      </c>
      <c r="AH19" t="str">
        <f t="shared" si="26"/>
        <v>6 9ØL7Ø</v>
      </c>
      <c r="AI19" t="str">
        <f t="shared" si="27"/>
        <v>7 92L73</v>
      </c>
      <c r="AJ19" t="str">
        <f t="shared" si="28"/>
        <v>8 91L73</v>
      </c>
      <c r="AK19" t="str">
        <f t="shared" si="29"/>
        <v>9 87L7Ø</v>
      </c>
      <c r="AL19" t="str">
        <f t="shared" si="30"/>
        <v>1Ø 8ØL61</v>
      </c>
      <c r="AM19" t="str">
        <f t="shared" si="31"/>
        <v>11 74L51</v>
      </c>
      <c r="AN19" t="str">
        <f t="shared" si="32"/>
        <v>12 67L44</v>
      </c>
      <c r="AP19" t="str">
        <f t="shared" si="33"/>
        <v>1 65 41</v>
      </c>
      <c r="AQ19" t="str">
        <f t="shared" si="34"/>
        <v>2 68 45</v>
      </c>
      <c r="AR19" t="str">
        <f t="shared" si="35"/>
        <v>3 74 5Ø</v>
      </c>
      <c r="AS19" t="str">
        <f t="shared" si="36"/>
        <v>4 79 55</v>
      </c>
      <c r="AT19" t="str">
        <f t="shared" si="37"/>
        <v>5 86 63</v>
      </c>
      <c r="AU19" t="str">
        <f t="shared" si="38"/>
        <v>6 9Ø 7Ø</v>
      </c>
      <c r="AV19" t="str">
        <f t="shared" si="39"/>
        <v>7 92 73</v>
      </c>
      <c r="AW19" t="str">
        <f t="shared" si="40"/>
        <v>8 91 73</v>
      </c>
      <c r="AX19" t="str">
        <f t="shared" si="41"/>
        <v>9 87 7Ø</v>
      </c>
      <c r="AY19" t="str">
        <f t="shared" si="42"/>
        <v>1Ø 8Ø 61</v>
      </c>
      <c r="AZ19" t="str">
        <f t="shared" si="43"/>
        <v>11 74 51</v>
      </c>
      <c r="BA19" t="str">
        <f t="shared" si="44"/>
        <v>12 67 44</v>
      </c>
      <c r="BC19" t="str">
        <f t="shared" si="45"/>
        <v>1 65 41</v>
      </c>
      <c r="BD19" t="str">
        <f t="shared" si="46"/>
        <v>2 68 45</v>
      </c>
      <c r="BE19" t="str">
        <f t="shared" si="47"/>
        <v>3 74 50</v>
      </c>
      <c r="BF19" t="str">
        <f t="shared" si="48"/>
        <v>4 79 55</v>
      </c>
      <c r="BG19" t="str">
        <f t="shared" si="49"/>
        <v>5 86 63</v>
      </c>
      <c r="BH19" t="str">
        <f t="shared" si="50"/>
        <v>6 90 70</v>
      </c>
      <c r="BI19" t="str">
        <f t="shared" si="51"/>
        <v>7 92 73</v>
      </c>
      <c r="BJ19" t="str">
        <f t="shared" si="52"/>
        <v>8 91 73</v>
      </c>
      <c r="BK19" t="str">
        <f t="shared" si="53"/>
        <v>9 87 70</v>
      </c>
      <c r="BL19" t="str">
        <f t="shared" si="54"/>
        <v>10 80 61</v>
      </c>
      <c r="BM19" t="str">
        <f t="shared" si="55"/>
        <v>11 74 51</v>
      </c>
      <c r="BN19" t="str">
        <f t="shared" si="56"/>
        <v>12 67 44</v>
      </c>
    </row>
    <row r="20" spans="1:66" x14ac:dyDescent="0.3">
      <c r="A20" t="s">
        <v>28</v>
      </c>
      <c r="B20" t="s">
        <v>290</v>
      </c>
      <c r="C20" t="s">
        <v>563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585</v>
      </c>
      <c r="J20" t="s">
        <v>586</v>
      </c>
      <c r="K20" t="s">
        <v>587</v>
      </c>
      <c r="L20" t="s">
        <v>588</v>
      </c>
      <c r="M20" t="s">
        <v>296</v>
      </c>
      <c r="N20" t="s">
        <v>297</v>
      </c>
      <c r="P20" t="str">
        <f t="shared" si="9"/>
        <v>1H4ØL22</v>
      </c>
      <c r="Q20" t="str">
        <f t="shared" si="10"/>
        <v>2H45L26</v>
      </c>
      <c r="R20" t="str">
        <f t="shared" si="11"/>
        <v>3H56L36</v>
      </c>
      <c r="S20" t="str">
        <f t="shared" si="12"/>
        <v>4H67L47</v>
      </c>
      <c r="T20" t="str">
        <f t="shared" si="13"/>
        <v>5H76L57</v>
      </c>
      <c r="U20" t="str">
        <f t="shared" si="14"/>
        <v>6H85L67</v>
      </c>
      <c r="V20" t="str">
        <f t="shared" si="15"/>
        <v>7H9ØL72</v>
      </c>
      <c r="W20" t="str">
        <f t="shared" si="16"/>
        <v>8H89L7Ø</v>
      </c>
      <c r="X20" t="str">
        <f t="shared" si="17"/>
        <v>9H8ØL61</v>
      </c>
      <c r="Y20" t="str">
        <f t="shared" si="18"/>
        <v>1ØH68L49</v>
      </c>
      <c r="Z20" t="str">
        <f t="shared" si="19"/>
        <v>11H54L37</v>
      </c>
      <c r="AA20" t="str">
        <f t="shared" si="20"/>
        <v>12H42L26</v>
      </c>
      <c r="AC20" t="str">
        <f t="shared" si="21"/>
        <v>1 4ØL22</v>
      </c>
      <c r="AD20" t="str">
        <f t="shared" si="22"/>
        <v>2 45L26</v>
      </c>
      <c r="AE20" t="str">
        <f t="shared" si="23"/>
        <v>3 56L36</v>
      </c>
      <c r="AF20" t="str">
        <f t="shared" si="24"/>
        <v>4 67L47</v>
      </c>
      <c r="AG20" t="str">
        <f t="shared" si="25"/>
        <v>5 76L57</v>
      </c>
      <c r="AH20" t="str">
        <f t="shared" si="26"/>
        <v>6 85L67</v>
      </c>
      <c r="AI20" t="str">
        <f t="shared" si="27"/>
        <v>7 9ØL72</v>
      </c>
      <c r="AJ20" t="str">
        <f t="shared" si="28"/>
        <v>8 89L7Ø</v>
      </c>
      <c r="AK20" t="str">
        <f t="shared" si="29"/>
        <v>9 8ØL61</v>
      </c>
      <c r="AL20" t="str">
        <f t="shared" si="30"/>
        <v>1Ø 68L49</v>
      </c>
      <c r="AM20" t="str">
        <f t="shared" si="31"/>
        <v>11 54L37</v>
      </c>
      <c r="AN20" t="str">
        <f t="shared" si="32"/>
        <v>12 42L26</v>
      </c>
      <c r="AP20" t="str">
        <f t="shared" si="33"/>
        <v>1 4Ø 22</v>
      </c>
      <c r="AQ20" t="str">
        <f t="shared" si="34"/>
        <v>2 45 26</v>
      </c>
      <c r="AR20" t="str">
        <f t="shared" si="35"/>
        <v>3 56 36</v>
      </c>
      <c r="AS20" t="str">
        <f t="shared" si="36"/>
        <v>4 67 47</v>
      </c>
      <c r="AT20" t="str">
        <f t="shared" si="37"/>
        <v>5 76 57</v>
      </c>
      <c r="AU20" t="str">
        <f t="shared" si="38"/>
        <v>6 85 67</v>
      </c>
      <c r="AV20" t="str">
        <f t="shared" si="39"/>
        <v>7 9Ø 72</v>
      </c>
      <c r="AW20" t="str">
        <f t="shared" si="40"/>
        <v>8 89 7Ø</v>
      </c>
      <c r="AX20" t="str">
        <f t="shared" si="41"/>
        <v>9 8Ø 61</v>
      </c>
      <c r="AY20" t="str">
        <f t="shared" si="42"/>
        <v>1Ø 68 49</v>
      </c>
      <c r="AZ20" t="str">
        <f t="shared" si="43"/>
        <v>11 54 37</v>
      </c>
      <c r="BA20" t="str">
        <f t="shared" si="44"/>
        <v>12 42 26</v>
      </c>
      <c r="BC20" t="str">
        <f t="shared" si="45"/>
        <v>1 40 22</v>
      </c>
      <c r="BD20" t="str">
        <f t="shared" si="46"/>
        <v>2 45 26</v>
      </c>
      <c r="BE20" t="str">
        <f t="shared" si="47"/>
        <v>3 56 36</v>
      </c>
      <c r="BF20" t="str">
        <f t="shared" si="48"/>
        <v>4 67 47</v>
      </c>
      <c r="BG20" t="str">
        <f t="shared" si="49"/>
        <v>5 76 57</v>
      </c>
      <c r="BH20" t="str">
        <f t="shared" si="50"/>
        <v>6 85 67</v>
      </c>
      <c r="BI20" t="str">
        <f t="shared" si="51"/>
        <v>7 90 72</v>
      </c>
      <c r="BJ20" t="str">
        <f t="shared" si="52"/>
        <v>8 89 70</v>
      </c>
      <c r="BK20" t="str">
        <f t="shared" si="53"/>
        <v>9 80 61</v>
      </c>
      <c r="BL20" t="str">
        <f t="shared" si="54"/>
        <v>10 68 49</v>
      </c>
      <c r="BM20" t="str">
        <f t="shared" si="55"/>
        <v>11 54 37</v>
      </c>
      <c r="BN20" t="str">
        <f t="shared" si="56"/>
        <v>12 42 26</v>
      </c>
    </row>
    <row r="21" spans="1:66" x14ac:dyDescent="0.3">
      <c r="A21" t="s">
        <v>29</v>
      </c>
      <c r="B21" t="s">
        <v>298</v>
      </c>
      <c r="C21" t="s">
        <v>299</v>
      </c>
      <c r="D21" t="s">
        <v>300</v>
      </c>
      <c r="E21" t="s">
        <v>589</v>
      </c>
      <c r="F21" t="s">
        <v>301</v>
      </c>
      <c r="G21" t="s">
        <v>302</v>
      </c>
      <c r="H21" t="s">
        <v>303</v>
      </c>
      <c r="I21" t="s">
        <v>590</v>
      </c>
      <c r="J21" t="s">
        <v>591</v>
      </c>
      <c r="K21" t="s">
        <v>304</v>
      </c>
      <c r="L21" t="s">
        <v>592</v>
      </c>
      <c r="M21" t="s">
        <v>305</v>
      </c>
      <c r="N21" t="s">
        <v>306</v>
      </c>
      <c r="P21" t="str">
        <f t="shared" si="9"/>
        <v>1H58L39</v>
      </c>
      <c r="Q21" t="str">
        <f t="shared" si="10"/>
        <v>2H63L43</v>
      </c>
      <c r="R21" t="str">
        <f t="shared" si="11"/>
        <v>3H7ØL49</v>
      </c>
      <c r="S21" t="str">
        <f t="shared" si="12"/>
        <v>4H78L56</v>
      </c>
      <c r="T21" t="str">
        <f t="shared" si="13"/>
        <v>5H89L66</v>
      </c>
      <c r="U21" t="str">
        <f t="shared" si="14"/>
        <v>6H99L75</v>
      </c>
      <c r="V21" t="str">
        <f t="shared" si="15"/>
        <v>7H1Ø4L81</v>
      </c>
      <c r="W21" t="str">
        <f t="shared" si="16"/>
        <v>8H1Ø2L79</v>
      </c>
      <c r="X21" t="str">
        <f t="shared" si="17"/>
        <v>9H94L71</v>
      </c>
      <c r="Y21" t="str">
        <f t="shared" si="18"/>
        <v>1ØH81L59</v>
      </c>
      <c r="Z21" t="str">
        <f t="shared" si="19"/>
        <v>11H66L47</v>
      </c>
      <c r="AA21" t="str">
        <f t="shared" si="20"/>
        <v>12H57L39</v>
      </c>
      <c r="AC21" t="str">
        <f t="shared" si="21"/>
        <v>1 58L39</v>
      </c>
      <c r="AD21" t="str">
        <f t="shared" si="22"/>
        <v>2 63L43</v>
      </c>
      <c r="AE21" t="str">
        <f t="shared" si="23"/>
        <v>3 7ØL49</v>
      </c>
      <c r="AF21" t="str">
        <f t="shared" si="24"/>
        <v>4 78L56</v>
      </c>
      <c r="AG21" t="str">
        <f t="shared" si="25"/>
        <v>5 89L66</v>
      </c>
      <c r="AH21" t="str">
        <f t="shared" si="26"/>
        <v>6 99L75</v>
      </c>
      <c r="AI21" t="str">
        <f t="shared" si="27"/>
        <v>7 1Ø4L81</v>
      </c>
      <c r="AJ21" t="str">
        <f t="shared" si="28"/>
        <v>8 1Ø2L79</v>
      </c>
      <c r="AK21" t="str">
        <f t="shared" si="29"/>
        <v>9 94L71</v>
      </c>
      <c r="AL21" t="str">
        <f t="shared" si="30"/>
        <v>1Ø 81L59</v>
      </c>
      <c r="AM21" t="str">
        <f t="shared" si="31"/>
        <v>11 66L47</v>
      </c>
      <c r="AN21" t="str">
        <f t="shared" si="32"/>
        <v>12 57L39</v>
      </c>
      <c r="AP21" t="str">
        <f t="shared" si="33"/>
        <v>1 58 39</v>
      </c>
      <c r="AQ21" t="str">
        <f t="shared" si="34"/>
        <v>2 63 43</v>
      </c>
      <c r="AR21" t="str">
        <f t="shared" si="35"/>
        <v>3 7Ø 49</v>
      </c>
      <c r="AS21" t="str">
        <f t="shared" si="36"/>
        <v>4 78 56</v>
      </c>
      <c r="AT21" t="str">
        <f t="shared" si="37"/>
        <v>5 89 66</v>
      </c>
      <c r="AU21" t="str">
        <f t="shared" si="38"/>
        <v>6 99 75</v>
      </c>
      <c r="AV21" t="str">
        <f t="shared" si="39"/>
        <v>7 1Ø4 81</v>
      </c>
      <c r="AW21" t="str">
        <f t="shared" si="40"/>
        <v>8 1Ø2 79</v>
      </c>
      <c r="AX21" t="str">
        <f t="shared" si="41"/>
        <v>9 94 71</v>
      </c>
      <c r="AY21" t="str">
        <f t="shared" si="42"/>
        <v>1Ø 81 59</v>
      </c>
      <c r="AZ21" t="str">
        <f t="shared" si="43"/>
        <v>11 66 47</v>
      </c>
      <c r="BA21" t="str">
        <f t="shared" si="44"/>
        <v>12 57 39</v>
      </c>
      <c r="BC21" t="str">
        <f t="shared" si="45"/>
        <v>1 58 39</v>
      </c>
      <c r="BD21" t="str">
        <f t="shared" si="46"/>
        <v>2 63 43</v>
      </c>
      <c r="BE21" t="str">
        <f t="shared" si="47"/>
        <v>3 70 49</v>
      </c>
      <c r="BF21" t="str">
        <f t="shared" si="48"/>
        <v>4 78 56</v>
      </c>
      <c r="BG21" t="str">
        <f t="shared" si="49"/>
        <v>5 89 66</v>
      </c>
      <c r="BH21" t="str">
        <f t="shared" si="50"/>
        <v>6 99 75</v>
      </c>
      <c r="BI21" t="str">
        <f t="shared" si="51"/>
        <v>7 104 81</v>
      </c>
      <c r="BJ21" t="str">
        <f t="shared" si="52"/>
        <v>8 102 79</v>
      </c>
      <c r="BK21" t="str">
        <f t="shared" si="53"/>
        <v>9 94 71</v>
      </c>
      <c r="BL21" t="str">
        <f t="shared" si="54"/>
        <v>10 81 59</v>
      </c>
      <c r="BM21" t="str">
        <f t="shared" si="55"/>
        <v>11 66 47</v>
      </c>
      <c r="BN21" t="str">
        <f t="shared" si="56"/>
        <v>12 57 39</v>
      </c>
    </row>
    <row r="22" spans="1:66" x14ac:dyDescent="0.3">
      <c r="A22" t="s">
        <v>2</v>
      </c>
      <c r="B22" t="s">
        <v>307</v>
      </c>
      <c r="C22" t="s">
        <v>308</v>
      </c>
      <c r="D22" t="s">
        <v>309</v>
      </c>
      <c r="E22" t="s">
        <v>593</v>
      </c>
      <c r="F22" t="s">
        <v>310</v>
      </c>
      <c r="G22" t="s">
        <v>311</v>
      </c>
      <c r="H22" t="s">
        <v>594</v>
      </c>
      <c r="I22" t="s">
        <v>211</v>
      </c>
      <c r="J22" t="s">
        <v>223</v>
      </c>
      <c r="K22" t="s">
        <v>312</v>
      </c>
      <c r="L22" t="s">
        <v>595</v>
      </c>
      <c r="M22" t="s">
        <v>271</v>
      </c>
      <c r="N22" t="s">
        <v>313</v>
      </c>
      <c r="P22" t="str">
        <f t="shared" si="9"/>
        <v>1H68L48</v>
      </c>
      <c r="Q22" t="str">
        <f t="shared" si="10"/>
        <v>2H69L49</v>
      </c>
      <c r="R22" t="str">
        <f t="shared" si="11"/>
        <v>3H7ØL51</v>
      </c>
      <c r="S22" t="str">
        <f t="shared" si="12"/>
        <v>4H73L54</v>
      </c>
      <c r="T22" t="str">
        <f t="shared" si="13"/>
        <v>5H75L57</v>
      </c>
      <c r="U22" t="str">
        <f t="shared" si="14"/>
        <v>6H78L6Ø</v>
      </c>
      <c r="V22" t="str">
        <f t="shared" si="15"/>
        <v>7H83L64</v>
      </c>
      <c r="W22" t="str">
        <f t="shared" si="16"/>
        <v>8H84L64</v>
      </c>
      <c r="X22" t="str">
        <f t="shared" si="17"/>
        <v>9H83L63</v>
      </c>
      <c r="Y22" t="str">
        <f t="shared" si="18"/>
        <v>1ØH79L59</v>
      </c>
      <c r="Z22" t="str">
        <f t="shared" si="19"/>
        <v>11H73L52</v>
      </c>
      <c r="AA22" t="str">
        <f t="shared" si="20"/>
        <v>12H68L48</v>
      </c>
      <c r="AC22" t="str">
        <f t="shared" si="21"/>
        <v>1 68L48</v>
      </c>
      <c r="AD22" t="str">
        <f t="shared" si="22"/>
        <v>2 69L49</v>
      </c>
      <c r="AE22" t="str">
        <f t="shared" si="23"/>
        <v>3 7ØL51</v>
      </c>
      <c r="AF22" t="str">
        <f t="shared" si="24"/>
        <v>4 73L54</v>
      </c>
      <c r="AG22" t="str">
        <f t="shared" si="25"/>
        <v>5 75L57</v>
      </c>
      <c r="AH22" t="str">
        <f t="shared" si="26"/>
        <v>6 78L6Ø</v>
      </c>
      <c r="AI22" t="str">
        <f t="shared" si="27"/>
        <v>7 83L64</v>
      </c>
      <c r="AJ22" t="str">
        <f t="shared" si="28"/>
        <v>8 84L64</v>
      </c>
      <c r="AK22" t="str">
        <f t="shared" si="29"/>
        <v>9 83L63</v>
      </c>
      <c r="AL22" t="str">
        <f t="shared" si="30"/>
        <v>1Ø 79L59</v>
      </c>
      <c r="AM22" t="str">
        <f t="shared" si="31"/>
        <v>11 73L52</v>
      </c>
      <c r="AN22" t="str">
        <f t="shared" si="32"/>
        <v>12 68L48</v>
      </c>
      <c r="AP22" t="str">
        <f t="shared" si="33"/>
        <v>1 68 48</v>
      </c>
      <c r="AQ22" t="str">
        <f t="shared" si="34"/>
        <v>2 69 49</v>
      </c>
      <c r="AR22" t="str">
        <f t="shared" si="35"/>
        <v>3 7Ø 51</v>
      </c>
      <c r="AS22" t="str">
        <f t="shared" si="36"/>
        <v>4 73 54</v>
      </c>
      <c r="AT22" t="str">
        <f t="shared" si="37"/>
        <v>5 75 57</v>
      </c>
      <c r="AU22" t="str">
        <f t="shared" si="38"/>
        <v>6 78 6Ø</v>
      </c>
      <c r="AV22" t="str">
        <f t="shared" si="39"/>
        <v>7 83 64</v>
      </c>
      <c r="AW22" t="str">
        <f t="shared" si="40"/>
        <v>8 84 64</v>
      </c>
      <c r="AX22" t="str">
        <f t="shared" si="41"/>
        <v>9 83 63</v>
      </c>
      <c r="AY22" t="str">
        <f t="shared" si="42"/>
        <v>1Ø 79 59</v>
      </c>
      <c r="AZ22" t="str">
        <f t="shared" si="43"/>
        <v>11 73 52</v>
      </c>
      <c r="BA22" t="str">
        <f t="shared" si="44"/>
        <v>12 68 48</v>
      </c>
      <c r="BC22" t="str">
        <f t="shared" si="45"/>
        <v>1 68 48</v>
      </c>
      <c r="BD22" t="str">
        <f t="shared" si="46"/>
        <v>2 69 49</v>
      </c>
      <c r="BE22" t="str">
        <f t="shared" si="47"/>
        <v>3 70 51</v>
      </c>
      <c r="BF22" t="str">
        <f t="shared" si="48"/>
        <v>4 73 54</v>
      </c>
      <c r="BG22" t="str">
        <f t="shared" si="49"/>
        <v>5 75 57</v>
      </c>
      <c r="BH22" t="str">
        <f t="shared" si="50"/>
        <v>6 78 60</v>
      </c>
      <c r="BI22" t="str">
        <f t="shared" si="51"/>
        <v>7 83 64</v>
      </c>
      <c r="BJ22" t="str">
        <f t="shared" si="52"/>
        <v>8 84 64</v>
      </c>
      <c r="BK22" t="str">
        <f t="shared" si="53"/>
        <v>9 83 63</v>
      </c>
      <c r="BL22" t="str">
        <f t="shared" si="54"/>
        <v>10 79 59</v>
      </c>
      <c r="BM22" t="str">
        <f t="shared" si="55"/>
        <v>11 73 52</v>
      </c>
      <c r="BN22" t="str">
        <f t="shared" si="56"/>
        <v>12 68 48</v>
      </c>
    </row>
    <row r="23" spans="1:66" x14ac:dyDescent="0.3">
      <c r="A23" t="s">
        <v>41</v>
      </c>
      <c r="B23" t="s">
        <v>314</v>
      </c>
      <c r="C23" t="s">
        <v>315</v>
      </c>
      <c r="D23" t="s">
        <v>596</v>
      </c>
      <c r="E23" t="s">
        <v>316</v>
      </c>
      <c r="F23" t="s">
        <v>317</v>
      </c>
      <c r="G23" t="s">
        <v>318</v>
      </c>
      <c r="H23" t="s">
        <v>319</v>
      </c>
      <c r="I23" t="s">
        <v>597</v>
      </c>
      <c r="J23" t="s">
        <v>320</v>
      </c>
      <c r="K23" t="s">
        <v>321</v>
      </c>
      <c r="L23" t="s">
        <v>598</v>
      </c>
      <c r="M23" t="s">
        <v>599</v>
      </c>
      <c r="N23" t="s">
        <v>600</v>
      </c>
      <c r="P23" t="str">
        <f t="shared" si="9"/>
        <v>1H43L27</v>
      </c>
      <c r="Q23" t="str">
        <f t="shared" si="10"/>
        <v>2H48L3Ø</v>
      </c>
      <c r="R23" t="str">
        <f t="shared" si="11"/>
        <v>3H58L38</v>
      </c>
      <c r="S23" t="str">
        <f t="shared" si="12"/>
        <v>4H69L47</v>
      </c>
      <c r="T23" t="str">
        <f t="shared" si="13"/>
        <v>5H77L57</v>
      </c>
      <c r="U23" t="str">
        <f t="shared" si="14"/>
        <v>6H85L66</v>
      </c>
      <c r="V23" t="str">
        <f t="shared" si="15"/>
        <v>7H89L7Ø</v>
      </c>
      <c r="W23" t="str">
        <f t="shared" si="16"/>
        <v>8H88L69</v>
      </c>
      <c r="X23" t="str">
        <f t="shared" si="17"/>
        <v>9H82L61</v>
      </c>
      <c r="Y23" t="str">
        <f t="shared" si="18"/>
        <v>1ØH7ØL49</v>
      </c>
      <c r="Z23" t="str">
        <f t="shared" si="19"/>
        <v>11H58L4Ø</v>
      </c>
      <c r="AA23" t="str">
        <f t="shared" si="20"/>
        <v>12H46L3Ø</v>
      </c>
      <c r="AC23" t="str">
        <f t="shared" si="21"/>
        <v>1 43L27</v>
      </c>
      <c r="AD23" t="str">
        <f t="shared" si="22"/>
        <v>2 48L3Ø</v>
      </c>
      <c r="AE23" t="str">
        <f t="shared" si="23"/>
        <v>3 58L38</v>
      </c>
      <c r="AF23" t="str">
        <f t="shared" si="24"/>
        <v>4 69L47</v>
      </c>
      <c r="AG23" t="str">
        <f t="shared" si="25"/>
        <v>5 77L57</v>
      </c>
      <c r="AH23" t="str">
        <f t="shared" si="26"/>
        <v>6 85L66</v>
      </c>
      <c r="AI23" t="str">
        <f t="shared" si="27"/>
        <v>7 89L7Ø</v>
      </c>
      <c r="AJ23" t="str">
        <f t="shared" si="28"/>
        <v>8 88L69</v>
      </c>
      <c r="AK23" t="str">
        <f t="shared" si="29"/>
        <v>9 82L61</v>
      </c>
      <c r="AL23" t="str">
        <f t="shared" si="30"/>
        <v>1Ø 7ØL49</v>
      </c>
      <c r="AM23" t="str">
        <f t="shared" si="31"/>
        <v>11 58L4Ø</v>
      </c>
      <c r="AN23" t="str">
        <f t="shared" si="32"/>
        <v>12 46L3Ø</v>
      </c>
      <c r="AP23" t="str">
        <f t="shared" si="33"/>
        <v>1 43 27</v>
      </c>
      <c r="AQ23" t="str">
        <f t="shared" si="34"/>
        <v>2 48 3Ø</v>
      </c>
      <c r="AR23" t="str">
        <f t="shared" si="35"/>
        <v>3 58 38</v>
      </c>
      <c r="AS23" t="str">
        <f t="shared" si="36"/>
        <v>4 69 47</v>
      </c>
      <c r="AT23" t="str">
        <f t="shared" si="37"/>
        <v>5 77 57</v>
      </c>
      <c r="AU23" t="str">
        <f t="shared" si="38"/>
        <v>6 85 66</v>
      </c>
      <c r="AV23" t="str">
        <f t="shared" si="39"/>
        <v>7 89 7Ø</v>
      </c>
      <c r="AW23" t="str">
        <f t="shared" si="40"/>
        <v>8 88 69</v>
      </c>
      <c r="AX23" t="str">
        <f t="shared" si="41"/>
        <v>9 82 61</v>
      </c>
      <c r="AY23" t="str">
        <f t="shared" si="42"/>
        <v>1Ø 7Ø 49</v>
      </c>
      <c r="AZ23" t="str">
        <f t="shared" si="43"/>
        <v>11 58 4Ø</v>
      </c>
      <c r="BA23" t="str">
        <f t="shared" si="44"/>
        <v>12 46 3Ø</v>
      </c>
      <c r="BC23" t="str">
        <f t="shared" si="45"/>
        <v>1 43 27</v>
      </c>
      <c r="BD23" t="str">
        <f t="shared" si="46"/>
        <v>2 48 30</v>
      </c>
      <c r="BE23" t="str">
        <f t="shared" si="47"/>
        <v>3 58 38</v>
      </c>
      <c r="BF23" t="str">
        <f t="shared" si="48"/>
        <v>4 69 47</v>
      </c>
      <c r="BG23" t="str">
        <f t="shared" si="49"/>
        <v>5 77 57</v>
      </c>
      <c r="BH23" t="str">
        <f t="shared" si="50"/>
        <v>6 85 66</v>
      </c>
      <c r="BI23" t="str">
        <f t="shared" si="51"/>
        <v>7 89 70</v>
      </c>
      <c r="BJ23" t="str">
        <f t="shared" si="52"/>
        <v>8 88 69</v>
      </c>
      <c r="BK23" t="str">
        <f t="shared" si="53"/>
        <v>9 82 61</v>
      </c>
      <c r="BL23" t="str">
        <f t="shared" si="54"/>
        <v>10 70 49</v>
      </c>
      <c r="BM23" t="str">
        <f t="shared" si="55"/>
        <v>11 58 40</v>
      </c>
      <c r="BN23" t="str">
        <f t="shared" si="56"/>
        <v>12 46 30</v>
      </c>
    </row>
    <row r="24" spans="1:66" x14ac:dyDescent="0.3">
      <c r="A24" t="s">
        <v>40</v>
      </c>
      <c r="B24" t="s">
        <v>322</v>
      </c>
      <c r="C24" t="s">
        <v>601</v>
      </c>
      <c r="D24" t="s">
        <v>323</v>
      </c>
      <c r="E24" t="s">
        <v>324</v>
      </c>
      <c r="F24" t="s">
        <v>325</v>
      </c>
      <c r="G24" t="s">
        <v>326</v>
      </c>
      <c r="H24" t="s">
        <v>602</v>
      </c>
      <c r="I24" t="s">
        <v>327</v>
      </c>
      <c r="J24" t="s">
        <v>287</v>
      </c>
      <c r="K24" t="s">
        <v>328</v>
      </c>
      <c r="L24" t="s">
        <v>603</v>
      </c>
      <c r="M24" t="s">
        <v>329</v>
      </c>
      <c r="N24" t="s">
        <v>330</v>
      </c>
      <c r="P24" t="str">
        <f t="shared" si="9"/>
        <v>1H5ØL33</v>
      </c>
      <c r="Q24" t="str">
        <f t="shared" si="10"/>
        <v>2H55L36</v>
      </c>
      <c r="R24" t="str">
        <f t="shared" si="11"/>
        <v>3H64L44</v>
      </c>
      <c r="S24" t="str">
        <f t="shared" si="12"/>
        <v>4H73L53</v>
      </c>
      <c r="T24" t="str">
        <f t="shared" si="13"/>
        <v>5H81L62</v>
      </c>
      <c r="U24" t="str">
        <f t="shared" si="14"/>
        <v>6H89L7Ø</v>
      </c>
      <c r="V24" t="str">
        <f t="shared" si="15"/>
        <v>7H92L74</v>
      </c>
      <c r="W24" t="str">
        <f t="shared" si="16"/>
        <v>8H91L73</v>
      </c>
      <c r="X24" t="str">
        <f t="shared" si="17"/>
        <v>9H85L65</v>
      </c>
      <c r="Y24" t="str">
        <f t="shared" si="18"/>
        <v>1ØH74L54</v>
      </c>
      <c r="Z24" t="str">
        <f t="shared" si="19"/>
        <v>11H63L44</v>
      </c>
      <c r="AA24" t="str">
        <f t="shared" si="20"/>
        <v>12H52L35</v>
      </c>
      <c r="AC24" t="str">
        <f t="shared" si="21"/>
        <v>1 5ØL33</v>
      </c>
      <c r="AD24" t="str">
        <f t="shared" si="22"/>
        <v>2 55L36</v>
      </c>
      <c r="AE24" t="str">
        <f t="shared" si="23"/>
        <v>3 64L44</v>
      </c>
      <c r="AF24" t="str">
        <f t="shared" si="24"/>
        <v>4 73L53</v>
      </c>
      <c r="AG24" t="str">
        <f t="shared" si="25"/>
        <v>5 81L62</v>
      </c>
      <c r="AH24" t="str">
        <f t="shared" si="26"/>
        <v>6 89L7Ø</v>
      </c>
      <c r="AI24" t="str">
        <f t="shared" si="27"/>
        <v>7 92L74</v>
      </c>
      <c r="AJ24" t="str">
        <f t="shared" si="28"/>
        <v>8 91L73</v>
      </c>
      <c r="AK24" t="str">
        <f t="shared" si="29"/>
        <v>9 85L65</v>
      </c>
      <c r="AL24" t="str">
        <f t="shared" si="30"/>
        <v>1Ø 74L54</v>
      </c>
      <c r="AM24" t="str">
        <f t="shared" si="31"/>
        <v>11 63L44</v>
      </c>
      <c r="AN24" t="str">
        <f t="shared" si="32"/>
        <v>12 52L35</v>
      </c>
      <c r="AP24" t="str">
        <f t="shared" si="33"/>
        <v>1 5Ø 33</v>
      </c>
      <c r="AQ24" t="str">
        <f t="shared" si="34"/>
        <v>2 55 36</v>
      </c>
      <c r="AR24" t="str">
        <f t="shared" si="35"/>
        <v>3 64 44</v>
      </c>
      <c r="AS24" t="str">
        <f t="shared" si="36"/>
        <v>4 73 53</v>
      </c>
      <c r="AT24" t="str">
        <f t="shared" si="37"/>
        <v>5 81 62</v>
      </c>
      <c r="AU24" t="str">
        <f t="shared" si="38"/>
        <v>6 89 7Ø</v>
      </c>
      <c r="AV24" t="str">
        <f t="shared" si="39"/>
        <v>7 92 74</v>
      </c>
      <c r="AW24" t="str">
        <f t="shared" si="40"/>
        <v>8 91 73</v>
      </c>
      <c r="AX24" t="str">
        <f t="shared" si="41"/>
        <v>9 85 65</v>
      </c>
      <c r="AY24" t="str">
        <f t="shared" si="42"/>
        <v>1Ø 74 54</v>
      </c>
      <c r="AZ24" t="str">
        <f t="shared" si="43"/>
        <v>11 63 44</v>
      </c>
      <c r="BA24" t="str">
        <f t="shared" si="44"/>
        <v>12 52 35</v>
      </c>
      <c r="BC24" t="str">
        <f t="shared" si="45"/>
        <v>1 50 33</v>
      </c>
      <c r="BD24" t="str">
        <f t="shared" si="46"/>
        <v>2 55 36</v>
      </c>
      <c r="BE24" t="str">
        <f t="shared" si="47"/>
        <v>3 64 44</v>
      </c>
      <c r="BF24" t="str">
        <f t="shared" si="48"/>
        <v>4 73 53</v>
      </c>
      <c r="BG24" t="str">
        <f t="shared" si="49"/>
        <v>5 81 62</v>
      </c>
      <c r="BH24" t="str">
        <f t="shared" si="50"/>
        <v>6 89 70</v>
      </c>
      <c r="BI24" t="str">
        <f t="shared" si="51"/>
        <v>7 92 74</v>
      </c>
      <c r="BJ24" t="str">
        <f t="shared" si="52"/>
        <v>8 91 73</v>
      </c>
      <c r="BK24" t="str">
        <f t="shared" si="53"/>
        <v>9 85 65</v>
      </c>
      <c r="BL24" t="str">
        <f t="shared" si="54"/>
        <v>10 74 54</v>
      </c>
      <c r="BM24" t="str">
        <f t="shared" si="55"/>
        <v>11 63 44</v>
      </c>
      <c r="BN24" t="str">
        <f t="shared" si="56"/>
        <v>12 52 35</v>
      </c>
    </row>
    <row r="25" spans="1:66" x14ac:dyDescent="0.3">
      <c r="A25" t="s">
        <v>7</v>
      </c>
      <c r="B25" t="s">
        <v>281</v>
      </c>
      <c r="C25" t="s">
        <v>604</v>
      </c>
      <c r="D25" t="s">
        <v>331</v>
      </c>
      <c r="E25" t="s">
        <v>605</v>
      </c>
      <c r="F25" t="s">
        <v>332</v>
      </c>
      <c r="G25" t="s">
        <v>333</v>
      </c>
      <c r="H25" t="s">
        <v>606</v>
      </c>
      <c r="I25" t="s">
        <v>334</v>
      </c>
      <c r="J25" t="s">
        <v>335</v>
      </c>
      <c r="K25" t="s">
        <v>336</v>
      </c>
      <c r="L25" t="s">
        <v>607</v>
      </c>
      <c r="M25" t="s">
        <v>337</v>
      </c>
      <c r="N25" t="s">
        <v>338</v>
      </c>
      <c r="P25" t="str">
        <f t="shared" si="9"/>
        <v>1H76L6Ø</v>
      </c>
      <c r="Q25" t="str">
        <f t="shared" si="10"/>
        <v>2H78L62</v>
      </c>
      <c r="R25" t="str">
        <f t="shared" si="11"/>
        <v>3H8ØL65</v>
      </c>
      <c r="S25" t="str">
        <f t="shared" si="12"/>
        <v>4H83L68</v>
      </c>
      <c r="T25" t="str">
        <f t="shared" si="13"/>
        <v>5H87L73</v>
      </c>
      <c r="U25" t="str">
        <f t="shared" si="14"/>
        <v>6H9ØL76</v>
      </c>
      <c r="V25" t="str">
        <f t="shared" si="15"/>
        <v>7H91L77</v>
      </c>
      <c r="W25" t="str">
        <f t="shared" si="16"/>
        <v>8H91L77</v>
      </c>
      <c r="X25" t="str">
        <f t="shared" si="17"/>
        <v>9H89L77</v>
      </c>
      <c r="Y25" t="str">
        <f t="shared" si="18"/>
        <v>1ØH86L74</v>
      </c>
      <c r="Z25" t="str">
        <f t="shared" si="19"/>
        <v>11H82L68</v>
      </c>
      <c r="AA25" t="str">
        <f t="shared" si="20"/>
        <v>12H78L63</v>
      </c>
      <c r="AC25" t="str">
        <f t="shared" si="21"/>
        <v>1 76L6Ø</v>
      </c>
      <c r="AD25" t="str">
        <f t="shared" si="22"/>
        <v>2 78L62</v>
      </c>
      <c r="AE25" t="str">
        <f t="shared" si="23"/>
        <v>3 8ØL65</v>
      </c>
      <c r="AF25" t="str">
        <f t="shared" si="24"/>
        <v>4 83L68</v>
      </c>
      <c r="AG25" t="str">
        <f t="shared" si="25"/>
        <v>5 87L73</v>
      </c>
      <c r="AH25" t="str">
        <f t="shared" si="26"/>
        <v>6 9ØL76</v>
      </c>
      <c r="AI25" t="str">
        <f t="shared" si="27"/>
        <v>7 91L77</v>
      </c>
      <c r="AJ25" t="str">
        <f t="shared" si="28"/>
        <v>8 91L77</v>
      </c>
      <c r="AK25" t="str">
        <f t="shared" si="29"/>
        <v>9 89L77</v>
      </c>
      <c r="AL25" t="str">
        <f t="shared" si="30"/>
        <v>1Ø 86L74</v>
      </c>
      <c r="AM25" t="str">
        <f t="shared" si="31"/>
        <v>11 82L68</v>
      </c>
      <c r="AN25" t="str">
        <f t="shared" si="32"/>
        <v>12 78L63</v>
      </c>
      <c r="AP25" t="str">
        <f t="shared" si="33"/>
        <v>1 76 6Ø</v>
      </c>
      <c r="AQ25" t="str">
        <f t="shared" si="34"/>
        <v>2 78 62</v>
      </c>
      <c r="AR25" t="str">
        <f t="shared" si="35"/>
        <v>3 8Ø 65</v>
      </c>
      <c r="AS25" t="str">
        <f t="shared" si="36"/>
        <v>4 83 68</v>
      </c>
      <c r="AT25" t="str">
        <f t="shared" si="37"/>
        <v>5 87 73</v>
      </c>
      <c r="AU25" t="str">
        <f t="shared" si="38"/>
        <v>6 9Ø 76</v>
      </c>
      <c r="AV25" t="str">
        <f t="shared" si="39"/>
        <v>7 91 77</v>
      </c>
      <c r="AW25" t="str">
        <f t="shared" si="40"/>
        <v>8 91 77</v>
      </c>
      <c r="AX25" t="str">
        <f t="shared" si="41"/>
        <v>9 89 77</v>
      </c>
      <c r="AY25" t="str">
        <f t="shared" si="42"/>
        <v>1Ø 86 74</v>
      </c>
      <c r="AZ25" t="str">
        <f t="shared" si="43"/>
        <v>11 82 68</v>
      </c>
      <c r="BA25" t="str">
        <f t="shared" si="44"/>
        <v>12 78 63</v>
      </c>
      <c r="BC25" t="str">
        <f t="shared" si="45"/>
        <v>1 76 60</v>
      </c>
      <c r="BD25" t="str">
        <f t="shared" si="46"/>
        <v>2 78 62</v>
      </c>
      <c r="BE25" t="str">
        <f t="shared" si="47"/>
        <v>3 80 65</v>
      </c>
      <c r="BF25" t="str">
        <f t="shared" si="48"/>
        <v>4 83 68</v>
      </c>
      <c r="BG25" t="str">
        <f t="shared" si="49"/>
        <v>5 87 73</v>
      </c>
      <c r="BH25" t="str">
        <f t="shared" si="50"/>
        <v>6 90 76</v>
      </c>
      <c r="BI25" t="str">
        <f t="shared" si="51"/>
        <v>7 91 77</v>
      </c>
      <c r="BJ25" t="str">
        <f t="shared" si="52"/>
        <v>8 91 77</v>
      </c>
      <c r="BK25" t="str">
        <f t="shared" si="53"/>
        <v>9 89 77</v>
      </c>
      <c r="BL25" t="str">
        <f t="shared" si="54"/>
        <v>10 86 74</v>
      </c>
      <c r="BM25" t="str">
        <f t="shared" si="55"/>
        <v>11 82 68</v>
      </c>
      <c r="BN25" t="str">
        <f t="shared" si="56"/>
        <v>12 78 63</v>
      </c>
    </row>
    <row r="26" spans="1:66" x14ac:dyDescent="0.3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608</v>
      </c>
      <c r="J26" t="s">
        <v>344</v>
      </c>
      <c r="K26" t="s">
        <v>345</v>
      </c>
      <c r="L26" t="s">
        <v>555</v>
      </c>
      <c r="M26" t="s">
        <v>346</v>
      </c>
      <c r="N26" t="s">
        <v>609</v>
      </c>
      <c r="P26" t="str">
        <f t="shared" si="9"/>
        <v>1H29L16</v>
      </c>
      <c r="Q26" t="str">
        <f t="shared" si="10"/>
        <v>2H33L19</v>
      </c>
      <c r="R26" t="str">
        <f t="shared" si="11"/>
        <v>3H42L28</v>
      </c>
      <c r="S26" t="str">
        <f t="shared" si="12"/>
        <v>4H54L37</v>
      </c>
      <c r="T26" t="str">
        <f t="shared" si="13"/>
        <v>5H65L47</v>
      </c>
      <c r="U26" t="str">
        <f t="shared" si="14"/>
        <v>6H75L57</v>
      </c>
      <c r="V26" t="str">
        <f t="shared" si="15"/>
        <v>7H8ØL64</v>
      </c>
      <c r="W26" t="str">
        <f t="shared" si="16"/>
        <v>8H79L63</v>
      </c>
      <c r="X26" t="str">
        <f t="shared" si="17"/>
        <v>9H71L55</v>
      </c>
      <c r="Y26" t="str">
        <f t="shared" si="18"/>
        <v>1ØH59L43</v>
      </c>
      <c r="Z26" t="str">
        <f t="shared" si="19"/>
        <v>11H46L32</v>
      </c>
      <c r="AA26" t="str">
        <f t="shared" si="20"/>
        <v>12H33L2Ø</v>
      </c>
      <c r="AC26" t="str">
        <f t="shared" si="21"/>
        <v>1 29L16</v>
      </c>
      <c r="AD26" t="str">
        <f t="shared" si="22"/>
        <v>2 33L19</v>
      </c>
      <c r="AE26" t="str">
        <f t="shared" si="23"/>
        <v>3 42L28</v>
      </c>
      <c r="AF26" t="str">
        <f t="shared" si="24"/>
        <v>4 54L37</v>
      </c>
      <c r="AG26" t="str">
        <f t="shared" si="25"/>
        <v>5 65L47</v>
      </c>
      <c r="AH26" t="str">
        <f t="shared" si="26"/>
        <v>6 75L57</v>
      </c>
      <c r="AI26" t="str">
        <f t="shared" si="27"/>
        <v>7 8ØL64</v>
      </c>
      <c r="AJ26" t="str">
        <f t="shared" si="28"/>
        <v>8 79L63</v>
      </c>
      <c r="AK26" t="str">
        <f t="shared" si="29"/>
        <v>9 71L55</v>
      </c>
      <c r="AL26" t="str">
        <f t="shared" si="30"/>
        <v>1Ø 59L43</v>
      </c>
      <c r="AM26" t="str">
        <f t="shared" si="31"/>
        <v>11 46L32</v>
      </c>
      <c r="AN26" t="str">
        <f t="shared" si="32"/>
        <v>12 33L2Ø</v>
      </c>
      <c r="AP26" t="str">
        <f t="shared" si="33"/>
        <v>1 29 16</v>
      </c>
      <c r="AQ26" t="str">
        <f t="shared" si="34"/>
        <v>2 33 19</v>
      </c>
      <c r="AR26" t="str">
        <f t="shared" si="35"/>
        <v>3 42 28</v>
      </c>
      <c r="AS26" t="str">
        <f t="shared" si="36"/>
        <v>4 54 37</v>
      </c>
      <c r="AT26" t="str">
        <f t="shared" si="37"/>
        <v>5 65 47</v>
      </c>
      <c r="AU26" t="str">
        <f t="shared" si="38"/>
        <v>6 75 57</v>
      </c>
      <c r="AV26" t="str">
        <f t="shared" si="39"/>
        <v>7 8Ø 64</v>
      </c>
      <c r="AW26" t="str">
        <f t="shared" si="40"/>
        <v>8 79 63</v>
      </c>
      <c r="AX26" t="str">
        <f t="shared" si="41"/>
        <v>9 71 55</v>
      </c>
      <c r="AY26" t="str">
        <f t="shared" si="42"/>
        <v>1Ø 59 43</v>
      </c>
      <c r="AZ26" t="str">
        <f t="shared" si="43"/>
        <v>11 46 32</v>
      </c>
      <c r="BA26" t="str">
        <f t="shared" si="44"/>
        <v>12 33 2Ø</v>
      </c>
      <c r="BC26" t="str">
        <f t="shared" si="45"/>
        <v>1 29 16</v>
      </c>
      <c r="BD26" t="str">
        <f t="shared" si="46"/>
        <v>2 33 19</v>
      </c>
      <c r="BE26" t="str">
        <f t="shared" si="47"/>
        <v>3 42 28</v>
      </c>
      <c r="BF26" t="str">
        <f t="shared" si="48"/>
        <v>4 54 37</v>
      </c>
      <c r="BG26" t="str">
        <f t="shared" si="49"/>
        <v>5 65 47</v>
      </c>
      <c r="BH26" t="str">
        <f t="shared" si="50"/>
        <v>6 75 57</v>
      </c>
      <c r="BI26" t="str">
        <f t="shared" si="51"/>
        <v>7 80 64</v>
      </c>
      <c r="BJ26" t="str">
        <f t="shared" si="52"/>
        <v>8 79 63</v>
      </c>
      <c r="BK26" t="str">
        <f t="shared" si="53"/>
        <v>9 71 55</v>
      </c>
      <c r="BL26" t="str">
        <f t="shared" si="54"/>
        <v>10 59 43</v>
      </c>
      <c r="BM26" t="str">
        <f t="shared" si="55"/>
        <v>11 46 32</v>
      </c>
      <c r="BN26" t="str">
        <f t="shared" si="56"/>
        <v>12 33 20</v>
      </c>
    </row>
    <row r="27" spans="1:66" x14ac:dyDescent="0.3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610</v>
      </c>
      <c r="M27" t="s">
        <v>356</v>
      </c>
      <c r="N27" t="s">
        <v>357</v>
      </c>
      <c r="P27" t="str">
        <f t="shared" si="9"/>
        <v>1H24L8</v>
      </c>
      <c r="Q27" t="str">
        <f t="shared" si="10"/>
        <v>2H29L13</v>
      </c>
      <c r="R27" t="str">
        <f t="shared" si="11"/>
        <v>3H41L24</v>
      </c>
      <c r="S27" t="str">
        <f t="shared" si="12"/>
        <v>4H58L37</v>
      </c>
      <c r="T27" t="str">
        <f t="shared" si="13"/>
        <v>5H69L49</v>
      </c>
      <c r="U27" t="str">
        <f t="shared" si="14"/>
        <v>6H79L59</v>
      </c>
      <c r="V27" t="str">
        <f t="shared" si="15"/>
        <v>7H83L64</v>
      </c>
      <c r="W27" t="str">
        <f t="shared" si="16"/>
        <v>8H81L62</v>
      </c>
      <c r="X27" t="str">
        <f t="shared" si="17"/>
        <v>9H72L52</v>
      </c>
      <c r="Y27" t="str">
        <f t="shared" si="18"/>
        <v>1ØH58L4Ø</v>
      </c>
      <c r="Z27" t="str">
        <f t="shared" si="19"/>
        <v>11H41L26</v>
      </c>
      <c r="AA27" t="str">
        <f t="shared" si="20"/>
        <v>12H27L12</v>
      </c>
      <c r="AC27" t="str">
        <f t="shared" si="21"/>
        <v>1 24L8</v>
      </c>
      <c r="AD27" t="str">
        <f t="shared" si="22"/>
        <v>2 29L13</v>
      </c>
      <c r="AE27" t="str">
        <f t="shared" si="23"/>
        <v>3 41L24</v>
      </c>
      <c r="AF27" t="str">
        <f t="shared" si="24"/>
        <v>4 58L37</v>
      </c>
      <c r="AG27" t="str">
        <f t="shared" si="25"/>
        <v>5 69L49</v>
      </c>
      <c r="AH27" t="str">
        <f t="shared" si="26"/>
        <v>6 79L59</v>
      </c>
      <c r="AI27" t="str">
        <f t="shared" si="27"/>
        <v>7 83L64</v>
      </c>
      <c r="AJ27" t="str">
        <f t="shared" si="28"/>
        <v>8 81L62</v>
      </c>
      <c r="AK27" t="str">
        <f t="shared" si="29"/>
        <v>9 72L52</v>
      </c>
      <c r="AL27" t="str">
        <f t="shared" si="30"/>
        <v>1Ø 58L4Ø</v>
      </c>
      <c r="AM27" t="str">
        <f t="shared" si="31"/>
        <v>11 41L26</v>
      </c>
      <c r="AN27" t="str">
        <f t="shared" si="32"/>
        <v>12 27L12</v>
      </c>
      <c r="AP27" t="str">
        <f t="shared" si="33"/>
        <v>1 24 8</v>
      </c>
      <c r="AQ27" t="str">
        <f t="shared" si="34"/>
        <v>2 29 13</v>
      </c>
      <c r="AR27" t="str">
        <f t="shared" si="35"/>
        <v>3 41 24</v>
      </c>
      <c r="AS27" t="str">
        <f t="shared" si="36"/>
        <v>4 58 37</v>
      </c>
      <c r="AT27" t="str">
        <f t="shared" si="37"/>
        <v>5 69 49</v>
      </c>
      <c r="AU27" t="str">
        <f t="shared" si="38"/>
        <v>6 79 59</v>
      </c>
      <c r="AV27" t="str">
        <f t="shared" si="39"/>
        <v>7 83 64</v>
      </c>
      <c r="AW27" t="str">
        <f t="shared" si="40"/>
        <v>8 81 62</v>
      </c>
      <c r="AX27" t="str">
        <f t="shared" si="41"/>
        <v>9 72 52</v>
      </c>
      <c r="AY27" t="str">
        <f t="shared" si="42"/>
        <v>1Ø 58 4Ø</v>
      </c>
      <c r="AZ27" t="str">
        <f t="shared" si="43"/>
        <v>11 41 26</v>
      </c>
      <c r="BA27" t="str">
        <f t="shared" si="44"/>
        <v>12 27 12</v>
      </c>
      <c r="BC27" t="str">
        <f t="shared" si="45"/>
        <v>1 24 8</v>
      </c>
      <c r="BD27" t="str">
        <f t="shared" si="46"/>
        <v>2 29 13</v>
      </c>
      <c r="BE27" t="str">
        <f t="shared" si="47"/>
        <v>3 41 24</v>
      </c>
      <c r="BF27" t="str">
        <f t="shared" si="48"/>
        <v>4 58 37</v>
      </c>
      <c r="BG27" t="str">
        <f t="shared" si="49"/>
        <v>5 69 49</v>
      </c>
      <c r="BH27" t="str">
        <f t="shared" si="50"/>
        <v>6 79 59</v>
      </c>
      <c r="BI27" t="str">
        <f t="shared" si="51"/>
        <v>7 83 64</v>
      </c>
      <c r="BJ27" t="str">
        <f t="shared" si="52"/>
        <v>8 81 62</v>
      </c>
      <c r="BK27" t="str">
        <f t="shared" si="53"/>
        <v>9 72 52</v>
      </c>
      <c r="BL27" t="str">
        <f t="shared" si="54"/>
        <v>10 58 40</v>
      </c>
      <c r="BM27" t="str">
        <f t="shared" si="55"/>
        <v>11 41 26</v>
      </c>
      <c r="BN27" t="str">
        <f t="shared" si="56"/>
        <v>12 27 12</v>
      </c>
    </row>
    <row r="28" spans="1:66" x14ac:dyDescent="0.3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597</v>
      </c>
      <c r="J28" t="s">
        <v>363</v>
      </c>
      <c r="K28" t="s">
        <v>321</v>
      </c>
      <c r="L28" t="s">
        <v>558</v>
      </c>
      <c r="M28" t="s">
        <v>611</v>
      </c>
      <c r="N28" t="s">
        <v>612</v>
      </c>
      <c r="P28" t="str">
        <f t="shared" si="9"/>
        <v>1H47L28</v>
      </c>
      <c r="Q28" t="str">
        <f t="shared" si="10"/>
        <v>2H52L32</v>
      </c>
      <c r="R28" t="str">
        <f t="shared" si="11"/>
        <v>3H61L39</v>
      </c>
      <c r="S28" t="str">
        <f t="shared" si="12"/>
        <v>4H71L48</v>
      </c>
      <c r="T28" t="str">
        <f t="shared" si="13"/>
        <v>5H78L57</v>
      </c>
      <c r="U28" t="str">
        <f t="shared" si="14"/>
        <v>6H86L65</v>
      </c>
      <c r="V28" t="str">
        <f t="shared" si="15"/>
        <v>7H89L7Ø</v>
      </c>
      <c r="W28" t="str">
        <f t="shared" si="16"/>
        <v>8H89L68</v>
      </c>
      <c r="X28" t="str">
        <f t="shared" si="17"/>
        <v>9H82L61</v>
      </c>
      <c r="Y28" t="str">
        <f t="shared" si="18"/>
        <v>1ØH72L49</v>
      </c>
      <c r="Z28" t="str">
        <f t="shared" si="19"/>
        <v>11H6ØL39</v>
      </c>
      <c r="AA28" t="str">
        <f t="shared" si="20"/>
        <v>12H5ØL31</v>
      </c>
      <c r="AC28" t="str">
        <f t="shared" si="21"/>
        <v>1 47L28</v>
      </c>
      <c r="AD28" t="str">
        <f t="shared" si="22"/>
        <v>2 52L32</v>
      </c>
      <c r="AE28" t="str">
        <f t="shared" si="23"/>
        <v>3 61L39</v>
      </c>
      <c r="AF28" t="str">
        <f t="shared" si="24"/>
        <v>4 71L48</v>
      </c>
      <c r="AG28" t="str">
        <f t="shared" si="25"/>
        <v>5 78L57</v>
      </c>
      <c r="AH28" t="str">
        <f t="shared" si="26"/>
        <v>6 86L65</v>
      </c>
      <c r="AI28" t="str">
        <f t="shared" si="27"/>
        <v>7 89L7Ø</v>
      </c>
      <c r="AJ28" t="str">
        <f t="shared" si="28"/>
        <v>8 89L68</v>
      </c>
      <c r="AK28" t="str">
        <f t="shared" si="29"/>
        <v>9 82L61</v>
      </c>
      <c r="AL28" t="str">
        <f t="shared" si="30"/>
        <v>1Ø 72L49</v>
      </c>
      <c r="AM28" t="str">
        <f t="shared" si="31"/>
        <v>11 6ØL39</v>
      </c>
      <c r="AN28" t="str">
        <f t="shared" si="32"/>
        <v>12 5ØL31</v>
      </c>
      <c r="AP28" t="str">
        <f t="shared" si="33"/>
        <v>1 47 28</v>
      </c>
      <c r="AQ28" t="str">
        <f t="shared" si="34"/>
        <v>2 52 32</v>
      </c>
      <c r="AR28" t="str">
        <f t="shared" si="35"/>
        <v>3 61 39</v>
      </c>
      <c r="AS28" t="str">
        <f t="shared" si="36"/>
        <v>4 71 48</v>
      </c>
      <c r="AT28" t="str">
        <f t="shared" si="37"/>
        <v>5 78 57</v>
      </c>
      <c r="AU28" t="str">
        <f t="shared" si="38"/>
        <v>6 86 65</v>
      </c>
      <c r="AV28" t="str">
        <f t="shared" si="39"/>
        <v>7 89 7Ø</v>
      </c>
      <c r="AW28" t="str">
        <f t="shared" si="40"/>
        <v>8 89 68</v>
      </c>
      <c r="AX28" t="str">
        <f t="shared" si="41"/>
        <v>9 82 61</v>
      </c>
      <c r="AY28" t="str">
        <f t="shared" si="42"/>
        <v>1Ø 72 49</v>
      </c>
      <c r="AZ28" t="str">
        <f t="shared" si="43"/>
        <v>11 6Ø 39</v>
      </c>
      <c r="BA28" t="str">
        <f t="shared" si="44"/>
        <v>12 5Ø 31</v>
      </c>
      <c r="BC28" t="str">
        <f t="shared" si="45"/>
        <v>1 47 28</v>
      </c>
      <c r="BD28" t="str">
        <f t="shared" si="46"/>
        <v>2 52 32</v>
      </c>
      <c r="BE28" t="str">
        <f t="shared" si="47"/>
        <v>3 61 39</v>
      </c>
      <c r="BF28" t="str">
        <f t="shared" si="48"/>
        <v>4 71 48</v>
      </c>
      <c r="BG28" t="str">
        <f t="shared" si="49"/>
        <v>5 78 57</v>
      </c>
      <c r="BH28" t="str">
        <f t="shared" si="50"/>
        <v>6 86 65</v>
      </c>
      <c r="BI28" t="str">
        <f t="shared" si="51"/>
        <v>7 89 70</v>
      </c>
      <c r="BJ28" t="str">
        <f t="shared" si="52"/>
        <v>8 89 68</v>
      </c>
      <c r="BK28" t="str">
        <f t="shared" si="53"/>
        <v>9 82 61</v>
      </c>
      <c r="BL28" t="str">
        <f t="shared" si="54"/>
        <v>10 72 49</v>
      </c>
      <c r="BM28" t="str">
        <f t="shared" si="55"/>
        <v>11 60 39</v>
      </c>
      <c r="BN28" t="str">
        <f t="shared" si="56"/>
        <v>12 50 31</v>
      </c>
    </row>
    <row r="29" spans="1:66" x14ac:dyDescent="0.3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613</v>
      </c>
      <c r="G29" t="s">
        <v>368</v>
      </c>
      <c r="H29" t="s">
        <v>614</v>
      </c>
      <c r="I29" t="s">
        <v>369</v>
      </c>
      <c r="J29" t="s">
        <v>370</v>
      </c>
      <c r="K29" t="s">
        <v>371</v>
      </c>
      <c r="L29" t="s">
        <v>615</v>
      </c>
      <c r="M29" t="s">
        <v>372</v>
      </c>
      <c r="N29" t="s">
        <v>373</v>
      </c>
      <c r="P29" t="str">
        <f t="shared" si="9"/>
        <v>1H62L45</v>
      </c>
      <c r="Q29" t="str">
        <f t="shared" si="10"/>
        <v>2H65L48</v>
      </c>
      <c r="R29" t="str">
        <f t="shared" si="11"/>
        <v>3H72L54</v>
      </c>
      <c r="S29" t="str">
        <f t="shared" si="12"/>
        <v>4H78L6Ø</v>
      </c>
      <c r="T29" t="str">
        <f t="shared" si="13"/>
        <v>5H85L68</v>
      </c>
      <c r="U29" t="str">
        <f t="shared" si="14"/>
        <v>6H9ØL74</v>
      </c>
      <c r="V29" t="str">
        <f t="shared" si="15"/>
        <v>7H91L75</v>
      </c>
      <c r="W29" t="str">
        <f t="shared" si="16"/>
        <v>8H91L75</v>
      </c>
      <c r="X29" t="str">
        <f t="shared" si="17"/>
        <v>9H88L72</v>
      </c>
      <c r="Y29" t="str">
        <f t="shared" si="18"/>
        <v>1ØH8ØL63</v>
      </c>
      <c r="Z29" t="str">
        <f t="shared" si="19"/>
        <v>11H72L54</v>
      </c>
      <c r="AA29" t="str">
        <f t="shared" si="20"/>
        <v>12H64L47</v>
      </c>
      <c r="AC29" t="str">
        <f t="shared" si="21"/>
        <v>1 62L45</v>
      </c>
      <c r="AD29" t="str">
        <f t="shared" si="22"/>
        <v>2 65L48</v>
      </c>
      <c r="AE29" t="str">
        <f t="shared" si="23"/>
        <v>3 72L54</v>
      </c>
      <c r="AF29" t="str">
        <f t="shared" si="24"/>
        <v>4 78L6Ø</v>
      </c>
      <c r="AG29" t="str">
        <f t="shared" si="25"/>
        <v>5 85L68</v>
      </c>
      <c r="AH29" t="str">
        <f t="shared" si="26"/>
        <v>6 9ØL74</v>
      </c>
      <c r="AI29" t="str">
        <f t="shared" si="27"/>
        <v>7 91L75</v>
      </c>
      <c r="AJ29" t="str">
        <f t="shared" si="28"/>
        <v>8 91L75</v>
      </c>
      <c r="AK29" t="str">
        <f t="shared" si="29"/>
        <v>9 88L72</v>
      </c>
      <c r="AL29" t="str">
        <f t="shared" si="30"/>
        <v>1Ø 8ØL63</v>
      </c>
      <c r="AM29" t="str">
        <f t="shared" si="31"/>
        <v>11 72L54</v>
      </c>
      <c r="AN29" t="str">
        <f t="shared" si="32"/>
        <v>12 64L47</v>
      </c>
      <c r="AP29" t="str">
        <f t="shared" si="33"/>
        <v>1 62 45</v>
      </c>
      <c r="AQ29" t="str">
        <f t="shared" si="34"/>
        <v>2 65 48</v>
      </c>
      <c r="AR29" t="str">
        <f t="shared" si="35"/>
        <v>3 72 54</v>
      </c>
      <c r="AS29" t="str">
        <f t="shared" si="36"/>
        <v>4 78 6Ø</v>
      </c>
      <c r="AT29" t="str">
        <f t="shared" si="37"/>
        <v>5 85 68</v>
      </c>
      <c r="AU29" t="str">
        <f t="shared" si="38"/>
        <v>6 9Ø 74</v>
      </c>
      <c r="AV29" t="str">
        <f t="shared" si="39"/>
        <v>7 91 75</v>
      </c>
      <c r="AW29" t="str">
        <f t="shared" si="40"/>
        <v>8 91 75</v>
      </c>
      <c r="AX29" t="str">
        <f t="shared" si="41"/>
        <v>9 88 72</v>
      </c>
      <c r="AY29" t="str">
        <f t="shared" si="42"/>
        <v>1Ø 8Ø 63</v>
      </c>
      <c r="AZ29" t="str">
        <f t="shared" si="43"/>
        <v>11 72 54</v>
      </c>
      <c r="BA29" t="str">
        <f t="shared" si="44"/>
        <v>12 64 47</v>
      </c>
      <c r="BC29" t="str">
        <f t="shared" si="45"/>
        <v>1 62 45</v>
      </c>
      <c r="BD29" t="str">
        <f t="shared" si="46"/>
        <v>2 65 48</v>
      </c>
      <c r="BE29" t="str">
        <f t="shared" si="47"/>
        <v>3 72 54</v>
      </c>
      <c r="BF29" t="str">
        <f t="shared" si="48"/>
        <v>4 78 60</v>
      </c>
      <c r="BG29" t="str">
        <f t="shared" si="49"/>
        <v>5 85 68</v>
      </c>
      <c r="BH29" t="str">
        <f t="shared" si="50"/>
        <v>6 90 74</v>
      </c>
      <c r="BI29" t="str">
        <f t="shared" si="51"/>
        <v>7 91 75</v>
      </c>
      <c r="BJ29" t="str">
        <f t="shared" si="52"/>
        <v>8 91 75</v>
      </c>
      <c r="BK29" t="str">
        <f t="shared" si="53"/>
        <v>9 88 72</v>
      </c>
      <c r="BL29" t="str">
        <f t="shared" si="54"/>
        <v>10 80 63</v>
      </c>
      <c r="BM29" t="str">
        <f t="shared" si="55"/>
        <v>11 72 54</v>
      </c>
      <c r="BN29" t="str">
        <f t="shared" si="56"/>
        <v>12 64 47</v>
      </c>
    </row>
    <row r="30" spans="1:66" x14ac:dyDescent="0.3">
      <c r="A30" t="s">
        <v>1</v>
      </c>
      <c r="B30" t="s">
        <v>1</v>
      </c>
      <c r="C30" t="s">
        <v>374</v>
      </c>
      <c r="D30" t="s">
        <v>375</v>
      </c>
      <c r="E30" t="s">
        <v>616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617</v>
      </c>
      <c r="M30" t="s">
        <v>382</v>
      </c>
      <c r="N30" t="s">
        <v>383</v>
      </c>
      <c r="P30" t="str">
        <f t="shared" si="9"/>
        <v>1H38L27</v>
      </c>
      <c r="Q30" t="str">
        <f t="shared" si="10"/>
        <v>2H42L29</v>
      </c>
      <c r="R30" t="str">
        <f t="shared" si="11"/>
        <v>3H5ØL35</v>
      </c>
      <c r="S30" t="str">
        <f t="shared" si="12"/>
        <v>4H61L45</v>
      </c>
      <c r="T30" t="str">
        <f t="shared" si="13"/>
        <v>5H71L54</v>
      </c>
      <c r="U30" t="str">
        <f t="shared" si="14"/>
        <v>6H79L64</v>
      </c>
      <c r="V30" t="str">
        <f t="shared" si="15"/>
        <v>7H84L69</v>
      </c>
      <c r="W30" t="str">
        <f t="shared" si="16"/>
        <v>8H83L68</v>
      </c>
      <c r="X30" t="str">
        <f t="shared" si="17"/>
        <v>9H75L61</v>
      </c>
      <c r="Y30" t="str">
        <f t="shared" si="18"/>
        <v>1ØH64L5Ø</v>
      </c>
      <c r="Z30" t="str">
        <f t="shared" si="19"/>
        <v>11H54L42</v>
      </c>
      <c r="AA30" t="str">
        <f t="shared" si="20"/>
        <v>12H43L32</v>
      </c>
      <c r="AC30" t="str">
        <f t="shared" si="21"/>
        <v>1 38L27</v>
      </c>
      <c r="AD30" t="str">
        <f t="shared" si="22"/>
        <v>2 42L29</v>
      </c>
      <c r="AE30" t="str">
        <f t="shared" si="23"/>
        <v>3 5ØL35</v>
      </c>
      <c r="AF30" t="str">
        <f t="shared" si="24"/>
        <v>4 61L45</v>
      </c>
      <c r="AG30" t="str">
        <f t="shared" si="25"/>
        <v>5 71L54</v>
      </c>
      <c r="AH30" t="str">
        <f t="shared" si="26"/>
        <v>6 79L64</v>
      </c>
      <c r="AI30" t="str">
        <f t="shared" si="27"/>
        <v>7 84L69</v>
      </c>
      <c r="AJ30" t="str">
        <f t="shared" si="28"/>
        <v>8 83L68</v>
      </c>
      <c r="AK30" t="str">
        <f t="shared" si="29"/>
        <v>9 75L61</v>
      </c>
      <c r="AL30" t="str">
        <f t="shared" si="30"/>
        <v>1Ø 64L5Ø</v>
      </c>
      <c r="AM30" t="str">
        <f t="shared" si="31"/>
        <v>11 54L42</v>
      </c>
      <c r="AN30" t="str">
        <f t="shared" si="32"/>
        <v>12 43L32</v>
      </c>
      <c r="AP30" t="str">
        <f t="shared" si="33"/>
        <v>1 38 27</v>
      </c>
      <c r="AQ30" t="str">
        <f t="shared" si="34"/>
        <v>2 42 29</v>
      </c>
      <c r="AR30" t="str">
        <f t="shared" si="35"/>
        <v>3 5Ø 35</v>
      </c>
      <c r="AS30" t="str">
        <f t="shared" si="36"/>
        <v>4 61 45</v>
      </c>
      <c r="AT30" t="str">
        <f t="shared" si="37"/>
        <v>5 71 54</v>
      </c>
      <c r="AU30" t="str">
        <f t="shared" si="38"/>
        <v>6 79 64</v>
      </c>
      <c r="AV30" t="str">
        <f t="shared" si="39"/>
        <v>7 84 69</v>
      </c>
      <c r="AW30" t="str">
        <f t="shared" si="40"/>
        <v>8 83 68</v>
      </c>
      <c r="AX30" t="str">
        <f t="shared" si="41"/>
        <v>9 75 61</v>
      </c>
      <c r="AY30" t="str">
        <f t="shared" si="42"/>
        <v>1Ø 64 5Ø</v>
      </c>
      <c r="AZ30" t="str">
        <f t="shared" si="43"/>
        <v>11 54 42</v>
      </c>
      <c r="BA30" t="str">
        <f t="shared" si="44"/>
        <v>12 43 32</v>
      </c>
      <c r="BC30" t="str">
        <f t="shared" si="45"/>
        <v>1 38 27</v>
      </c>
      <c r="BD30" t="str">
        <f t="shared" si="46"/>
        <v>2 42 29</v>
      </c>
      <c r="BE30" t="str">
        <f t="shared" si="47"/>
        <v>3 50 35</v>
      </c>
      <c r="BF30" t="str">
        <f t="shared" si="48"/>
        <v>4 61 45</v>
      </c>
      <c r="BG30" t="str">
        <f t="shared" si="49"/>
        <v>5 71 54</v>
      </c>
      <c r="BH30" t="str">
        <f t="shared" si="50"/>
        <v>6 79 64</v>
      </c>
      <c r="BI30" t="str">
        <f t="shared" si="51"/>
        <v>7 84 69</v>
      </c>
      <c r="BJ30" t="str">
        <f t="shared" si="52"/>
        <v>8 83 68</v>
      </c>
      <c r="BK30" t="str">
        <f t="shared" si="53"/>
        <v>9 75 61</v>
      </c>
      <c r="BL30" t="str">
        <f t="shared" si="54"/>
        <v>10 64 50</v>
      </c>
      <c r="BM30" t="str">
        <f t="shared" si="55"/>
        <v>11 54 42</v>
      </c>
      <c r="BN30" t="str">
        <f t="shared" si="56"/>
        <v>12 43 32</v>
      </c>
    </row>
    <row r="31" spans="1:66" x14ac:dyDescent="0.3">
      <c r="A31" t="s">
        <v>43</v>
      </c>
      <c r="B31" t="s">
        <v>384</v>
      </c>
      <c r="C31" t="s">
        <v>618</v>
      </c>
      <c r="D31" t="s">
        <v>180</v>
      </c>
      <c r="E31" t="s">
        <v>385</v>
      </c>
      <c r="F31" t="s">
        <v>619</v>
      </c>
      <c r="G31" t="s">
        <v>543</v>
      </c>
      <c r="H31" t="s">
        <v>154</v>
      </c>
      <c r="I31" t="s">
        <v>386</v>
      </c>
      <c r="J31" t="s">
        <v>387</v>
      </c>
      <c r="K31" t="s">
        <v>388</v>
      </c>
      <c r="L31" t="s">
        <v>620</v>
      </c>
      <c r="M31" t="s">
        <v>621</v>
      </c>
      <c r="N31" t="s">
        <v>389</v>
      </c>
      <c r="P31" t="str">
        <f t="shared" si="9"/>
        <v>1H5ØL29</v>
      </c>
      <c r="Q31" t="str">
        <f t="shared" si="10"/>
        <v>2H55L33</v>
      </c>
      <c r="R31" t="str">
        <f t="shared" si="11"/>
        <v>3H63L41</v>
      </c>
      <c r="S31" t="str">
        <f t="shared" si="12"/>
        <v>4H72L5Ø</v>
      </c>
      <c r="T31" t="str">
        <f t="shared" si="13"/>
        <v>5H8ØL6Ø</v>
      </c>
      <c r="U31" t="str">
        <f t="shared" si="14"/>
        <v>6H88L68</v>
      </c>
      <c r="V31" t="str">
        <f t="shared" si="15"/>
        <v>7H94L72</v>
      </c>
      <c r="W31" t="str">
        <f t="shared" si="16"/>
        <v>8H93L71</v>
      </c>
      <c r="X31" t="str">
        <f t="shared" si="17"/>
        <v>9H85L63</v>
      </c>
      <c r="Y31" t="str">
        <f t="shared" si="18"/>
        <v>1ØH73L52</v>
      </c>
      <c r="Z31" t="str">
        <f t="shared" si="19"/>
        <v>11H62L4Ø</v>
      </c>
      <c r="AA31" t="str">
        <f t="shared" si="20"/>
        <v>12H51L31</v>
      </c>
      <c r="AC31" t="str">
        <f t="shared" si="21"/>
        <v>1 5ØL29</v>
      </c>
      <c r="AD31" t="str">
        <f t="shared" si="22"/>
        <v>2 55L33</v>
      </c>
      <c r="AE31" t="str">
        <f t="shared" si="23"/>
        <v>3 63L41</v>
      </c>
      <c r="AF31" t="str">
        <f t="shared" si="24"/>
        <v>4 72L5Ø</v>
      </c>
      <c r="AG31" t="str">
        <f t="shared" si="25"/>
        <v>5 8ØL6Ø</v>
      </c>
      <c r="AH31" t="str">
        <f t="shared" si="26"/>
        <v>6 88L68</v>
      </c>
      <c r="AI31" t="str">
        <f t="shared" si="27"/>
        <v>7 94L72</v>
      </c>
      <c r="AJ31" t="str">
        <f t="shared" si="28"/>
        <v>8 93L71</v>
      </c>
      <c r="AK31" t="str">
        <f t="shared" si="29"/>
        <v>9 85L63</v>
      </c>
      <c r="AL31" t="str">
        <f t="shared" si="30"/>
        <v>1Ø 73L52</v>
      </c>
      <c r="AM31" t="str">
        <f t="shared" si="31"/>
        <v>11 62L4Ø</v>
      </c>
      <c r="AN31" t="str">
        <f t="shared" si="32"/>
        <v>12 51L31</v>
      </c>
      <c r="AP31" t="str">
        <f t="shared" si="33"/>
        <v>1 5Ø 29</v>
      </c>
      <c r="AQ31" t="str">
        <f t="shared" si="34"/>
        <v>2 55 33</v>
      </c>
      <c r="AR31" t="str">
        <f t="shared" si="35"/>
        <v>3 63 41</v>
      </c>
      <c r="AS31" t="str">
        <f t="shared" si="36"/>
        <v>4 72 5Ø</v>
      </c>
      <c r="AT31" t="str">
        <f t="shared" si="37"/>
        <v>5 8Ø 6Ø</v>
      </c>
      <c r="AU31" t="str">
        <f t="shared" si="38"/>
        <v>6 88 68</v>
      </c>
      <c r="AV31" t="str">
        <f t="shared" si="39"/>
        <v>7 94 72</v>
      </c>
      <c r="AW31" t="str">
        <f t="shared" si="40"/>
        <v>8 93 71</v>
      </c>
      <c r="AX31" t="str">
        <f t="shared" si="41"/>
        <v>9 85 63</v>
      </c>
      <c r="AY31" t="str">
        <f t="shared" si="42"/>
        <v>1Ø 73 52</v>
      </c>
      <c r="AZ31" t="str">
        <f t="shared" si="43"/>
        <v>11 62 4Ø</v>
      </c>
      <c r="BA31" t="str">
        <f t="shared" si="44"/>
        <v>12 51 31</v>
      </c>
      <c r="BC31" t="str">
        <f t="shared" si="45"/>
        <v>1 50 29</v>
      </c>
      <c r="BD31" t="str">
        <f t="shared" si="46"/>
        <v>2 55 33</v>
      </c>
      <c r="BE31" t="str">
        <f t="shared" si="47"/>
        <v>3 63 41</v>
      </c>
      <c r="BF31" t="str">
        <f t="shared" si="48"/>
        <v>4 72 50</v>
      </c>
      <c r="BG31" t="str">
        <f t="shared" si="49"/>
        <v>5 80 60</v>
      </c>
      <c r="BH31" t="str">
        <f t="shared" si="50"/>
        <v>6 88 68</v>
      </c>
      <c r="BI31" t="str">
        <f t="shared" si="51"/>
        <v>7 94 72</v>
      </c>
      <c r="BJ31" t="str">
        <f t="shared" si="52"/>
        <v>8 93 71</v>
      </c>
      <c r="BK31" t="str">
        <f t="shared" si="53"/>
        <v>9 85 63</v>
      </c>
      <c r="BL31" t="str">
        <f t="shared" si="54"/>
        <v>10 73 52</v>
      </c>
      <c r="BM31" t="str">
        <f t="shared" si="55"/>
        <v>11 62 40</v>
      </c>
      <c r="BN31" t="str">
        <f t="shared" si="56"/>
        <v>12 51 31</v>
      </c>
    </row>
    <row r="32" spans="1:66" x14ac:dyDescent="0.3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622</v>
      </c>
      <c r="G32" t="s">
        <v>393</v>
      </c>
      <c r="H32" t="s">
        <v>394</v>
      </c>
      <c r="I32" t="s">
        <v>327</v>
      </c>
      <c r="J32" t="s">
        <v>395</v>
      </c>
      <c r="K32" t="s">
        <v>623</v>
      </c>
      <c r="L32" t="s">
        <v>624</v>
      </c>
      <c r="M32" t="s">
        <v>396</v>
      </c>
      <c r="N32" t="s">
        <v>397</v>
      </c>
      <c r="P32" t="str">
        <f t="shared" si="9"/>
        <v>1H71L49</v>
      </c>
      <c r="Q32" t="str">
        <f t="shared" si="10"/>
        <v>2H74L52</v>
      </c>
      <c r="R32" t="str">
        <f t="shared" si="11"/>
        <v>3H78L56</v>
      </c>
      <c r="S32" t="str">
        <f t="shared" si="12"/>
        <v>4H83L6Ø</v>
      </c>
      <c r="T32" t="str">
        <f t="shared" si="13"/>
        <v>5H88L66</v>
      </c>
      <c r="U32" t="str">
        <f t="shared" si="14"/>
        <v>6H91L72</v>
      </c>
      <c r="V32" t="str">
        <f t="shared" si="15"/>
        <v>7H92L74</v>
      </c>
      <c r="W32" t="str">
        <f t="shared" si="16"/>
        <v>8H92L74</v>
      </c>
      <c r="X32" t="str">
        <f t="shared" si="17"/>
        <v>9H9ØL73</v>
      </c>
      <c r="Y32" t="str">
        <f t="shared" si="18"/>
        <v>1ØH85L66</v>
      </c>
      <c r="Z32" t="str">
        <f t="shared" si="19"/>
        <v>11H78L59</v>
      </c>
      <c r="AA32" t="str">
        <f t="shared" si="20"/>
        <v>12H73L52</v>
      </c>
      <c r="AC32" t="str">
        <f t="shared" si="21"/>
        <v>1 71L49</v>
      </c>
      <c r="AD32" t="str">
        <f t="shared" si="22"/>
        <v>2 74L52</v>
      </c>
      <c r="AE32" t="str">
        <f t="shared" si="23"/>
        <v>3 78L56</v>
      </c>
      <c r="AF32" t="str">
        <f t="shared" si="24"/>
        <v>4 83L6Ø</v>
      </c>
      <c r="AG32" t="str">
        <f t="shared" si="25"/>
        <v>5 88L66</v>
      </c>
      <c r="AH32" t="str">
        <f t="shared" si="26"/>
        <v>6 91L72</v>
      </c>
      <c r="AI32" t="str">
        <f t="shared" si="27"/>
        <v>7 92L74</v>
      </c>
      <c r="AJ32" t="str">
        <f t="shared" si="28"/>
        <v>8 92L74</v>
      </c>
      <c r="AK32" t="str">
        <f t="shared" si="29"/>
        <v>9 9ØL73</v>
      </c>
      <c r="AL32" t="str">
        <f t="shared" si="30"/>
        <v>1Ø 85L66</v>
      </c>
      <c r="AM32" t="str">
        <f t="shared" si="31"/>
        <v>11 78L59</v>
      </c>
      <c r="AN32" t="str">
        <f t="shared" si="32"/>
        <v>12 73L52</v>
      </c>
      <c r="AP32" t="str">
        <f t="shared" si="33"/>
        <v>1 71 49</v>
      </c>
      <c r="AQ32" t="str">
        <f t="shared" si="34"/>
        <v>2 74 52</v>
      </c>
      <c r="AR32" t="str">
        <f t="shared" si="35"/>
        <v>3 78 56</v>
      </c>
      <c r="AS32" t="str">
        <f t="shared" si="36"/>
        <v>4 83 6Ø</v>
      </c>
      <c r="AT32" t="str">
        <f t="shared" si="37"/>
        <v>5 88 66</v>
      </c>
      <c r="AU32" t="str">
        <f t="shared" si="38"/>
        <v>6 91 72</v>
      </c>
      <c r="AV32" t="str">
        <f t="shared" si="39"/>
        <v>7 92 74</v>
      </c>
      <c r="AW32" t="str">
        <f t="shared" si="40"/>
        <v>8 92 74</v>
      </c>
      <c r="AX32" t="str">
        <f t="shared" si="41"/>
        <v>9 9Ø 73</v>
      </c>
      <c r="AY32" t="str">
        <f t="shared" si="42"/>
        <v>1Ø 85 66</v>
      </c>
      <c r="AZ32" t="str">
        <f t="shared" si="43"/>
        <v>11 78 59</v>
      </c>
      <c r="BA32" t="str">
        <f t="shared" si="44"/>
        <v>12 73 52</v>
      </c>
      <c r="BC32" t="str">
        <f t="shared" si="45"/>
        <v>1 71 49</v>
      </c>
      <c r="BD32" t="str">
        <f t="shared" si="46"/>
        <v>2 74 52</v>
      </c>
      <c r="BE32" t="str">
        <f t="shared" si="47"/>
        <v>3 78 56</v>
      </c>
      <c r="BF32" t="str">
        <f t="shared" si="48"/>
        <v>4 83 60</v>
      </c>
      <c r="BG32" t="str">
        <f t="shared" si="49"/>
        <v>5 88 66</v>
      </c>
      <c r="BH32" t="str">
        <f t="shared" si="50"/>
        <v>6 91 72</v>
      </c>
      <c r="BI32" t="str">
        <f t="shared" si="51"/>
        <v>7 92 74</v>
      </c>
      <c r="BJ32" t="str">
        <f t="shared" si="52"/>
        <v>8 92 74</v>
      </c>
      <c r="BK32" t="str">
        <f t="shared" si="53"/>
        <v>9 90 73</v>
      </c>
      <c r="BL32" t="str">
        <f t="shared" si="54"/>
        <v>10 85 66</v>
      </c>
      <c r="BM32" t="str">
        <f t="shared" si="55"/>
        <v>11 78 59</v>
      </c>
      <c r="BN32" t="str">
        <f t="shared" si="56"/>
        <v>12 73 52</v>
      </c>
    </row>
    <row r="33" spans="1:66" x14ac:dyDescent="0.3">
      <c r="A33" t="s">
        <v>5</v>
      </c>
      <c r="B33" t="s">
        <v>398</v>
      </c>
      <c r="C33" t="s">
        <v>625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626</v>
      </c>
      <c r="L33" t="s">
        <v>627</v>
      </c>
      <c r="M33" t="s">
        <v>406</v>
      </c>
      <c r="N33" t="s">
        <v>628</v>
      </c>
      <c r="P33" t="str">
        <f t="shared" si="9"/>
        <v>1H4ØL26</v>
      </c>
      <c r="Q33" t="str">
        <f t="shared" si="10"/>
        <v>2H44L28</v>
      </c>
      <c r="R33" t="str">
        <f t="shared" si="11"/>
        <v>3H53L34</v>
      </c>
      <c r="S33" t="str">
        <f t="shared" si="12"/>
        <v>4H64L44</v>
      </c>
      <c r="T33" t="str">
        <f t="shared" si="13"/>
        <v>5H74L54</v>
      </c>
      <c r="U33" t="str">
        <f t="shared" si="14"/>
        <v>6H83L64</v>
      </c>
      <c r="V33" t="str">
        <f t="shared" si="15"/>
        <v>7H87L69</v>
      </c>
      <c r="W33" t="str">
        <f t="shared" si="16"/>
        <v>8H85L68</v>
      </c>
      <c r="X33" t="str">
        <f t="shared" si="17"/>
        <v>9H78L6Ø</v>
      </c>
      <c r="Y33" t="str">
        <f t="shared" si="18"/>
        <v>1ØH67L48</v>
      </c>
      <c r="Z33" t="str">
        <f t="shared" si="19"/>
        <v>11H56L39</v>
      </c>
      <c r="AA33" t="str">
        <f t="shared" si="20"/>
        <v>12H45L3Ø</v>
      </c>
      <c r="AC33" t="str">
        <f t="shared" si="21"/>
        <v>1 4ØL26</v>
      </c>
      <c r="AD33" t="str">
        <f t="shared" si="22"/>
        <v>2 44L28</v>
      </c>
      <c r="AE33" t="str">
        <f t="shared" si="23"/>
        <v>3 53L34</v>
      </c>
      <c r="AF33" t="str">
        <f t="shared" si="24"/>
        <v>4 64L44</v>
      </c>
      <c r="AG33" t="str">
        <f t="shared" si="25"/>
        <v>5 74L54</v>
      </c>
      <c r="AH33" t="str">
        <f t="shared" si="26"/>
        <v>6 83L64</v>
      </c>
      <c r="AI33" t="str">
        <f t="shared" si="27"/>
        <v>7 87L69</v>
      </c>
      <c r="AJ33" t="str">
        <f t="shared" si="28"/>
        <v>8 85L68</v>
      </c>
      <c r="AK33" t="str">
        <f t="shared" si="29"/>
        <v>9 78L6Ø</v>
      </c>
      <c r="AL33" t="str">
        <f t="shared" si="30"/>
        <v>1Ø 67L48</v>
      </c>
      <c r="AM33" t="str">
        <f t="shared" si="31"/>
        <v>11 56L39</v>
      </c>
      <c r="AN33" t="str">
        <f t="shared" si="32"/>
        <v>12 45L3Ø</v>
      </c>
      <c r="AP33" t="str">
        <f t="shared" si="33"/>
        <v>1 4Ø 26</v>
      </c>
      <c r="AQ33" t="str">
        <f t="shared" si="34"/>
        <v>2 44 28</v>
      </c>
      <c r="AR33" t="str">
        <f t="shared" si="35"/>
        <v>3 53 34</v>
      </c>
      <c r="AS33" t="str">
        <f t="shared" si="36"/>
        <v>4 64 44</v>
      </c>
      <c r="AT33" t="str">
        <f t="shared" si="37"/>
        <v>5 74 54</v>
      </c>
      <c r="AU33" t="str">
        <f t="shared" si="38"/>
        <v>6 83 64</v>
      </c>
      <c r="AV33" t="str">
        <f t="shared" si="39"/>
        <v>7 87 69</v>
      </c>
      <c r="AW33" t="str">
        <f t="shared" si="40"/>
        <v>8 85 68</v>
      </c>
      <c r="AX33" t="str">
        <f t="shared" si="41"/>
        <v>9 78 6Ø</v>
      </c>
      <c r="AY33" t="str">
        <f t="shared" si="42"/>
        <v>1Ø 67 48</v>
      </c>
      <c r="AZ33" t="str">
        <f t="shared" si="43"/>
        <v>11 56 39</v>
      </c>
      <c r="BA33" t="str">
        <f t="shared" si="44"/>
        <v>12 45 3Ø</v>
      </c>
      <c r="BC33" t="str">
        <f t="shared" si="45"/>
        <v>1 40 26</v>
      </c>
      <c r="BD33" t="str">
        <f t="shared" si="46"/>
        <v>2 44 28</v>
      </c>
      <c r="BE33" t="str">
        <f t="shared" si="47"/>
        <v>3 53 34</v>
      </c>
      <c r="BF33" t="str">
        <f t="shared" si="48"/>
        <v>4 64 44</v>
      </c>
      <c r="BG33" t="str">
        <f t="shared" si="49"/>
        <v>5 74 54</v>
      </c>
      <c r="BH33" t="str">
        <f t="shared" si="50"/>
        <v>6 83 64</v>
      </c>
      <c r="BI33" t="str">
        <f t="shared" si="51"/>
        <v>7 87 69</v>
      </c>
      <c r="BJ33" t="str">
        <f t="shared" si="52"/>
        <v>8 85 68</v>
      </c>
      <c r="BK33" t="str">
        <f t="shared" si="53"/>
        <v>9 78 60</v>
      </c>
      <c r="BL33" t="str">
        <f t="shared" si="54"/>
        <v>10 67 48</v>
      </c>
      <c r="BM33" t="str">
        <f t="shared" si="55"/>
        <v>11 56 39</v>
      </c>
      <c r="BN33" t="str">
        <f t="shared" si="56"/>
        <v>12 45 30</v>
      </c>
    </row>
    <row r="34" spans="1:66" x14ac:dyDescent="0.3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629</v>
      </c>
      <c r="G34" t="s">
        <v>411</v>
      </c>
      <c r="H34" t="s">
        <v>630</v>
      </c>
      <c r="I34" t="s">
        <v>631</v>
      </c>
      <c r="J34" t="s">
        <v>632</v>
      </c>
      <c r="K34" t="s">
        <v>633</v>
      </c>
      <c r="L34" t="s">
        <v>634</v>
      </c>
      <c r="M34" t="s">
        <v>412</v>
      </c>
      <c r="N34" t="s">
        <v>413</v>
      </c>
      <c r="P34" t="str">
        <f t="shared" si="9"/>
        <v>1H69L46</v>
      </c>
      <c r="Q34" t="str">
        <f t="shared" si="10"/>
        <v>2H72L49</v>
      </c>
      <c r="R34" t="str">
        <f t="shared" si="11"/>
        <v>3H78L54</v>
      </c>
      <c r="S34" t="str">
        <f t="shared" si="12"/>
        <v>4H86L6Ø</v>
      </c>
      <c r="T34" t="str">
        <f t="shared" si="13"/>
        <v>5H95L69</v>
      </c>
      <c r="U34" t="str">
        <f t="shared" si="14"/>
        <v>6H1Ø4L77</v>
      </c>
      <c r="V34" t="str">
        <f t="shared" si="15"/>
        <v>7H1Ø6L83</v>
      </c>
      <c r="W34" t="str">
        <f t="shared" si="16"/>
        <v>8H1Ø4L82</v>
      </c>
      <c r="X34" t="str">
        <f t="shared" si="17"/>
        <v>9H1ØØL75</v>
      </c>
      <c r="Y34" t="str">
        <f t="shared" si="18"/>
        <v>1ØH89L64</v>
      </c>
      <c r="Z34" t="str">
        <f t="shared" si="19"/>
        <v>11H76L52</v>
      </c>
      <c r="AA34" t="str">
        <f t="shared" si="20"/>
        <v>12H67L45</v>
      </c>
      <c r="AC34" t="str">
        <f t="shared" si="21"/>
        <v>1 69L46</v>
      </c>
      <c r="AD34" t="str">
        <f t="shared" si="22"/>
        <v>2 72L49</v>
      </c>
      <c r="AE34" t="str">
        <f t="shared" si="23"/>
        <v>3 78L54</v>
      </c>
      <c r="AF34" t="str">
        <f t="shared" si="24"/>
        <v>4 86L6Ø</v>
      </c>
      <c r="AG34" t="str">
        <f t="shared" si="25"/>
        <v>5 95L69</v>
      </c>
      <c r="AH34" t="str">
        <f t="shared" si="26"/>
        <v>6 1Ø4L77</v>
      </c>
      <c r="AI34" t="str">
        <f t="shared" si="27"/>
        <v>7 1Ø6L83</v>
      </c>
      <c r="AJ34" t="str">
        <f t="shared" si="28"/>
        <v>8 1Ø4L82</v>
      </c>
      <c r="AK34" t="str">
        <f t="shared" si="29"/>
        <v>9 1ØØL75</v>
      </c>
      <c r="AL34" t="str">
        <f t="shared" si="30"/>
        <v>1Ø 89L64</v>
      </c>
      <c r="AM34" t="str">
        <f t="shared" si="31"/>
        <v>11 76L52</v>
      </c>
      <c r="AN34" t="str">
        <f t="shared" si="32"/>
        <v>12 67L45</v>
      </c>
      <c r="AP34" t="str">
        <f t="shared" si="33"/>
        <v>1 69 46</v>
      </c>
      <c r="AQ34" t="str">
        <f t="shared" si="34"/>
        <v>2 72 49</v>
      </c>
      <c r="AR34" t="str">
        <f t="shared" si="35"/>
        <v>3 78 54</v>
      </c>
      <c r="AS34" t="str">
        <f t="shared" si="36"/>
        <v>4 86 6Ø</v>
      </c>
      <c r="AT34" t="str">
        <f t="shared" si="37"/>
        <v>5 95 69</v>
      </c>
      <c r="AU34" t="str">
        <f t="shared" si="38"/>
        <v>6 1Ø4 77</v>
      </c>
      <c r="AV34" t="str">
        <f t="shared" si="39"/>
        <v>7 1Ø6 83</v>
      </c>
      <c r="AW34" t="str">
        <f t="shared" si="40"/>
        <v>8 1Ø4 82</v>
      </c>
      <c r="AX34" t="str">
        <f t="shared" si="41"/>
        <v>9 1ØØ 75</v>
      </c>
      <c r="AY34" t="str">
        <f t="shared" si="42"/>
        <v>1Ø 89 64</v>
      </c>
      <c r="AZ34" t="str">
        <f t="shared" si="43"/>
        <v>11 76 52</v>
      </c>
      <c r="BA34" t="str">
        <f t="shared" si="44"/>
        <v>12 67 45</v>
      </c>
      <c r="BC34" t="str">
        <f t="shared" si="45"/>
        <v>1 69 46</v>
      </c>
      <c r="BD34" t="str">
        <f t="shared" si="46"/>
        <v>2 72 49</v>
      </c>
      <c r="BE34" t="str">
        <f t="shared" si="47"/>
        <v>3 78 54</v>
      </c>
      <c r="BF34" t="str">
        <f t="shared" si="48"/>
        <v>4 86 60</v>
      </c>
      <c r="BG34" t="str">
        <f t="shared" si="49"/>
        <v>5 95 69</v>
      </c>
      <c r="BH34" t="str">
        <f t="shared" si="50"/>
        <v>6 104 77</v>
      </c>
      <c r="BI34" t="str">
        <f t="shared" si="51"/>
        <v>7 106 83</v>
      </c>
      <c r="BJ34" t="str">
        <f t="shared" si="52"/>
        <v>8 104 82</v>
      </c>
      <c r="BK34" t="str">
        <f t="shared" si="53"/>
        <v>9 100 75</v>
      </c>
      <c r="BL34" t="str">
        <f t="shared" si="54"/>
        <v>10 89 64</v>
      </c>
      <c r="BM34" t="str">
        <f t="shared" si="55"/>
        <v>11 76 52</v>
      </c>
      <c r="BN34" t="str">
        <f t="shared" si="56"/>
        <v>12 67 45</v>
      </c>
    </row>
    <row r="35" spans="1:66" x14ac:dyDescent="0.3">
      <c r="A35" t="s">
        <v>21</v>
      </c>
      <c r="B35" t="s">
        <v>398</v>
      </c>
      <c r="C35" t="s">
        <v>274</v>
      </c>
      <c r="D35" t="s">
        <v>414</v>
      </c>
      <c r="E35" t="s">
        <v>635</v>
      </c>
      <c r="F35" t="s">
        <v>636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637</v>
      </c>
      <c r="M35" t="s">
        <v>419</v>
      </c>
      <c r="N35" t="s">
        <v>420</v>
      </c>
      <c r="P35" t="str">
        <f t="shared" si="9"/>
        <v>1H36L21</v>
      </c>
      <c r="Q35" t="str">
        <f t="shared" si="10"/>
        <v>2H39L23</v>
      </c>
      <c r="R35" t="str">
        <f t="shared" si="11"/>
        <v>3H49L3Ø</v>
      </c>
      <c r="S35" t="str">
        <f t="shared" si="12"/>
        <v>4H62L4Ø</v>
      </c>
      <c r="T35" t="str">
        <f t="shared" si="13"/>
        <v>5H71L49</v>
      </c>
      <c r="U35" t="str">
        <f t="shared" si="14"/>
        <v>6H79L58</v>
      </c>
      <c r="V35" t="str">
        <f t="shared" si="15"/>
        <v>7H83L63</v>
      </c>
      <c r="W35" t="str">
        <f t="shared" si="16"/>
        <v>8H81L62</v>
      </c>
      <c r="X35" t="str">
        <f t="shared" si="17"/>
        <v>9H74L54</v>
      </c>
      <c r="Y35" t="str">
        <f t="shared" si="18"/>
        <v>1ØH63L43</v>
      </c>
      <c r="Z35" t="str">
        <f t="shared" si="19"/>
        <v>11H51L35</v>
      </c>
      <c r="AA35" t="str">
        <f t="shared" si="20"/>
        <v>12H39L25</v>
      </c>
      <c r="AC35" t="str">
        <f t="shared" si="21"/>
        <v>1 36L21</v>
      </c>
      <c r="AD35" t="str">
        <f t="shared" si="22"/>
        <v>2 39L23</v>
      </c>
      <c r="AE35" t="str">
        <f t="shared" si="23"/>
        <v>3 49L3Ø</v>
      </c>
      <c r="AF35" t="str">
        <f t="shared" si="24"/>
        <v>4 62L4Ø</v>
      </c>
      <c r="AG35" t="str">
        <f t="shared" si="25"/>
        <v>5 71L49</v>
      </c>
      <c r="AH35" t="str">
        <f t="shared" si="26"/>
        <v>6 79L58</v>
      </c>
      <c r="AI35" t="str">
        <f t="shared" si="27"/>
        <v>7 83L63</v>
      </c>
      <c r="AJ35" t="str">
        <f t="shared" si="28"/>
        <v>8 81L62</v>
      </c>
      <c r="AK35" t="str">
        <f t="shared" si="29"/>
        <v>9 74L54</v>
      </c>
      <c r="AL35" t="str">
        <f t="shared" si="30"/>
        <v>1Ø 63L43</v>
      </c>
      <c r="AM35" t="str">
        <f t="shared" si="31"/>
        <v>11 51L35</v>
      </c>
      <c r="AN35" t="str">
        <f t="shared" si="32"/>
        <v>12 39L25</v>
      </c>
      <c r="AP35" t="str">
        <f t="shared" si="33"/>
        <v>1 36 21</v>
      </c>
      <c r="AQ35" t="str">
        <f t="shared" si="34"/>
        <v>2 39 23</v>
      </c>
      <c r="AR35" t="str">
        <f t="shared" si="35"/>
        <v>3 49 3Ø</v>
      </c>
      <c r="AS35" t="str">
        <f t="shared" si="36"/>
        <v>4 62 4Ø</v>
      </c>
      <c r="AT35" t="str">
        <f t="shared" si="37"/>
        <v>5 71 49</v>
      </c>
      <c r="AU35" t="str">
        <f t="shared" si="38"/>
        <v>6 79 58</v>
      </c>
      <c r="AV35" t="str">
        <f t="shared" si="39"/>
        <v>7 83 63</v>
      </c>
      <c r="AW35" t="str">
        <f t="shared" si="40"/>
        <v>8 81 62</v>
      </c>
      <c r="AX35" t="str">
        <f t="shared" si="41"/>
        <v>9 74 54</v>
      </c>
      <c r="AY35" t="str">
        <f t="shared" si="42"/>
        <v>1Ø 63 43</v>
      </c>
      <c r="AZ35" t="str">
        <f t="shared" si="43"/>
        <v>11 51 35</v>
      </c>
      <c r="BA35" t="str">
        <f t="shared" si="44"/>
        <v>12 39 25</v>
      </c>
      <c r="BC35" t="str">
        <f t="shared" si="45"/>
        <v>1 36 21</v>
      </c>
      <c r="BD35" t="str">
        <f t="shared" si="46"/>
        <v>2 39 23</v>
      </c>
      <c r="BE35" t="str">
        <f t="shared" si="47"/>
        <v>3 49 30</v>
      </c>
      <c r="BF35" t="str">
        <f t="shared" si="48"/>
        <v>4 62 40</v>
      </c>
      <c r="BG35" t="str">
        <f t="shared" si="49"/>
        <v>5 71 49</v>
      </c>
      <c r="BH35" t="str">
        <f t="shared" si="50"/>
        <v>6 79 58</v>
      </c>
      <c r="BI35" t="str">
        <f t="shared" si="51"/>
        <v>7 83 63</v>
      </c>
      <c r="BJ35" t="str">
        <f t="shared" si="52"/>
        <v>8 81 62</v>
      </c>
      <c r="BK35" t="str">
        <f t="shared" si="53"/>
        <v>9 74 54</v>
      </c>
      <c r="BL35" t="str">
        <f t="shared" si="54"/>
        <v>10 63 43</v>
      </c>
      <c r="BM35" t="str">
        <f t="shared" si="55"/>
        <v>11 51 35</v>
      </c>
      <c r="BN35" t="str">
        <f t="shared" si="56"/>
        <v>12 39 25</v>
      </c>
    </row>
    <row r="36" spans="1:66" x14ac:dyDescent="0.3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693</v>
      </c>
      <c r="I36" t="s">
        <v>427</v>
      </c>
      <c r="J36" t="s">
        <v>428</v>
      </c>
      <c r="K36" t="s">
        <v>429</v>
      </c>
      <c r="L36" t="s">
        <v>638</v>
      </c>
      <c r="M36" t="s">
        <v>678</v>
      </c>
      <c r="N36" t="s">
        <v>431</v>
      </c>
      <c r="P36" t="str">
        <f t="shared" si="9"/>
        <v>1H47L36</v>
      </c>
      <c r="Q36" t="str">
        <f t="shared" si="10"/>
        <v>2H51L37</v>
      </c>
      <c r="R36" t="str">
        <f t="shared" si="11"/>
        <v>3H57L39</v>
      </c>
      <c r="S36" t="str">
        <f t="shared" si="12"/>
        <v>4H62L43</v>
      </c>
      <c r="T36" t="str">
        <f t="shared" si="13"/>
        <v>5H69L48</v>
      </c>
      <c r="U36" t="str">
        <f t="shared" si="14"/>
        <v>6H73L52</v>
      </c>
      <c r="V36" t="str">
        <f t="shared" si="15"/>
        <v>7H81L56</v>
      </c>
      <c r="W36" t="str">
        <f t="shared" si="16"/>
        <v>8H81L57</v>
      </c>
      <c r="X36" t="str">
        <f t="shared" si="17"/>
        <v>9H75L52</v>
      </c>
      <c r="Y36" t="str">
        <f t="shared" si="18"/>
        <v>1ØH64L46</v>
      </c>
      <c r="Z36" t="str">
        <f t="shared" si="19"/>
        <v>11H 5 2L41</v>
      </c>
      <c r="AA36" t="str">
        <f t="shared" si="20"/>
        <v>12H45L35</v>
      </c>
      <c r="AC36" t="str">
        <f t="shared" si="21"/>
        <v>1 47L36</v>
      </c>
      <c r="AD36" t="str">
        <f t="shared" si="22"/>
        <v>2 51L37</v>
      </c>
      <c r="AE36" t="str">
        <f t="shared" si="23"/>
        <v>3 57L39</v>
      </c>
      <c r="AF36" t="str">
        <f t="shared" si="24"/>
        <v>4 62L43</v>
      </c>
      <c r="AG36" t="str">
        <f t="shared" si="25"/>
        <v>5 69L48</v>
      </c>
      <c r="AH36" t="str">
        <f t="shared" si="26"/>
        <v>6 73L52</v>
      </c>
      <c r="AI36" t="str">
        <f t="shared" si="27"/>
        <v>7 81L56</v>
      </c>
      <c r="AJ36" t="str">
        <f t="shared" si="28"/>
        <v>8 81L57</v>
      </c>
      <c r="AK36" t="str">
        <f t="shared" si="29"/>
        <v>9 75L52</v>
      </c>
      <c r="AL36" t="str">
        <f t="shared" si="30"/>
        <v>1Ø 64L46</v>
      </c>
      <c r="AM36" t="str">
        <f t="shared" si="31"/>
        <v>11  5 2L41</v>
      </c>
      <c r="AN36" t="str">
        <f t="shared" si="32"/>
        <v>12 45L35</v>
      </c>
      <c r="AP36" t="str">
        <f t="shared" si="33"/>
        <v>1 47 36</v>
      </c>
      <c r="AQ36" t="str">
        <f t="shared" si="34"/>
        <v>2 51 37</v>
      </c>
      <c r="AR36" t="str">
        <f t="shared" si="35"/>
        <v>3 57 39</v>
      </c>
      <c r="AS36" t="str">
        <f t="shared" si="36"/>
        <v>4 62 43</v>
      </c>
      <c r="AT36" t="str">
        <f t="shared" si="37"/>
        <v>5 69 48</v>
      </c>
      <c r="AU36" t="str">
        <f t="shared" si="38"/>
        <v>6 73 52</v>
      </c>
      <c r="AV36" t="str">
        <f t="shared" si="39"/>
        <v>7 81 56</v>
      </c>
      <c r="AW36" t="str">
        <f t="shared" si="40"/>
        <v>8 81 57</v>
      </c>
      <c r="AX36" t="str">
        <f t="shared" si="41"/>
        <v>9 75 52</v>
      </c>
      <c r="AY36" t="str">
        <f t="shared" si="42"/>
        <v>1Ø 64 46</v>
      </c>
      <c r="AZ36" t="str">
        <f t="shared" si="43"/>
        <v>11  5 2 41</v>
      </c>
      <c r="BA36" t="str">
        <f t="shared" si="44"/>
        <v>12 45 35</v>
      </c>
      <c r="BC36" t="str">
        <f t="shared" si="45"/>
        <v>1 47 36</v>
      </c>
      <c r="BD36" t="str">
        <f t="shared" si="46"/>
        <v>2 51 37</v>
      </c>
      <c r="BE36" t="str">
        <f t="shared" si="47"/>
        <v>3 57 39</v>
      </c>
      <c r="BF36" t="str">
        <f t="shared" si="48"/>
        <v>4 62 43</v>
      </c>
      <c r="BG36" t="str">
        <f t="shared" si="49"/>
        <v>5 69 48</v>
      </c>
      <c r="BH36" t="str">
        <f t="shared" si="50"/>
        <v>6 73 52</v>
      </c>
      <c r="BI36" t="str">
        <f t="shared" si="51"/>
        <v>7 81 56</v>
      </c>
      <c r="BJ36" t="str">
        <f t="shared" si="52"/>
        <v>8 81 57</v>
      </c>
      <c r="BK36" t="str">
        <f t="shared" si="53"/>
        <v>9 75 52</v>
      </c>
      <c r="BL36" t="str">
        <f t="shared" si="54"/>
        <v>10 64 46</v>
      </c>
      <c r="BM36" t="str">
        <f t="shared" si="55"/>
        <v>11  5 2 41</v>
      </c>
      <c r="BN36" t="str">
        <f t="shared" si="56"/>
        <v>12 45 35</v>
      </c>
    </row>
    <row r="37" spans="1:66" x14ac:dyDescent="0.3">
      <c r="A37" t="s">
        <v>36</v>
      </c>
      <c r="B37" t="s">
        <v>432</v>
      </c>
      <c r="C37" t="s">
        <v>433</v>
      </c>
      <c r="D37" t="s">
        <v>580</v>
      </c>
      <c r="E37" t="s">
        <v>639</v>
      </c>
      <c r="F37" t="s">
        <v>566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640</v>
      </c>
      <c r="M37" t="s">
        <v>225</v>
      </c>
      <c r="N37" t="s">
        <v>297</v>
      </c>
      <c r="P37" t="str">
        <f t="shared" si="9"/>
        <v>1H37L21</v>
      </c>
      <c r="Q37" t="str">
        <f t="shared" si="10"/>
        <v>2H4ØL24</v>
      </c>
      <c r="R37" t="str">
        <f t="shared" si="11"/>
        <v>3H48L3Ø</v>
      </c>
      <c r="S37" t="str">
        <f t="shared" si="12"/>
        <v>4H59L4Ø</v>
      </c>
      <c r="T37" t="str">
        <f t="shared" si="13"/>
        <v>5H68L49</v>
      </c>
      <c r="U37" t="str">
        <f t="shared" si="14"/>
        <v>6H78L58</v>
      </c>
      <c r="V37" t="str">
        <f t="shared" si="15"/>
        <v>7H83L64</v>
      </c>
      <c r="W37" t="str">
        <f t="shared" si="16"/>
        <v>8H81L63</v>
      </c>
      <c r="X37" t="str">
        <f t="shared" si="17"/>
        <v>9H74L55</v>
      </c>
      <c r="Y37" t="str">
        <f t="shared" si="18"/>
        <v>1ØH63L44</v>
      </c>
      <c r="Z37" t="str">
        <f t="shared" si="19"/>
        <v>11H53L36</v>
      </c>
      <c r="AA37" t="str">
        <f t="shared" si="20"/>
        <v>12H42L26</v>
      </c>
      <c r="AC37" t="str">
        <f t="shared" si="21"/>
        <v>1 37L21</v>
      </c>
      <c r="AD37" t="str">
        <f t="shared" si="22"/>
        <v>2 4ØL24</v>
      </c>
      <c r="AE37" t="str">
        <f t="shared" si="23"/>
        <v>3 48L3Ø</v>
      </c>
      <c r="AF37" t="str">
        <f t="shared" si="24"/>
        <v>4 59L4Ø</v>
      </c>
      <c r="AG37" t="str">
        <f t="shared" si="25"/>
        <v>5 68L49</v>
      </c>
      <c r="AH37" t="str">
        <f t="shared" si="26"/>
        <v>6 78L58</v>
      </c>
      <c r="AI37" t="str">
        <f t="shared" si="27"/>
        <v>7 83L64</v>
      </c>
      <c r="AJ37" t="str">
        <f t="shared" si="28"/>
        <v>8 81L63</v>
      </c>
      <c r="AK37" t="str">
        <f t="shared" si="29"/>
        <v>9 74L55</v>
      </c>
      <c r="AL37" t="str">
        <f t="shared" si="30"/>
        <v>1Ø 63L44</v>
      </c>
      <c r="AM37" t="str">
        <f t="shared" si="31"/>
        <v>11 53L36</v>
      </c>
      <c r="AN37" t="str">
        <f t="shared" si="32"/>
        <v>12 42L26</v>
      </c>
      <c r="AP37" t="str">
        <f t="shared" si="33"/>
        <v>1 37 21</v>
      </c>
      <c r="AQ37" t="str">
        <f t="shared" si="34"/>
        <v>2 4Ø 24</v>
      </c>
      <c r="AR37" t="str">
        <f t="shared" si="35"/>
        <v>3 48 3Ø</v>
      </c>
      <c r="AS37" t="str">
        <f t="shared" si="36"/>
        <v>4 59 4Ø</v>
      </c>
      <c r="AT37" t="str">
        <f t="shared" si="37"/>
        <v>5 68 49</v>
      </c>
      <c r="AU37" t="str">
        <f t="shared" si="38"/>
        <v>6 78 58</v>
      </c>
      <c r="AV37" t="str">
        <f t="shared" si="39"/>
        <v>7 83 64</v>
      </c>
      <c r="AW37" t="str">
        <f t="shared" si="40"/>
        <v>8 81 63</v>
      </c>
      <c r="AX37" t="str">
        <f t="shared" si="41"/>
        <v>9 74 55</v>
      </c>
      <c r="AY37" t="str">
        <f t="shared" si="42"/>
        <v>1Ø 63 44</v>
      </c>
      <c r="AZ37" t="str">
        <f t="shared" si="43"/>
        <v>11 53 36</v>
      </c>
      <c r="BA37" t="str">
        <f t="shared" si="44"/>
        <v>12 42 26</v>
      </c>
      <c r="BC37" t="str">
        <f t="shared" si="45"/>
        <v>1 37 21</v>
      </c>
      <c r="BD37" t="str">
        <f t="shared" si="46"/>
        <v>2 40 24</v>
      </c>
      <c r="BE37" t="str">
        <f t="shared" si="47"/>
        <v>3 48 30</v>
      </c>
      <c r="BF37" t="str">
        <f t="shared" si="48"/>
        <v>4 59 40</v>
      </c>
      <c r="BG37" t="str">
        <f t="shared" si="49"/>
        <v>5 68 49</v>
      </c>
      <c r="BH37" t="str">
        <f t="shared" si="50"/>
        <v>6 78 58</v>
      </c>
      <c r="BI37" t="str">
        <f t="shared" si="51"/>
        <v>7 83 64</v>
      </c>
      <c r="BJ37" t="str">
        <f t="shared" si="52"/>
        <v>8 81 63</v>
      </c>
      <c r="BK37" t="str">
        <f t="shared" si="53"/>
        <v>9 74 55</v>
      </c>
      <c r="BL37" t="str">
        <f t="shared" si="54"/>
        <v>10 63 44</v>
      </c>
      <c r="BM37" t="str">
        <f t="shared" si="55"/>
        <v>11 53 36</v>
      </c>
      <c r="BN37" t="str">
        <f t="shared" si="56"/>
        <v>12 42 26</v>
      </c>
    </row>
    <row r="38" spans="1:66" x14ac:dyDescent="0.3">
      <c r="A38" t="s">
        <v>47</v>
      </c>
      <c r="B38" t="s">
        <v>179</v>
      </c>
      <c r="C38" t="s">
        <v>556</v>
      </c>
      <c r="D38" t="s">
        <v>436</v>
      </c>
      <c r="E38" t="s">
        <v>181</v>
      </c>
      <c r="F38" t="s">
        <v>437</v>
      </c>
      <c r="G38" t="s">
        <v>641</v>
      </c>
      <c r="H38" t="s">
        <v>438</v>
      </c>
      <c r="I38" t="s">
        <v>642</v>
      </c>
      <c r="J38" t="s">
        <v>363</v>
      </c>
      <c r="K38" t="s">
        <v>321</v>
      </c>
      <c r="L38" t="s">
        <v>643</v>
      </c>
      <c r="M38" t="s">
        <v>439</v>
      </c>
      <c r="N38" t="s">
        <v>440</v>
      </c>
      <c r="P38" t="str">
        <f t="shared" si="9"/>
        <v>1H51L3Ø</v>
      </c>
      <c r="Q38" t="str">
        <f t="shared" si="10"/>
        <v>2H55L32</v>
      </c>
      <c r="R38" t="str">
        <f t="shared" si="11"/>
        <v>3H63L39</v>
      </c>
      <c r="S38" t="str">
        <f t="shared" si="12"/>
        <v>4H72L48</v>
      </c>
      <c r="T38" t="str">
        <f t="shared" si="13"/>
        <v>5H8ØL57</v>
      </c>
      <c r="U38" t="str">
        <f t="shared" si="14"/>
        <v>6H87L66</v>
      </c>
      <c r="V38" t="str">
        <f t="shared" si="15"/>
        <v>7H9ØL69</v>
      </c>
      <c r="W38" t="str">
        <f t="shared" si="16"/>
        <v>8H89L68</v>
      </c>
      <c r="X38" t="str">
        <f t="shared" si="17"/>
        <v>9H82L61</v>
      </c>
      <c r="Y38" t="str">
        <f t="shared" si="18"/>
        <v>1ØH73L5Ø</v>
      </c>
      <c r="Z38" t="str">
        <f t="shared" si="19"/>
        <v>11H63L41</v>
      </c>
      <c r="AA38" t="str">
        <f t="shared" si="20"/>
        <v>12H54L33</v>
      </c>
      <c r="AC38" t="str">
        <f t="shared" si="21"/>
        <v>1 51L3Ø</v>
      </c>
      <c r="AD38" t="str">
        <f t="shared" si="22"/>
        <v>2 55L32</v>
      </c>
      <c r="AE38" t="str">
        <f t="shared" si="23"/>
        <v>3 63L39</v>
      </c>
      <c r="AF38" t="str">
        <f t="shared" si="24"/>
        <v>4 72L48</v>
      </c>
      <c r="AG38" t="str">
        <f t="shared" si="25"/>
        <v>5 8ØL57</v>
      </c>
      <c r="AH38" t="str">
        <f t="shared" si="26"/>
        <v>6 87L66</v>
      </c>
      <c r="AI38" t="str">
        <f t="shared" si="27"/>
        <v>7 9ØL69</v>
      </c>
      <c r="AJ38" t="str">
        <f t="shared" si="28"/>
        <v>8 89L68</v>
      </c>
      <c r="AK38" t="str">
        <f t="shared" si="29"/>
        <v>9 82L61</v>
      </c>
      <c r="AL38" t="str">
        <f t="shared" si="30"/>
        <v>1Ø 73L5Ø</v>
      </c>
      <c r="AM38" t="str">
        <f t="shared" si="31"/>
        <v>11 63L41</v>
      </c>
      <c r="AN38" t="str">
        <f t="shared" si="32"/>
        <v>12 54L33</v>
      </c>
      <c r="AP38" t="str">
        <f t="shared" si="33"/>
        <v>1 51 3Ø</v>
      </c>
      <c r="AQ38" t="str">
        <f t="shared" si="34"/>
        <v>2 55 32</v>
      </c>
      <c r="AR38" t="str">
        <f t="shared" si="35"/>
        <v>3 63 39</v>
      </c>
      <c r="AS38" t="str">
        <f t="shared" si="36"/>
        <v>4 72 48</v>
      </c>
      <c r="AT38" t="str">
        <f t="shared" si="37"/>
        <v>5 8Ø 57</v>
      </c>
      <c r="AU38" t="str">
        <f t="shared" si="38"/>
        <v>6 87 66</v>
      </c>
      <c r="AV38" t="str">
        <f t="shared" si="39"/>
        <v>7 9Ø 69</v>
      </c>
      <c r="AW38" t="str">
        <f t="shared" si="40"/>
        <v>8 89 68</v>
      </c>
      <c r="AX38" t="str">
        <f t="shared" si="41"/>
        <v>9 82 61</v>
      </c>
      <c r="AY38" t="str">
        <f t="shared" si="42"/>
        <v>1Ø 73 5Ø</v>
      </c>
      <c r="AZ38" t="str">
        <f t="shared" si="43"/>
        <v>11 63 41</v>
      </c>
      <c r="BA38" t="str">
        <f t="shared" si="44"/>
        <v>12 54 33</v>
      </c>
      <c r="BC38" t="str">
        <f t="shared" si="45"/>
        <v>1 51 30</v>
      </c>
      <c r="BD38" t="str">
        <f t="shared" si="46"/>
        <v>2 55 32</v>
      </c>
      <c r="BE38" t="str">
        <f t="shared" si="47"/>
        <v>3 63 39</v>
      </c>
      <c r="BF38" t="str">
        <f t="shared" si="48"/>
        <v>4 72 48</v>
      </c>
      <c r="BG38" t="str">
        <f t="shared" si="49"/>
        <v>5 80 57</v>
      </c>
      <c r="BH38" t="str">
        <f t="shared" si="50"/>
        <v>6 87 66</v>
      </c>
      <c r="BI38" t="str">
        <f t="shared" si="51"/>
        <v>7 90 69</v>
      </c>
      <c r="BJ38" t="str">
        <f t="shared" si="52"/>
        <v>8 89 68</v>
      </c>
      <c r="BK38" t="str">
        <f t="shared" si="53"/>
        <v>9 82 61</v>
      </c>
      <c r="BL38" t="str">
        <f t="shared" si="54"/>
        <v>10 73 50</v>
      </c>
      <c r="BM38" t="str">
        <f t="shared" si="55"/>
        <v>11 63 41</v>
      </c>
      <c r="BN38" t="str">
        <f t="shared" si="56"/>
        <v>12 54 33</v>
      </c>
    </row>
    <row r="39" spans="1:66" x14ac:dyDescent="0.3">
      <c r="A39" t="s">
        <v>42</v>
      </c>
      <c r="B39" t="s">
        <v>441</v>
      </c>
      <c r="C39" t="s">
        <v>358</v>
      </c>
      <c r="D39" t="s">
        <v>442</v>
      </c>
      <c r="E39" t="s">
        <v>644</v>
      </c>
      <c r="F39" t="s">
        <v>645</v>
      </c>
      <c r="G39" t="s">
        <v>443</v>
      </c>
      <c r="H39" t="s">
        <v>184</v>
      </c>
      <c r="I39" t="s">
        <v>642</v>
      </c>
      <c r="J39" t="s">
        <v>186</v>
      </c>
      <c r="K39" t="s">
        <v>557</v>
      </c>
      <c r="L39" t="s">
        <v>646</v>
      </c>
      <c r="M39" t="s">
        <v>444</v>
      </c>
      <c r="N39" t="s">
        <v>389</v>
      </c>
      <c r="P39" t="str">
        <f t="shared" si="9"/>
        <v>1H47L28</v>
      </c>
      <c r="Q39" t="str">
        <f t="shared" si="10"/>
        <v>2H51L31</v>
      </c>
      <c r="R39" t="str">
        <f t="shared" si="11"/>
        <v>3H6ØL37</v>
      </c>
      <c r="S39" t="str">
        <f t="shared" si="12"/>
        <v>4H7ØL46</v>
      </c>
      <c r="T39" t="str">
        <f t="shared" si="13"/>
        <v>5H78L55</v>
      </c>
      <c r="U39" t="str">
        <f t="shared" si="14"/>
        <v>6H86L65</v>
      </c>
      <c r="V39" t="str">
        <f t="shared" si="15"/>
        <v>7H9ØL69</v>
      </c>
      <c r="W39" t="str">
        <f t="shared" si="16"/>
        <v>8H88L67</v>
      </c>
      <c r="X39" t="str">
        <f t="shared" si="17"/>
        <v>9H81L6Ø</v>
      </c>
      <c r="Y39" t="str">
        <f t="shared" si="18"/>
        <v>1ØH71L48</v>
      </c>
      <c r="Z39" t="str">
        <f t="shared" si="19"/>
        <v>11H61L39</v>
      </c>
      <c r="AA39" t="str">
        <f t="shared" si="20"/>
        <v>12H51L31</v>
      </c>
      <c r="AC39" t="str">
        <f t="shared" si="21"/>
        <v>1 47L28</v>
      </c>
      <c r="AD39" t="str">
        <f t="shared" si="22"/>
        <v>2 51L31</v>
      </c>
      <c r="AE39" t="str">
        <f t="shared" si="23"/>
        <v>3 6ØL37</v>
      </c>
      <c r="AF39" t="str">
        <f t="shared" si="24"/>
        <v>4 7ØL46</v>
      </c>
      <c r="AG39" t="str">
        <f t="shared" si="25"/>
        <v>5 78L55</v>
      </c>
      <c r="AH39" t="str">
        <f t="shared" si="26"/>
        <v>6 86L65</v>
      </c>
      <c r="AI39" t="str">
        <f t="shared" si="27"/>
        <v>7 9ØL69</v>
      </c>
      <c r="AJ39" t="str">
        <f t="shared" si="28"/>
        <v>8 88L67</v>
      </c>
      <c r="AK39" t="str">
        <f t="shared" si="29"/>
        <v>9 81L6Ø</v>
      </c>
      <c r="AL39" t="str">
        <f t="shared" si="30"/>
        <v>1Ø 71L48</v>
      </c>
      <c r="AM39" t="str">
        <f t="shared" si="31"/>
        <v>11 61L39</v>
      </c>
      <c r="AN39" t="str">
        <f t="shared" si="32"/>
        <v>12 51L31</v>
      </c>
      <c r="AP39" t="str">
        <f t="shared" si="33"/>
        <v>1 47 28</v>
      </c>
      <c r="AQ39" t="str">
        <f t="shared" si="34"/>
        <v>2 51 31</v>
      </c>
      <c r="AR39" t="str">
        <f t="shared" si="35"/>
        <v>3 6Ø 37</v>
      </c>
      <c r="AS39" t="str">
        <f t="shared" si="36"/>
        <v>4 7Ø 46</v>
      </c>
      <c r="AT39" t="str">
        <f t="shared" si="37"/>
        <v>5 78 55</v>
      </c>
      <c r="AU39" t="str">
        <f t="shared" si="38"/>
        <v>6 86 65</v>
      </c>
      <c r="AV39" t="str">
        <f t="shared" si="39"/>
        <v>7 9Ø 69</v>
      </c>
      <c r="AW39" t="str">
        <f t="shared" si="40"/>
        <v>8 88 67</v>
      </c>
      <c r="AX39" t="str">
        <f t="shared" si="41"/>
        <v>9 81 6Ø</v>
      </c>
      <c r="AY39" t="str">
        <f t="shared" si="42"/>
        <v>1Ø 71 48</v>
      </c>
      <c r="AZ39" t="str">
        <f t="shared" si="43"/>
        <v>11 61 39</v>
      </c>
      <c r="BA39" t="str">
        <f t="shared" si="44"/>
        <v>12 51 31</v>
      </c>
      <c r="BC39" t="str">
        <f t="shared" si="45"/>
        <v>1 47 28</v>
      </c>
      <c r="BD39" t="str">
        <f t="shared" si="46"/>
        <v>2 51 31</v>
      </c>
      <c r="BE39" t="str">
        <f t="shared" si="47"/>
        <v>3 60 37</v>
      </c>
      <c r="BF39" t="str">
        <f t="shared" si="48"/>
        <v>4 70 46</v>
      </c>
      <c r="BG39" t="str">
        <f t="shared" si="49"/>
        <v>5 78 55</v>
      </c>
      <c r="BH39" t="str">
        <f t="shared" si="50"/>
        <v>6 86 65</v>
      </c>
      <c r="BI39" t="str">
        <f t="shared" si="51"/>
        <v>7 90 69</v>
      </c>
      <c r="BJ39" t="str">
        <f t="shared" si="52"/>
        <v>8 88 67</v>
      </c>
      <c r="BK39" t="str">
        <f t="shared" si="53"/>
        <v>9 81 60</v>
      </c>
      <c r="BL39" t="str">
        <f t="shared" si="54"/>
        <v>10 71 48</v>
      </c>
      <c r="BM39" t="str">
        <f t="shared" si="55"/>
        <v>11 61 39</v>
      </c>
      <c r="BN39" t="str">
        <f t="shared" si="56"/>
        <v>12 51 31</v>
      </c>
    </row>
    <row r="40" spans="1:66" x14ac:dyDescent="0.3">
      <c r="A40" t="s">
        <v>12</v>
      </c>
      <c r="B40" t="s">
        <v>307</v>
      </c>
      <c r="C40" t="s">
        <v>445</v>
      </c>
      <c r="D40" t="s">
        <v>647</v>
      </c>
      <c r="E40" t="s">
        <v>446</v>
      </c>
      <c r="F40" t="s">
        <v>648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649</v>
      </c>
      <c r="M40" t="s">
        <v>452</v>
      </c>
      <c r="N40" t="s">
        <v>453</v>
      </c>
      <c r="P40" t="str">
        <f t="shared" si="9"/>
        <v>1H69L43</v>
      </c>
      <c r="Q40" t="str">
        <f t="shared" si="10"/>
        <v>2H7ØL45</v>
      </c>
      <c r="R40" t="str">
        <f t="shared" si="11"/>
        <v>3H73L46</v>
      </c>
      <c r="S40" t="str">
        <f t="shared" si="12"/>
        <v>4H78L5Ø</v>
      </c>
      <c r="T40" t="str">
        <f t="shared" si="13"/>
        <v>5H83L55</v>
      </c>
      <c r="U40" t="str">
        <f t="shared" si="14"/>
        <v>6H89L59</v>
      </c>
      <c r="V40" t="str">
        <f t="shared" si="15"/>
        <v>7H95L64</v>
      </c>
      <c r="W40" t="str">
        <f t="shared" si="16"/>
        <v>8H96L65</v>
      </c>
      <c r="X40" t="str">
        <f t="shared" si="17"/>
        <v>9H92L61</v>
      </c>
      <c r="Y40" t="str">
        <f t="shared" si="18"/>
        <v>1ØH83L55</v>
      </c>
      <c r="Z40" t="str">
        <f t="shared" si="19"/>
        <v>11H75L47</v>
      </c>
      <c r="AA40" t="str">
        <f t="shared" si="20"/>
        <v>12H69L42</v>
      </c>
      <c r="AC40" t="str">
        <f t="shared" si="21"/>
        <v>1 69L43</v>
      </c>
      <c r="AD40" t="str">
        <f t="shared" si="22"/>
        <v>2 7ØL45</v>
      </c>
      <c r="AE40" t="str">
        <f t="shared" si="23"/>
        <v>3 73L46</v>
      </c>
      <c r="AF40" t="str">
        <f t="shared" si="24"/>
        <v>4 78L5Ø</v>
      </c>
      <c r="AG40" t="str">
        <f t="shared" si="25"/>
        <v>5 83L55</v>
      </c>
      <c r="AH40" t="str">
        <f t="shared" si="26"/>
        <v>6 89L59</v>
      </c>
      <c r="AI40" t="str">
        <f t="shared" si="27"/>
        <v>7 95L64</v>
      </c>
      <c r="AJ40" t="str">
        <f t="shared" si="28"/>
        <v>8 96L65</v>
      </c>
      <c r="AK40" t="str">
        <f t="shared" si="29"/>
        <v>9 92L61</v>
      </c>
      <c r="AL40" t="str">
        <f t="shared" si="30"/>
        <v>1Ø 83L55</v>
      </c>
      <c r="AM40" t="str">
        <f t="shared" si="31"/>
        <v>11 75L47</v>
      </c>
      <c r="AN40" t="str">
        <f t="shared" si="32"/>
        <v>12 69L42</v>
      </c>
      <c r="AP40" t="str">
        <f t="shared" si="33"/>
        <v>1 69 43</v>
      </c>
      <c r="AQ40" t="str">
        <f t="shared" si="34"/>
        <v>2 7Ø 45</v>
      </c>
      <c r="AR40" t="str">
        <f t="shared" si="35"/>
        <v>3 73 46</v>
      </c>
      <c r="AS40" t="str">
        <f t="shared" si="36"/>
        <v>4 78 5Ø</v>
      </c>
      <c r="AT40" t="str">
        <f t="shared" si="37"/>
        <v>5 83 55</v>
      </c>
      <c r="AU40" t="str">
        <f t="shared" si="38"/>
        <v>6 89 59</v>
      </c>
      <c r="AV40" t="str">
        <f t="shared" si="39"/>
        <v>7 95 64</v>
      </c>
      <c r="AW40" t="str">
        <f t="shared" si="40"/>
        <v>8 96 65</v>
      </c>
      <c r="AX40" t="str">
        <f t="shared" si="41"/>
        <v>9 92 61</v>
      </c>
      <c r="AY40" t="str">
        <f t="shared" si="42"/>
        <v>1Ø 83 55</v>
      </c>
      <c r="AZ40" t="str">
        <f t="shared" si="43"/>
        <v>11 75 47</v>
      </c>
      <c r="BA40" t="str">
        <f t="shared" si="44"/>
        <v>12 69 42</v>
      </c>
      <c r="BC40" t="str">
        <f t="shared" si="45"/>
        <v>1 69 43</v>
      </c>
      <c r="BD40" t="str">
        <f t="shared" si="46"/>
        <v>2 70 45</v>
      </c>
      <c r="BE40" t="str">
        <f t="shared" si="47"/>
        <v>3 73 46</v>
      </c>
      <c r="BF40" t="str">
        <f t="shared" si="48"/>
        <v>4 78 50</v>
      </c>
      <c r="BG40" t="str">
        <f t="shared" si="49"/>
        <v>5 83 55</v>
      </c>
      <c r="BH40" t="str">
        <f t="shared" si="50"/>
        <v>6 89 59</v>
      </c>
      <c r="BI40" t="str">
        <f t="shared" si="51"/>
        <v>7 95 64</v>
      </c>
      <c r="BJ40" t="str">
        <f t="shared" si="52"/>
        <v>8 96 65</v>
      </c>
      <c r="BK40" t="str">
        <f t="shared" si="53"/>
        <v>9 92 61</v>
      </c>
      <c r="BL40" t="str">
        <f t="shared" si="54"/>
        <v>10 83 55</v>
      </c>
      <c r="BM40" t="str">
        <f t="shared" si="55"/>
        <v>11 75 47</v>
      </c>
      <c r="BN40" t="str">
        <f t="shared" si="56"/>
        <v>12 69 42</v>
      </c>
    </row>
    <row r="41" spans="1:66" x14ac:dyDescent="0.3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650</v>
      </c>
      <c r="K41" t="s">
        <v>355</v>
      </c>
      <c r="L41" t="s">
        <v>651</v>
      </c>
      <c r="M41" t="s">
        <v>461</v>
      </c>
      <c r="N41" t="s">
        <v>462</v>
      </c>
      <c r="P41" t="str">
        <f t="shared" si="9"/>
        <v>1H32L18</v>
      </c>
      <c r="Q41" t="str">
        <f t="shared" si="10"/>
        <v>2H34L19</v>
      </c>
      <c r="R41" t="str">
        <f t="shared" si="11"/>
        <v>3H43L26</v>
      </c>
      <c r="S41" t="str">
        <f t="shared" si="12"/>
        <v>4H56L37</v>
      </c>
      <c r="T41" t="str">
        <f t="shared" si="13"/>
        <v>5H68L46</v>
      </c>
      <c r="U41" t="str">
        <f t="shared" si="14"/>
        <v>6H77L56</v>
      </c>
      <c r="V41" t="str">
        <f t="shared" si="15"/>
        <v>7H81L61</v>
      </c>
      <c r="W41" t="str">
        <f t="shared" si="16"/>
        <v>8H79L6Ø</v>
      </c>
      <c r="X41" t="str">
        <f t="shared" si="17"/>
        <v>9H72L52</v>
      </c>
      <c r="Y41" t="str">
        <f t="shared" si="18"/>
        <v>1ØH6ØL42</v>
      </c>
      <c r="Z41" t="str">
        <f t="shared" si="19"/>
        <v>11H48L33</v>
      </c>
      <c r="AA41" t="str">
        <f t="shared" si="20"/>
        <v>12H37L24</v>
      </c>
      <c r="AC41" t="str">
        <f t="shared" si="21"/>
        <v>1 32L18</v>
      </c>
      <c r="AD41" t="str">
        <f t="shared" si="22"/>
        <v>2 34L19</v>
      </c>
      <c r="AE41" t="str">
        <f t="shared" si="23"/>
        <v>3 43L26</v>
      </c>
      <c r="AF41" t="str">
        <f t="shared" si="24"/>
        <v>4 56L37</v>
      </c>
      <c r="AG41" t="str">
        <f t="shared" si="25"/>
        <v>5 68L46</v>
      </c>
      <c r="AH41" t="str">
        <f t="shared" si="26"/>
        <v>6 77L56</v>
      </c>
      <c r="AI41" t="str">
        <f t="shared" si="27"/>
        <v>7 81L61</v>
      </c>
      <c r="AJ41" t="str">
        <f t="shared" si="28"/>
        <v>8 79L6Ø</v>
      </c>
      <c r="AK41" t="str">
        <f t="shared" si="29"/>
        <v>9 72L52</v>
      </c>
      <c r="AL41" t="str">
        <f t="shared" si="30"/>
        <v>1Ø 6ØL42</v>
      </c>
      <c r="AM41" t="str">
        <f t="shared" si="31"/>
        <v>11 48L33</v>
      </c>
      <c r="AN41" t="str">
        <f t="shared" si="32"/>
        <v>12 37L24</v>
      </c>
      <c r="AP41" t="str">
        <f t="shared" si="33"/>
        <v>1 32 18</v>
      </c>
      <c r="AQ41" t="str">
        <f t="shared" si="34"/>
        <v>2 34 19</v>
      </c>
      <c r="AR41" t="str">
        <f t="shared" si="35"/>
        <v>3 43 26</v>
      </c>
      <c r="AS41" t="str">
        <f t="shared" si="36"/>
        <v>4 56 37</v>
      </c>
      <c r="AT41" t="str">
        <f t="shared" si="37"/>
        <v>5 68 46</v>
      </c>
      <c r="AU41" t="str">
        <f t="shared" si="38"/>
        <v>6 77 56</v>
      </c>
      <c r="AV41" t="str">
        <f t="shared" si="39"/>
        <v>7 81 61</v>
      </c>
      <c r="AW41" t="str">
        <f t="shared" si="40"/>
        <v>8 79 6Ø</v>
      </c>
      <c r="AX41" t="str">
        <f t="shared" si="41"/>
        <v>9 72 52</v>
      </c>
      <c r="AY41" t="str">
        <f t="shared" si="42"/>
        <v>1Ø 6Ø 42</v>
      </c>
      <c r="AZ41" t="str">
        <f t="shared" si="43"/>
        <v>11 48 33</v>
      </c>
      <c r="BA41" t="str">
        <f t="shared" si="44"/>
        <v>12 37 24</v>
      </c>
      <c r="BC41" t="str">
        <f t="shared" si="45"/>
        <v>1 32 18</v>
      </c>
      <c r="BD41" t="str">
        <f t="shared" si="46"/>
        <v>2 34 19</v>
      </c>
      <c r="BE41" t="str">
        <f t="shared" si="47"/>
        <v>3 43 26</v>
      </c>
      <c r="BF41" t="str">
        <f t="shared" si="48"/>
        <v>4 56 37</v>
      </c>
      <c r="BG41" t="str">
        <f t="shared" si="49"/>
        <v>5 68 46</v>
      </c>
      <c r="BH41" t="str">
        <f t="shared" si="50"/>
        <v>6 77 56</v>
      </c>
      <c r="BI41" t="str">
        <f t="shared" si="51"/>
        <v>7 81 61</v>
      </c>
      <c r="BJ41" t="str">
        <f t="shared" si="52"/>
        <v>8 79 60</v>
      </c>
      <c r="BK41" t="str">
        <f t="shared" si="53"/>
        <v>9 72 52</v>
      </c>
      <c r="BL41" t="str">
        <f t="shared" si="54"/>
        <v>10 60 42</v>
      </c>
      <c r="BM41" t="str">
        <f t="shared" si="55"/>
        <v>11 48 33</v>
      </c>
      <c r="BN41" t="str">
        <f t="shared" si="56"/>
        <v>12 37 24</v>
      </c>
    </row>
    <row r="42" spans="1:66" x14ac:dyDescent="0.3">
      <c r="A42" t="s">
        <v>23</v>
      </c>
      <c r="B42" t="s">
        <v>307</v>
      </c>
      <c r="C42" t="s">
        <v>463</v>
      </c>
      <c r="D42" t="s">
        <v>652</v>
      </c>
      <c r="E42" t="s">
        <v>118</v>
      </c>
      <c r="F42" t="s">
        <v>464</v>
      </c>
      <c r="G42" t="s">
        <v>653</v>
      </c>
      <c r="H42" t="s">
        <v>465</v>
      </c>
      <c r="I42" t="s">
        <v>466</v>
      </c>
      <c r="J42" t="s">
        <v>467</v>
      </c>
      <c r="K42" t="s">
        <v>468</v>
      </c>
      <c r="L42" t="s">
        <v>654</v>
      </c>
      <c r="M42" t="s">
        <v>469</v>
      </c>
      <c r="N42" t="s">
        <v>470</v>
      </c>
      <c r="P42" t="str">
        <f t="shared" si="9"/>
        <v>1H54L39</v>
      </c>
      <c r="Q42" t="str">
        <f t="shared" si="10"/>
        <v>2H6ØL41</v>
      </c>
      <c r="R42" t="str">
        <f t="shared" si="11"/>
        <v>3H65L44</v>
      </c>
      <c r="S42" t="str">
        <f t="shared" si="12"/>
        <v>4H71L46</v>
      </c>
      <c r="T42" t="str">
        <f t="shared" si="13"/>
        <v>5H8ØL51</v>
      </c>
      <c r="U42" t="str">
        <f t="shared" si="14"/>
        <v>6H87L56</v>
      </c>
      <c r="V42" t="str">
        <f t="shared" si="15"/>
        <v>7H92L58</v>
      </c>
      <c r="W42" t="str">
        <f t="shared" si="16"/>
        <v>8H91L58</v>
      </c>
      <c r="X42" t="str">
        <f t="shared" si="17"/>
        <v>9H87L56</v>
      </c>
      <c r="Y42" t="str">
        <f t="shared" si="18"/>
        <v>1ØH78L5Ø</v>
      </c>
      <c r="Z42" t="str">
        <f t="shared" si="19"/>
        <v>11H64L43</v>
      </c>
      <c r="AA42" t="str">
        <f t="shared" si="20"/>
        <v>12H54L38</v>
      </c>
      <c r="AC42" t="str">
        <f t="shared" si="21"/>
        <v>1 54L39</v>
      </c>
      <c r="AD42" t="str">
        <f t="shared" si="22"/>
        <v>2 6ØL41</v>
      </c>
      <c r="AE42" t="str">
        <f t="shared" si="23"/>
        <v>3 65L44</v>
      </c>
      <c r="AF42" t="str">
        <f t="shared" si="24"/>
        <v>4 71L46</v>
      </c>
      <c r="AG42" t="str">
        <f t="shared" si="25"/>
        <v>5 8ØL51</v>
      </c>
      <c r="AH42" t="str">
        <f t="shared" si="26"/>
        <v>6 87L56</v>
      </c>
      <c r="AI42" t="str">
        <f t="shared" si="27"/>
        <v>7 92L58</v>
      </c>
      <c r="AJ42" t="str">
        <f t="shared" si="28"/>
        <v>8 91L58</v>
      </c>
      <c r="AK42" t="str">
        <f t="shared" si="29"/>
        <v>9 87L56</v>
      </c>
      <c r="AL42" t="str">
        <f t="shared" si="30"/>
        <v>1Ø 78L5Ø</v>
      </c>
      <c r="AM42" t="str">
        <f t="shared" si="31"/>
        <v>11 64L43</v>
      </c>
      <c r="AN42" t="str">
        <f t="shared" si="32"/>
        <v>12 54L38</v>
      </c>
      <c r="AP42" t="str">
        <f t="shared" si="33"/>
        <v>1 54 39</v>
      </c>
      <c r="AQ42" t="str">
        <f t="shared" si="34"/>
        <v>2 6Ø 41</v>
      </c>
      <c r="AR42" t="str">
        <f t="shared" si="35"/>
        <v>3 65 44</v>
      </c>
      <c r="AS42" t="str">
        <f t="shared" si="36"/>
        <v>4 71 46</v>
      </c>
      <c r="AT42" t="str">
        <f t="shared" si="37"/>
        <v>5 8Ø 51</v>
      </c>
      <c r="AU42" t="str">
        <f t="shared" si="38"/>
        <v>6 87 56</v>
      </c>
      <c r="AV42" t="str">
        <f t="shared" si="39"/>
        <v>7 92 58</v>
      </c>
      <c r="AW42" t="str">
        <f t="shared" si="40"/>
        <v>8 91 58</v>
      </c>
      <c r="AX42" t="str">
        <f t="shared" si="41"/>
        <v>9 87 56</v>
      </c>
      <c r="AY42" t="str">
        <f t="shared" si="42"/>
        <v>1Ø 78 5Ø</v>
      </c>
      <c r="AZ42" t="str">
        <f t="shared" si="43"/>
        <v>11 64 43</v>
      </c>
      <c r="BA42" t="str">
        <f t="shared" si="44"/>
        <v>12 54 38</v>
      </c>
      <c r="BC42" t="str">
        <f t="shared" si="45"/>
        <v>1 54 39</v>
      </c>
      <c r="BD42" t="str">
        <f t="shared" si="46"/>
        <v>2 60 41</v>
      </c>
      <c r="BE42" t="str">
        <f t="shared" si="47"/>
        <v>3 65 44</v>
      </c>
      <c r="BF42" t="str">
        <f t="shared" si="48"/>
        <v>4 71 46</v>
      </c>
      <c r="BG42" t="str">
        <f t="shared" si="49"/>
        <v>5 80 51</v>
      </c>
      <c r="BH42" t="str">
        <f t="shared" si="50"/>
        <v>6 87 56</v>
      </c>
      <c r="BI42" t="str">
        <f t="shared" si="51"/>
        <v>7 92 58</v>
      </c>
      <c r="BJ42" t="str">
        <f t="shared" si="52"/>
        <v>8 91 58</v>
      </c>
      <c r="BK42" t="str">
        <f t="shared" si="53"/>
        <v>9 87 56</v>
      </c>
      <c r="BL42" t="str">
        <f t="shared" si="54"/>
        <v>10 78 50</v>
      </c>
      <c r="BM42" t="str">
        <f t="shared" si="55"/>
        <v>11 64 43</v>
      </c>
      <c r="BN42" t="str">
        <f t="shared" si="56"/>
        <v>12 54 38</v>
      </c>
    </row>
    <row r="43" spans="1:66" x14ac:dyDescent="0.3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636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655</v>
      </c>
      <c r="M43" t="s">
        <v>479</v>
      </c>
      <c r="N43" t="s">
        <v>480</v>
      </c>
      <c r="P43" t="str">
        <f t="shared" si="9"/>
        <v>1H37L22</v>
      </c>
      <c r="Q43" t="str">
        <f t="shared" si="10"/>
        <v>2H43L25</v>
      </c>
      <c r="R43" t="str">
        <f t="shared" si="11"/>
        <v>3H54L34</v>
      </c>
      <c r="S43" t="str">
        <f t="shared" si="12"/>
        <v>4H62L4Ø</v>
      </c>
      <c r="T43" t="str">
        <f t="shared" si="13"/>
        <v>5H72L48</v>
      </c>
      <c r="U43" t="str">
        <f t="shared" si="14"/>
        <v>6H83L56</v>
      </c>
      <c r="V43" t="str">
        <f t="shared" si="15"/>
        <v>7H93L65</v>
      </c>
      <c r="W43" t="str">
        <f t="shared" si="16"/>
        <v>8H91L63</v>
      </c>
      <c r="X43" t="str">
        <f t="shared" si="17"/>
        <v>9H79L53</v>
      </c>
      <c r="Y43" t="str">
        <f t="shared" si="18"/>
        <v>1ØH65L41</v>
      </c>
      <c r="Z43" t="str">
        <f t="shared" si="19"/>
        <v>11H49L31</v>
      </c>
      <c r="AA43" t="str">
        <f t="shared" si="20"/>
        <v>12H38L23</v>
      </c>
      <c r="AC43" t="str">
        <f t="shared" si="21"/>
        <v>1 37L22</v>
      </c>
      <c r="AD43" t="str">
        <f t="shared" si="22"/>
        <v>2 43L25</v>
      </c>
      <c r="AE43" t="str">
        <f t="shared" si="23"/>
        <v>3 54L34</v>
      </c>
      <c r="AF43" t="str">
        <f t="shared" si="24"/>
        <v>4 62L4Ø</v>
      </c>
      <c r="AG43" t="str">
        <f t="shared" si="25"/>
        <v>5 72L48</v>
      </c>
      <c r="AH43" t="str">
        <f t="shared" si="26"/>
        <v>6 83L56</v>
      </c>
      <c r="AI43" t="str">
        <f t="shared" si="27"/>
        <v>7 93L65</v>
      </c>
      <c r="AJ43" t="str">
        <f t="shared" si="28"/>
        <v>8 91L63</v>
      </c>
      <c r="AK43" t="str">
        <f t="shared" si="29"/>
        <v>9 79L53</v>
      </c>
      <c r="AL43" t="str">
        <f t="shared" si="30"/>
        <v>1Ø 65L41</v>
      </c>
      <c r="AM43" t="str">
        <f t="shared" si="31"/>
        <v>11 49L31</v>
      </c>
      <c r="AN43" t="str">
        <f t="shared" si="32"/>
        <v>12 38L23</v>
      </c>
      <c r="AP43" t="str">
        <f t="shared" si="33"/>
        <v>1 37 22</v>
      </c>
      <c r="AQ43" t="str">
        <f t="shared" si="34"/>
        <v>2 43 25</v>
      </c>
      <c r="AR43" t="str">
        <f t="shared" si="35"/>
        <v>3 54 34</v>
      </c>
      <c r="AS43" t="str">
        <f t="shared" si="36"/>
        <v>4 62 4Ø</v>
      </c>
      <c r="AT43" t="str">
        <f t="shared" si="37"/>
        <v>5 72 48</v>
      </c>
      <c r="AU43" t="str">
        <f t="shared" si="38"/>
        <v>6 83 56</v>
      </c>
      <c r="AV43" t="str">
        <f t="shared" si="39"/>
        <v>7 93 65</v>
      </c>
      <c r="AW43" t="str">
        <f t="shared" si="40"/>
        <v>8 91 63</v>
      </c>
      <c r="AX43" t="str">
        <f t="shared" si="41"/>
        <v>9 79 53</v>
      </c>
      <c r="AY43" t="str">
        <f t="shared" si="42"/>
        <v>1Ø 65 41</v>
      </c>
      <c r="AZ43" t="str">
        <f t="shared" si="43"/>
        <v>11 49 31</v>
      </c>
      <c r="BA43" t="str">
        <f t="shared" si="44"/>
        <v>12 38 23</v>
      </c>
      <c r="BC43" t="str">
        <f t="shared" si="45"/>
        <v>1 37 22</v>
      </c>
      <c r="BD43" t="str">
        <f t="shared" si="46"/>
        <v>2 43 25</v>
      </c>
      <c r="BE43" t="str">
        <f t="shared" si="47"/>
        <v>3 54 34</v>
      </c>
      <c r="BF43" t="str">
        <f t="shared" si="48"/>
        <v>4 62 40</v>
      </c>
      <c r="BG43" t="str">
        <f t="shared" si="49"/>
        <v>5 72 48</v>
      </c>
      <c r="BH43" t="str">
        <f t="shared" si="50"/>
        <v>6 83 56</v>
      </c>
      <c r="BI43" t="str">
        <f t="shared" si="51"/>
        <v>7 93 65</v>
      </c>
      <c r="BJ43" t="str">
        <f t="shared" si="52"/>
        <v>8 91 63</v>
      </c>
      <c r="BK43" t="str">
        <f t="shared" si="53"/>
        <v>9 79 53</v>
      </c>
      <c r="BL43" t="str">
        <f t="shared" si="54"/>
        <v>10 65 41</v>
      </c>
      <c r="BM43" t="str">
        <f t="shared" si="55"/>
        <v>11 49 31</v>
      </c>
      <c r="BN43" t="str">
        <f t="shared" si="56"/>
        <v>12 38 23</v>
      </c>
    </row>
    <row r="44" spans="1:66" x14ac:dyDescent="0.3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656</v>
      </c>
      <c r="L44" t="s">
        <v>657</v>
      </c>
      <c r="M44" t="s">
        <v>658</v>
      </c>
      <c r="N44" t="s">
        <v>487</v>
      </c>
      <c r="P44" t="str">
        <f t="shared" si="9"/>
        <v>1H63L41</v>
      </c>
      <c r="Q44" t="str">
        <f t="shared" si="10"/>
        <v>2H67L44</v>
      </c>
      <c r="R44" t="str">
        <f t="shared" si="11"/>
        <v>3H74L51</v>
      </c>
      <c r="S44" t="str">
        <f t="shared" si="12"/>
        <v>4H81L58</v>
      </c>
      <c r="T44" t="str">
        <f t="shared" si="13"/>
        <v>5H87L67</v>
      </c>
      <c r="U44" t="str">
        <f t="shared" si="14"/>
        <v>6H92L73</v>
      </c>
      <c r="V44" t="str">
        <f t="shared" si="15"/>
        <v>7H95L75</v>
      </c>
      <c r="W44" t="str">
        <f t="shared" si="16"/>
        <v>8H96L75</v>
      </c>
      <c r="X44" t="str">
        <f t="shared" si="17"/>
        <v>9H9ØL69</v>
      </c>
      <c r="Y44" t="str">
        <f t="shared" si="18"/>
        <v>1ØH82L6Ø</v>
      </c>
      <c r="Z44" t="str">
        <f t="shared" si="19"/>
        <v>11H72L5Ø</v>
      </c>
      <c r="AA44" t="str">
        <f t="shared" si="20"/>
        <v>12H64L42</v>
      </c>
      <c r="AC44" t="str">
        <f t="shared" si="21"/>
        <v>1 63L41</v>
      </c>
      <c r="AD44" t="str">
        <f t="shared" si="22"/>
        <v>2 67L44</v>
      </c>
      <c r="AE44" t="str">
        <f t="shared" si="23"/>
        <v>3 74L51</v>
      </c>
      <c r="AF44" t="str">
        <f t="shared" si="24"/>
        <v>4 81L58</v>
      </c>
      <c r="AG44" t="str">
        <f t="shared" si="25"/>
        <v>5 87L67</v>
      </c>
      <c r="AH44" t="str">
        <f t="shared" si="26"/>
        <v>6 92L73</v>
      </c>
      <c r="AI44" t="str">
        <f t="shared" si="27"/>
        <v>7 95L75</v>
      </c>
      <c r="AJ44" t="str">
        <f t="shared" si="28"/>
        <v>8 96L75</v>
      </c>
      <c r="AK44" t="str">
        <f t="shared" si="29"/>
        <v>9 9ØL69</v>
      </c>
      <c r="AL44" t="str">
        <f t="shared" si="30"/>
        <v>1Ø 82L6Ø</v>
      </c>
      <c r="AM44" t="str">
        <f t="shared" si="31"/>
        <v>11 72L5Ø</v>
      </c>
      <c r="AN44" t="str">
        <f t="shared" si="32"/>
        <v>12 64L42</v>
      </c>
      <c r="AP44" t="str">
        <f t="shared" si="33"/>
        <v>1 63 41</v>
      </c>
      <c r="AQ44" t="str">
        <f t="shared" si="34"/>
        <v>2 67 44</v>
      </c>
      <c r="AR44" t="str">
        <f t="shared" si="35"/>
        <v>3 74 51</v>
      </c>
      <c r="AS44" t="str">
        <f t="shared" si="36"/>
        <v>4 81 58</v>
      </c>
      <c r="AT44" t="str">
        <f t="shared" si="37"/>
        <v>5 87 67</v>
      </c>
      <c r="AU44" t="str">
        <f t="shared" si="38"/>
        <v>6 92 73</v>
      </c>
      <c r="AV44" t="str">
        <f t="shared" si="39"/>
        <v>7 95 75</v>
      </c>
      <c r="AW44" t="str">
        <f t="shared" si="40"/>
        <v>8 96 75</v>
      </c>
      <c r="AX44" t="str">
        <f t="shared" si="41"/>
        <v>9 9Ø 69</v>
      </c>
      <c r="AY44" t="str">
        <f t="shared" si="42"/>
        <v>1Ø 82 6Ø</v>
      </c>
      <c r="AZ44" t="str">
        <f t="shared" si="43"/>
        <v>11 72 5Ø</v>
      </c>
      <c r="BA44" t="str">
        <f t="shared" si="44"/>
        <v>12 64 42</v>
      </c>
      <c r="BC44" t="str">
        <f t="shared" si="45"/>
        <v>1 63 41</v>
      </c>
      <c r="BD44" t="str">
        <f t="shared" si="46"/>
        <v>2 67 44</v>
      </c>
      <c r="BE44" t="str">
        <f t="shared" si="47"/>
        <v>3 74 51</v>
      </c>
      <c r="BF44" t="str">
        <f t="shared" si="48"/>
        <v>4 81 58</v>
      </c>
      <c r="BG44" t="str">
        <f t="shared" si="49"/>
        <v>5 87 67</v>
      </c>
      <c r="BH44" t="str">
        <f t="shared" si="50"/>
        <v>6 92 73</v>
      </c>
      <c r="BI44" t="str">
        <f t="shared" si="51"/>
        <v>7 95 75</v>
      </c>
      <c r="BJ44" t="str">
        <f t="shared" si="52"/>
        <v>8 96 75</v>
      </c>
      <c r="BK44" t="str">
        <f t="shared" si="53"/>
        <v>9 90 69</v>
      </c>
      <c r="BL44" t="str">
        <f t="shared" si="54"/>
        <v>10 82 60</v>
      </c>
      <c r="BM44" t="str">
        <f t="shared" si="55"/>
        <v>11 72 50</v>
      </c>
      <c r="BN44" t="str">
        <f t="shared" si="56"/>
        <v>12 64 42</v>
      </c>
    </row>
    <row r="45" spans="1:66" x14ac:dyDescent="0.3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659</v>
      </c>
      <c r="M45" t="s">
        <v>497</v>
      </c>
      <c r="N45" t="s">
        <v>498</v>
      </c>
      <c r="P45" t="str">
        <f t="shared" si="9"/>
        <v>1H65L49</v>
      </c>
      <c r="Q45" t="str">
        <f t="shared" si="10"/>
        <v>2H65L51</v>
      </c>
      <c r="R45" t="str">
        <f t="shared" si="11"/>
        <v>3H66L53</v>
      </c>
      <c r="S45" t="str">
        <f t="shared" si="12"/>
        <v>4H68L56</v>
      </c>
      <c r="T45" t="str">
        <f t="shared" si="13"/>
        <v>5H69L59</v>
      </c>
      <c r="U45" t="str">
        <f t="shared" si="14"/>
        <v>6H71L62</v>
      </c>
      <c r="V45" t="str">
        <f t="shared" si="15"/>
        <v>7H75L65</v>
      </c>
      <c r="W45" t="str">
        <f t="shared" si="16"/>
        <v>8H76L67</v>
      </c>
      <c r="X45" t="str">
        <f t="shared" si="17"/>
        <v>9H76L65</v>
      </c>
      <c r="Y45" t="str">
        <f t="shared" si="18"/>
        <v>1ØH73L61</v>
      </c>
      <c r="Z45" t="str">
        <f t="shared" si="19"/>
        <v>11H69L54</v>
      </c>
      <c r="AA45" t="str">
        <f t="shared" si="20"/>
        <v>12H65L48</v>
      </c>
      <c r="AC45" t="str">
        <f t="shared" si="21"/>
        <v>1 65L49</v>
      </c>
      <c r="AD45" t="str">
        <f t="shared" si="22"/>
        <v>2 65L51</v>
      </c>
      <c r="AE45" t="str">
        <f t="shared" si="23"/>
        <v>3 66L53</v>
      </c>
      <c r="AF45" t="str">
        <f t="shared" si="24"/>
        <v>4 68L56</v>
      </c>
      <c r="AG45" t="str">
        <f t="shared" si="25"/>
        <v>5 69L59</v>
      </c>
      <c r="AH45" t="str">
        <f t="shared" si="26"/>
        <v>6 71L62</v>
      </c>
      <c r="AI45" t="str">
        <f t="shared" si="27"/>
        <v>7 75L65</v>
      </c>
      <c r="AJ45" t="str">
        <f t="shared" si="28"/>
        <v>8 76L67</v>
      </c>
      <c r="AK45" t="str">
        <f t="shared" si="29"/>
        <v>9 76L65</v>
      </c>
      <c r="AL45" t="str">
        <f t="shared" si="30"/>
        <v>1Ø 73L61</v>
      </c>
      <c r="AM45" t="str">
        <f t="shared" si="31"/>
        <v>11 69L54</v>
      </c>
      <c r="AN45" t="str">
        <f t="shared" si="32"/>
        <v>12 65L48</v>
      </c>
      <c r="AP45" t="str">
        <f t="shared" si="33"/>
        <v>1 65 49</v>
      </c>
      <c r="AQ45" t="str">
        <f t="shared" si="34"/>
        <v>2 65 51</v>
      </c>
      <c r="AR45" t="str">
        <f t="shared" si="35"/>
        <v>3 66 53</v>
      </c>
      <c r="AS45" t="str">
        <f t="shared" si="36"/>
        <v>4 68 56</v>
      </c>
      <c r="AT45" t="str">
        <f t="shared" si="37"/>
        <v>5 69 59</v>
      </c>
      <c r="AU45" t="str">
        <f t="shared" si="38"/>
        <v>6 71 62</v>
      </c>
      <c r="AV45" t="str">
        <f t="shared" si="39"/>
        <v>7 75 65</v>
      </c>
      <c r="AW45" t="str">
        <f t="shared" si="40"/>
        <v>8 76 67</v>
      </c>
      <c r="AX45" t="str">
        <f t="shared" si="41"/>
        <v>9 76 65</v>
      </c>
      <c r="AY45" t="str">
        <f t="shared" si="42"/>
        <v>1Ø 73 61</v>
      </c>
      <c r="AZ45" t="str">
        <f t="shared" si="43"/>
        <v>11 69 54</v>
      </c>
      <c r="BA45" t="str">
        <f t="shared" si="44"/>
        <v>12 65 48</v>
      </c>
      <c r="BC45" t="str">
        <f t="shared" si="45"/>
        <v>1 65 49</v>
      </c>
      <c r="BD45" t="str">
        <f t="shared" si="46"/>
        <v>2 65 51</v>
      </c>
      <c r="BE45" t="str">
        <f t="shared" si="47"/>
        <v>3 66 53</v>
      </c>
      <c r="BF45" t="str">
        <f t="shared" si="48"/>
        <v>4 68 56</v>
      </c>
      <c r="BG45" t="str">
        <f t="shared" si="49"/>
        <v>5 69 59</v>
      </c>
      <c r="BH45" t="str">
        <f t="shared" si="50"/>
        <v>6 71 62</v>
      </c>
      <c r="BI45" t="str">
        <f t="shared" si="51"/>
        <v>7 75 65</v>
      </c>
      <c r="BJ45" t="str">
        <f t="shared" si="52"/>
        <v>8 76 67</v>
      </c>
      <c r="BK45" t="str">
        <f t="shared" si="53"/>
        <v>9 76 65</v>
      </c>
      <c r="BL45" t="str">
        <f t="shared" si="54"/>
        <v>10 73 61</v>
      </c>
      <c r="BM45" t="str">
        <f t="shared" si="55"/>
        <v>11 69 54</v>
      </c>
      <c r="BN45" t="str">
        <f t="shared" si="56"/>
        <v>12 65 48</v>
      </c>
    </row>
    <row r="46" spans="1:66" x14ac:dyDescent="0.3">
      <c r="A46" t="s">
        <v>10</v>
      </c>
      <c r="B46" t="s">
        <v>307</v>
      </c>
      <c r="C46" t="s">
        <v>499</v>
      </c>
      <c r="D46" t="s">
        <v>660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661</v>
      </c>
      <c r="L46" t="s">
        <v>662</v>
      </c>
      <c r="M46" t="s">
        <v>663</v>
      </c>
      <c r="N46" t="s">
        <v>506</v>
      </c>
      <c r="P46" t="str">
        <f t="shared" si="9"/>
        <v>1H57L46</v>
      </c>
      <c r="Q46" t="str">
        <f t="shared" si="10"/>
        <v>2H6ØL48</v>
      </c>
      <c r="R46" t="str">
        <f t="shared" si="11"/>
        <v>3H62L49</v>
      </c>
      <c r="S46" t="str">
        <f t="shared" si="12"/>
        <v>4H63L49</v>
      </c>
      <c r="T46" t="str">
        <f t="shared" si="13"/>
        <v>5H64L51</v>
      </c>
      <c r="U46" t="str">
        <f t="shared" si="14"/>
        <v>6H66L53</v>
      </c>
      <c r="V46" t="str">
        <f t="shared" si="15"/>
        <v>7H67L54</v>
      </c>
      <c r="W46" t="str">
        <f t="shared" si="16"/>
        <v>8H68L55</v>
      </c>
      <c r="X46" t="str">
        <f t="shared" si="17"/>
        <v>9H7ØL55</v>
      </c>
      <c r="Y46" t="str">
        <f t="shared" si="18"/>
        <v>1ØH69L54</v>
      </c>
      <c r="Z46" t="str">
        <f t="shared" si="19"/>
        <v>11H63L5Ø</v>
      </c>
      <c r="AA46" t="str">
        <f t="shared" si="20"/>
        <v>12H57L46</v>
      </c>
      <c r="AC46" t="str">
        <f t="shared" si="21"/>
        <v>1 57L46</v>
      </c>
      <c r="AD46" t="str">
        <f t="shared" si="22"/>
        <v>2 6ØL48</v>
      </c>
      <c r="AE46" t="str">
        <f t="shared" si="23"/>
        <v>3 62L49</v>
      </c>
      <c r="AF46" t="str">
        <f t="shared" si="24"/>
        <v>4 63L49</v>
      </c>
      <c r="AG46" t="str">
        <f t="shared" si="25"/>
        <v>5 64L51</v>
      </c>
      <c r="AH46" t="str">
        <f t="shared" si="26"/>
        <v>6 66L53</v>
      </c>
      <c r="AI46" t="str">
        <f t="shared" si="27"/>
        <v>7 67L54</v>
      </c>
      <c r="AJ46" t="str">
        <f t="shared" si="28"/>
        <v>8 68L55</v>
      </c>
      <c r="AK46" t="str">
        <f t="shared" si="29"/>
        <v>9 7ØL55</v>
      </c>
      <c r="AL46" t="str">
        <f t="shared" si="30"/>
        <v>1Ø 69L54</v>
      </c>
      <c r="AM46" t="str">
        <f t="shared" si="31"/>
        <v>11 63L5Ø</v>
      </c>
      <c r="AN46" t="str">
        <f t="shared" si="32"/>
        <v>12 57L46</v>
      </c>
      <c r="AP46" t="str">
        <f t="shared" si="33"/>
        <v>1 57 46</v>
      </c>
      <c r="AQ46" t="str">
        <f t="shared" si="34"/>
        <v>2 6Ø 48</v>
      </c>
      <c r="AR46" t="str">
        <f t="shared" si="35"/>
        <v>3 62 49</v>
      </c>
      <c r="AS46" t="str">
        <f t="shared" si="36"/>
        <v>4 63 49</v>
      </c>
      <c r="AT46" t="str">
        <f t="shared" si="37"/>
        <v>5 64 51</v>
      </c>
      <c r="AU46" t="str">
        <f t="shared" si="38"/>
        <v>6 66 53</v>
      </c>
      <c r="AV46" t="str">
        <f t="shared" si="39"/>
        <v>7 67 54</v>
      </c>
      <c r="AW46" t="str">
        <f t="shared" si="40"/>
        <v>8 68 55</v>
      </c>
      <c r="AX46" t="str">
        <f t="shared" si="41"/>
        <v>9 7Ø 55</v>
      </c>
      <c r="AY46" t="str">
        <f t="shared" si="42"/>
        <v>1Ø 69 54</v>
      </c>
      <c r="AZ46" t="str">
        <f t="shared" si="43"/>
        <v>11 63 5Ø</v>
      </c>
      <c r="BA46" t="str">
        <f t="shared" si="44"/>
        <v>12 57 46</v>
      </c>
      <c r="BC46" t="str">
        <f t="shared" si="45"/>
        <v>1 57 46</v>
      </c>
      <c r="BD46" t="str">
        <f t="shared" si="46"/>
        <v>2 60 48</v>
      </c>
      <c r="BE46" t="str">
        <f t="shared" si="47"/>
        <v>3 62 49</v>
      </c>
      <c r="BF46" t="str">
        <f t="shared" si="48"/>
        <v>4 63 49</v>
      </c>
      <c r="BG46" t="str">
        <f t="shared" si="49"/>
        <v>5 64 51</v>
      </c>
      <c r="BH46" t="str">
        <f t="shared" si="50"/>
        <v>6 66 53</v>
      </c>
      <c r="BI46" t="str">
        <f t="shared" si="51"/>
        <v>7 67 54</v>
      </c>
      <c r="BJ46" t="str">
        <f t="shared" si="52"/>
        <v>8 68 55</v>
      </c>
      <c r="BK46" t="str">
        <f t="shared" si="53"/>
        <v>9 70 55</v>
      </c>
      <c r="BL46" t="str">
        <f t="shared" si="54"/>
        <v>10 69 54</v>
      </c>
      <c r="BM46" t="str">
        <f t="shared" si="55"/>
        <v>11 63 50</v>
      </c>
      <c r="BN46" t="str">
        <f t="shared" si="56"/>
        <v>12 57 46</v>
      </c>
    </row>
    <row r="47" spans="1:66" x14ac:dyDescent="0.3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664</v>
      </c>
      <c r="L47" t="s">
        <v>665</v>
      </c>
      <c r="M47" t="s">
        <v>514</v>
      </c>
      <c r="N47" t="s">
        <v>515</v>
      </c>
      <c r="P47" t="str">
        <f t="shared" si="9"/>
        <v>1H58L42</v>
      </c>
      <c r="Q47" t="str">
        <f t="shared" si="10"/>
        <v>2H62L45</v>
      </c>
      <c r="R47" t="str">
        <f t="shared" si="11"/>
        <v>3H66L47</v>
      </c>
      <c r="S47" t="str">
        <f t="shared" si="12"/>
        <v>4H69L49</v>
      </c>
      <c r="T47" t="str">
        <f t="shared" si="13"/>
        <v>5H74L52</v>
      </c>
      <c r="U47" t="str">
        <f t="shared" si="14"/>
        <v>6H79L56</v>
      </c>
      <c r="V47" t="str">
        <f t="shared" si="15"/>
        <v>7H82L58</v>
      </c>
      <c r="W47" t="str">
        <f t="shared" si="16"/>
        <v>8H82L58</v>
      </c>
      <c r="X47" t="str">
        <f t="shared" si="17"/>
        <v>9H8ØL57</v>
      </c>
      <c r="Y47" t="str">
        <f t="shared" si="18"/>
        <v>1ØH74L53</v>
      </c>
      <c r="Z47" t="str">
        <f t="shared" si="19"/>
        <v>11H64L46</v>
      </c>
      <c r="AA47" t="str">
        <f t="shared" si="20"/>
        <v>12H58L42</v>
      </c>
      <c r="AC47" t="str">
        <f t="shared" si="21"/>
        <v>1 58L42</v>
      </c>
      <c r="AD47" t="str">
        <f t="shared" si="22"/>
        <v>2 62L45</v>
      </c>
      <c r="AE47" t="str">
        <f t="shared" si="23"/>
        <v>3 66L47</v>
      </c>
      <c r="AF47" t="str">
        <f t="shared" si="24"/>
        <v>4 69L49</v>
      </c>
      <c r="AG47" t="str">
        <f t="shared" si="25"/>
        <v>5 74L52</v>
      </c>
      <c r="AH47" t="str">
        <f t="shared" si="26"/>
        <v>6 79L56</v>
      </c>
      <c r="AI47" t="str">
        <f t="shared" si="27"/>
        <v>7 82L58</v>
      </c>
      <c r="AJ47" t="str">
        <f t="shared" si="28"/>
        <v>8 82L58</v>
      </c>
      <c r="AK47" t="str">
        <f t="shared" si="29"/>
        <v>9 8ØL57</v>
      </c>
      <c r="AL47" t="str">
        <f t="shared" si="30"/>
        <v>1Ø 74L53</v>
      </c>
      <c r="AM47" t="str">
        <f t="shared" si="31"/>
        <v>11 64L46</v>
      </c>
      <c r="AN47" t="str">
        <f t="shared" si="32"/>
        <v>12 58L42</v>
      </c>
      <c r="AP47" t="str">
        <f t="shared" si="33"/>
        <v>1 58 42</v>
      </c>
      <c r="AQ47" t="str">
        <f t="shared" si="34"/>
        <v>2 62 45</v>
      </c>
      <c r="AR47" t="str">
        <f t="shared" si="35"/>
        <v>3 66 47</v>
      </c>
      <c r="AS47" t="str">
        <f t="shared" si="36"/>
        <v>4 69 49</v>
      </c>
      <c r="AT47" t="str">
        <f t="shared" si="37"/>
        <v>5 74 52</v>
      </c>
      <c r="AU47" t="str">
        <f t="shared" si="38"/>
        <v>6 79 56</v>
      </c>
      <c r="AV47" t="str">
        <f t="shared" si="39"/>
        <v>7 82 58</v>
      </c>
      <c r="AW47" t="str">
        <f t="shared" si="40"/>
        <v>8 82 58</v>
      </c>
      <c r="AX47" t="str">
        <f t="shared" si="41"/>
        <v>9 8Ø 57</v>
      </c>
      <c r="AY47" t="str">
        <f t="shared" si="42"/>
        <v>1Ø 74 53</v>
      </c>
      <c r="AZ47" t="str">
        <f t="shared" si="43"/>
        <v>11 64 46</v>
      </c>
      <c r="BA47" t="str">
        <f t="shared" si="44"/>
        <v>12 58 42</v>
      </c>
      <c r="BC47" t="str">
        <f t="shared" si="45"/>
        <v>1 58 42</v>
      </c>
      <c r="BD47" t="str">
        <f t="shared" si="46"/>
        <v>2 62 45</v>
      </c>
      <c r="BE47" t="str">
        <f t="shared" si="47"/>
        <v>3 66 47</v>
      </c>
      <c r="BF47" t="str">
        <f t="shared" si="48"/>
        <v>4 69 49</v>
      </c>
      <c r="BG47" t="str">
        <f t="shared" si="49"/>
        <v>5 74 52</v>
      </c>
      <c r="BH47" t="str">
        <f t="shared" si="50"/>
        <v>6 79 56</v>
      </c>
      <c r="BI47" t="str">
        <f t="shared" si="51"/>
        <v>7 82 58</v>
      </c>
      <c r="BJ47" t="str">
        <f t="shared" si="52"/>
        <v>8 82 58</v>
      </c>
      <c r="BK47" t="str">
        <f t="shared" si="53"/>
        <v>9 80 57</v>
      </c>
      <c r="BL47" t="str">
        <f t="shared" si="54"/>
        <v>10 74 53</v>
      </c>
      <c r="BM47" t="str">
        <f t="shared" si="55"/>
        <v>11 64 46</v>
      </c>
      <c r="BN47" t="str">
        <f t="shared" si="56"/>
        <v>12 58 42</v>
      </c>
    </row>
    <row r="48" spans="1:66" x14ac:dyDescent="0.3">
      <c r="A48" t="s">
        <v>14</v>
      </c>
      <c r="B48" t="s">
        <v>516</v>
      </c>
      <c r="C48" t="s">
        <v>517</v>
      </c>
      <c r="D48" t="s">
        <v>423</v>
      </c>
      <c r="E48" t="s">
        <v>666</v>
      </c>
      <c r="F48" t="s">
        <v>667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553</v>
      </c>
      <c r="M48" t="s">
        <v>430</v>
      </c>
      <c r="N48" t="s">
        <v>522</v>
      </c>
      <c r="P48" t="str">
        <f t="shared" si="9"/>
        <v>1H49L37</v>
      </c>
      <c r="Q48" t="str">
        <f t="shared" si="10"/>
        <v>2H51L37</v>
      </c>
      <c r="R48" t="str">
        <f t="shared" si="11"/>
        <v>3H55L4Ø</v>
      </c>
      <c r="S48" t="str">
        <f t="shared" si="12"/>
        <v>4H6ØL43</v>
      </c>
      <c r="T48" t="str">
        <f t="shared" si="13"/>
        <v>5H66L49</v>
      </c>
      <c r="U48" t="str">
        <f t="shared" si="14"/>
        <v>6H71L53</v>
      </c>
      <c r="V48" t="str">
        <f t="shared" si="15"/>
        <v>7H76L57</v>
      </c>
      <c r="W48" t="str">
        <f t="shared" si="16"/>
        <v>8H76L57</v>
      </c>
      <c r="X48" t="str">
        <f t="shared" si="17"/>
        <v>9H71L53</v>
      </c>
      <c r="Y48" t="str">
        <f t="shared" si="18"/>
        <v>1ØH61L47</v>
      </c>
      <c r="Z48" t="str">
        <f t="shared" si="19"/>
        <v>11H52L41</v>
      </c>
      <c r="AA48" t="str">
        <f t="shared" si="20"/>
        <v>12H47L36</v>
      </c>
      <c r="AC48" t="str">
        <f t="shared" si="21"/>
        <v>1 49L37</v>
      </c>
      <c r="AD48" t="str">
        <f t="shared" si="22"/>
        <v>2 51L37</v>
      </c>
      <c r="AE48" t="str">
        <f t="shared" si="23"/>
        <v>3 55L4Ø</v>
      </c>
      <c r="AF48" t="str">
        <f t="shared" si="24"/>
        <v>4 6ØL43</v>
      </c>
      <c r="AG48" t="str">
        <f t="shared" si="25"/>
        <v>5 66L49</v>
      </c>
      <c r="AH48" t="str">
        <f t="shared" si="26"/>
        <v>6 71L53</v>
      </c>
      <c r="AI48" t="str">
        <f t="shared" si="27"/>
        <v>7 76L57</v>
      </c>
      <c r="AJ48" t="str">
        <f t="shared" si="28"/>
        <v>8 76L57</v>
      </c>
      <c r="AK48" t="str">
        <f t="shared" si="29"/>
        <v>9 71L53</v>
      </c>
      <c r="AL48" t="str">
        <f t="shared" si="30"/>
        <v>1Ø 61L47</v>
      </c>
      <c r="AM48" t="str">
        <f t="shared" si="31"/>
        <v>11 52L41</v>
      </c>
      <c r="AN48" t="str">
        <f t="shared" si="32"/>
        <v>12 47L36</v>
      </c>
      <c r="AP48" t="str">
        <f t="shared" si="33"/>
        <v>1 49 37</v>
      </c>
      <c r="AQ48" t="str">
        <f t="shared" si="34"/>
        <v>2 51 37</v>
      </c>
      <c r="AR48" t="str">
        <f t="shared" si="35"/>
        <v>3 55 4Ø</v>
      </c>
      <c r="AS48" t="str">
        <f t="shared" si="36"/>
        <v>4 6Ø 43</v>
      </c>
      <c r="AT48" t="str">
        <f t="shared" si="37"/>
        <v>5 66 49</v>
      </c>
      <c r="AU48" t="str">
        <f t="shared" si="38"/>
        <v>6 71 53</v>
      </c>
      <c r="AV48" t="str">
        <f t="shared" si="39"/>
        <v>7 76 57</v>
      </c>
      <c r="AW48" t="str">
        <f t="shared" si="40"/>
        <v>8 76 57</v>
      </c>
      <c r="AX48" t="str">
        <f t="shared" si="41"/>
        <v>9 71 53</v>
      </c>
      <c r="AY48" t="str">
        <f t="shared" si="42"/>
        <v>1Ø 61 47</v>
      </c>
      <c r="AZ48" t="str">
        <f t="shared" si="43"/>
        <v>11 52 41</v>
      </c>
      <c r="BA48" t="str">
        <f t="shared" si="44"/>
        <v>12 47 36</v>
      </c>
      <c r="BC48" t="str">
        <f t="shared" si="45"/>
        <v>1 49 37</v>
      </c>
      <c r="BD48" t="str">
        <f t="shared" si="46"/>
        <v>2 51 37</v>
      </c>
      <c r="BE48" t="str">
        <f t="shared" si="47"/>
        <v>3 55 40</v>
      </c>
      <c r="BF48" t="str">
        <f t="shared" si="48"/>
        <v>4 60 43</v>
      </c>
      <c r="BG48" t="str">
        <f t="shared" si="49"/>
        <v>5 66 49</v>
      </c>
      <c r="BH48" t="str">
        <f t="shared" si="50"/>
        <v>6 71 53</v>
      </c>
      <c r="BI48" t="str">
        <f t="shared" si="51"/>
        <v>7 76 57</v>
      </c>
      <c r="BJ48" t="str">
        <f t="shared" si="52"/>
        <v>8 76 57</v>
      </c>
      <c r="BK48" t="str">
        <f t="shared" si="53"/>
        <v>9 71 53</v>
      </c>
      <c r="BL48" t="str">
        <f t="shared" si="54"/>
        <v>10 61 47</v>
      </c>
      <c r="BM48" t="str">
        <f t="shared" si="55"/>
        <v>11 52 41</v>
      </c>
      <c r="BN48" t="str">
        <f t="shared" si="56"/>
        <v>12 47 36</v>
      </c>
    </row>
    <row r="49" spans="1:66" x14ac:dyDescent="0.3">
      <c r="A49" t="s">
        <v>17</v>
      </c>
      <c r="B49" t="s">
        <v>290</v>
      </c>
      <c r="C49" t="s">
        <v>668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587</v>
      </c>
      <c r="L49" t="s">
        <v>669</v>
      </c>
      <c r="M49" t="s">
        <v>525</v>
      </c>
      <c r="N49" t="s">
        <v>526</v>
      </c>
      <c r="P49" t="str">
        <f t="shared" si="9"/>
        <v>1H4ØL24</v>
      </c>
      <c r="Q49" t="str">
        <f t="shared" si="10"/>
        <v>2H45L28</v>
      </c>
      <c r="R49" t="str">
        <f t="shared" si="11"/>
        <v>3H56L37</v>
      </c>
      <c r="S49" t="str">
        <f t="shared" si="12"/>
        <v>4H67L47</v>
      </c>
      <c r="T49" t="str">
        <f t="shared" si="13"/>
        <v>5H76L57</v>
      </c>
      <c r="U49" t="str">
        <f t="shared" si="14"/>
        <v>6H85L67</v>
      </c>
      <c r="V49" t="str">
        <f t="shared" si="15"/>
        <v>7H89L71</v>
      </c>
      <c r="W49" t="str">
        <f t="shared" si="16"/>
        <v>8H88L69</v>
      </c>
      <c r="X49" t="str">
        <f t="shared" si="17"/>
        <v>9H8ØL61</v>
      </c>
      <c r="Y49" t="str">
        <f t="shared" si="18"/>
        <v>1ØH69L49</v>
      </c>
      <c r="Z49" t="str">
        <f t="shared" si="19"/>
        <v>11H56L38</v>
      </c>
      <c r="AA49" t="str">
        <f t="shared" si="20"/>
        <v>12H43L27</v>
      </c>
      <c r="AC49" t="str">
        <f t="shared" si="21"/>
        <v>1 4ØL24</v>
      </c>
      <c r="AD49" t="str">
        <f t="shared" si="22"/>
        <v>2 45L28</v>
      </c>
      <c r="AE49" t="str">
        <f t="shared" si="23"/>
        <v>3 56L37</v>
      </c>
      <c r="AF49" t="str">
        <f t="shared" si="24"/>
        <v>4 67L47</v>
      </c>
      <c r="AG49" t="str">
        <f t="shared" si="25"/>
        <v>5 76L57</v>
      </c>
      <c r="AH49" t="str">
        <f t="shared" si="26"/>
        <v>6 85L67</v>
      </c>
      <c r="AI49" t="str">
        <f t="shared" si="27"/>
        <v>7 89L71</v>
      </c>
      <c r="AJ49" t="str">
        <f t="shared" si="28"/>
        <v>8 88L69</v>
      </c>
      <c r="AK49" t="str">
        <f t="shared" si="29"/>
        <v>9 8ØL61</v>
      </c>
      <c r="AL49" t="str">
        <f t="shared" si="30"/>
        <v>1Ø 69L49</v>
      </c>
      <c r="AM49" t="str">
        <f t="shared" si="31"/>
        <v>11 56L38</v>
      </c>
      <c r="AN49" t="str">
        <f t="shared" si="32"/>
        <v>12 43L27</v>
      </c>
      <c r="AP49" t="str">
        <f t="shared" si="33"/>
        <v>1 4Ø 24</v>
      </c>
      <c r="AQ49" t="str">
        <f t="shared" si="34"/>
        <v>2 45 28</v>
      </c>
      <c r="AR49" t="str">
        <f t="shared" si="35"/>
        <v>3 56 37</v>
      </c>
      <c r="AS49" t="str">
        <f t="shared" si="36"/>
        <v>4 67 47</v>
      </c>
      <c r="AT49" t="str">
        <f t="shared" si="37"/>
        <v>5 76 57</v>
      </c>
      <c r="AU49" t="str">
        <f t="shared" si="38"/>
        <v>6 85 67</v>
      </c>
      <c r="AV49" t="str">
        <f t="shared" si="39"/>
        <v>7 89 71</v>
      </c>
      <c r="AW49" t="str">
        <f t="shared" si="40"/>
        <v>8 88 69</v>
      </c>
      <c r="AX49" t="str">
        <f t="shared" si="41"/>
        <v>9 8Ø 61</v>
      </c>
      <c r="AY49" t="str">
        <f t="shared" si="42"/>
        <v>1Ø 69 49</v>
      </c>
      <c r="AZ49" t="str">
        <f t="shared" si="43"/>
        <v>11 56 38</v>
      </c>
      <c r="BA49" t="str">
        <f t="shared" si="44"/>
        <v>12 43 27</v>
      </c>
      <c r="BC49" t="str">
        <f t="shared" si="45"/>
        <v>1 40 24</v>
      </c>
      <c r="BD49" t="str">
        <f t="shared" si="46"/>
        <v>2 45 28</v>
      </c>
      <c r="BE49" t="str">
        <f t="shared" si="47"/>
        <v>3 56 37</v>
      </c>
      <c r="BF49" t="str">
        <f t="shared" si="48"/>
        <v>4 67 47</v>
      </c>
      <c r="BG49" t="str">
        <f t="shared" si="49"/>
        <v>5 76 57</v>
      </c>
      <c r="BH49" t="str">
        <f t="shared" si="50"/>
        <v>6 85 67</v>
      </c>
      <c r="BI49" t="str">
        <f t="shared" si="51"/>
        <v>7 89 71</v>
      </c>
      <c r="BJ49" t="str">
        <f t="shared" si="52"/>
        <v>8 88 69</v>
      </c>
      <c r="BK49" t="str">
        <f t="shared" si="53"/>
        <v>9 80 61</v>
      </c>
      <c r="BL49" t="str">
        <f t="shared" si="54"/>
        <v>10 69 49</v>
      </c>
      <c r="BM49" t="str">
        <f t="shared" si="55"/>
        <v>11 56 38</v>
      </c>
      <c r="BN49" t="str">
        <f t="shared" si="56"/>
        <v>12 43 27</v>
      </c>
    </row>
    <row r="50" spans="1:66" x14ac:dyDescent="0.3">
      <c r="A50" t="s">
        <v>18</v>
      </c>
      <c r="B50" t="s">
        <v>281</v>
      </c>
      <c r="C50" t="s">
        <v>670</v>
      </c>
      <c r="D50" t="s">
        <v>527</v>
      </c>
      <c r="E50" t="s">
        <v>528</v>
      </c>
      <c r="F50" t="s">
        <v>529</v>
      </c>
      <c r="G50" t="s">
        <v>671</v>
      </c>
      <c r="H50" t="s">
        <v>672</v>
      </c>
      <c r="I50" t="s">
        <v>673</v>
      </c>
      <c r="J50" t="s">
        <v>674</v>
      </c>
      <c r="K50" t="s">
        <v>530</v>
      </c>
      <c r="L50" t="s">
        <v>675</v>
      </c>
      <c r="M50" t="s">
        <v>676</v>
      </c>
      <c r="N50" t="s">
        <v>531</v>
      </c>
      <c r="P50" t="str">
        <f t="shared" si="9"/>
        <v>1H7ØL52</v>
      </c>
      <c r="Q50" t="str">
        <f t="shared" si="10"/>
        <v>2H73L54</v>
      </c>
      <c r="R50" t="str">
        <f t="shared" si="11"/>
        <v>3H76L58</v>
      </c>
      <c r="S50" t="str">
        <f t="shared" si="12"/>
        <v>4H81L63</v>
      </c>
      <c r="T50" t="str">
        <f t="shared" si="13"/>
        <v>5H87L7Ø</v>
      </c>
      <c r="U50" t="str">
        <f t="shared" si="14"/>
        <v>6H9ØL75</v>
      </c>
      <c r="V50" t="str">
        <f t="shared" si="15"/>
        <v>7H9ØL76</v>
      </c>
      <c r="W50" t="str">
        <f t="shared" si="16"/>
        <v>8H9ØL76</v>
      </c>
      <c r="X50" t="str">
        <f t="shared" si="17"/>
        <v>9H89L75</v>
      </c>
      <c r="Y50" t="str">
        <f t="shared" si="18"/>
        <v>1ØH84L68</v>
      </c>
      <c r="Z50" t="str">
        <f t="shared" si="19"/>
        <v>11H78L6Ø</v>
      </c>
      <c r="AA50" t="str">
        <f t="shared" si="20"/>
        <v>12H72L54</v>
      </c>
      <c r="AC50" t="str">
        <f t="shared" si="21"/>
        <v>1 7ØL52</v>
      </c>
      <c r="AD50" t="str">
        <f t="shared" si="22"/>
        <v>2 73L54</v>
      </c>
      <c r="AE50" t="str">
        <f t="shared" si="23"/>
        <v>3 76L58</v>
      </c>
      <c r="AF50" t="str">
        <f t="shared" si="24"/>
        <v>4 81L63</v>
      </c>
      <c r="AG50" t="str">
        <f t="shared" si="25"/>
        <v>5 87L7Ø</v>
      </c>
      <c r="AH50" t="str">
        <f t="shared" si="26"/>
        <v>6 9ØL75</v>
      </c>
      <c r="AI50" t="str">
        <f t="shared" si="27"/>
        <v>7 9ØL76</v>
      </c>
      <c r="AJ50" t="str">
        <f t="shared" si="28"/>
        <v>8 9ØL76</v>
      </c>
      <c r="AK50" t="str">
        <f t="shared" si="29"/>
        <v>9 89L75</v>
      </c>
      <c r="AL50" t="str">
        <f t="shared" si="30"/>
        <v>1Ø 84L68</v>
      </c>
      <c r="AM50" t="str">
        <f t="shared" si="31"/>
        <v>11 78L6Ø</v>
      </c>
      <c r="AN50" t="str">
        <f t="shared" si="32"/>
        <v>12 72L54</v>
      </c>
      <c r="AP50" t="str">
        <f t="shared" si="33"/>
        <v>1 7Ø 52</v>
      </c>
      <c r="AQ50" t="str">
        <f t="shared" si="34"/>
        <v>2 73 54</v>
      </c>
      <c r="AR50" t="str">
        <f t="shared" si="35"/>
        <v>3 76 58</v>
      </c>
      <c r="AS50" t="str">
        <f t="shared" si="36"/>
        <v>4 81 63</v>
      </c>
      <c r="AT50" t="str">
        <f t="shared" si="37"/>
        <v>5 87 7Ø</v>
      </c>
      <c r="AU50" t="str">
        <f t="shared" si="38"/>
        <v>6 9Ø 75</v>
      </c>
      <c r="AV50" t="str">
        <f t="shared" si="39"/>
        <v>7 9Ø 76</v>
      </c>
      <c r="AW50" t="str">
        <f t="shared" si="40"/>
        <v>8 9Ø 76</v>
      </c>
      <c r="AX50" t="str">
        <f t="shared" si="41"/>
        <v>9 89 75</v>
      </c>
      <c r="AY50" t="str">
        <f t="shared" si="42"/>
        <v>1Ø 84 68</v>
      </c>
      <c r="AZ50" t="str">
        <f t="shared" si="43"/>
        <v>11 78 6Ø</v>
      </c>
      <c r="BA50" t="str">
        <f t="shared" si="44"/>
        <v>12 72 54</v>
      </c>
      <c r="BC50" t="str">
        <f t="shared" si="45"/>
        <v>1 70 52</v>
      </c>
      <c r="BD50" t="str">
        <f t="shared" si="46"/>
        <v>2 73 54</v>
      </c>
      <c r="BE50" t="str">
        <f t="shared" si="47"/>
        <v>3 76 58</v>
      </c>
      <c r="BF50" t="str">
        <f t="shared" si="48"/>
        <v>4 81 63</v>
      </c>
      <c r="BG50" t="str">
        <f t="shared" si="49"/>
        <v>5 87 70</v>
      </c>
      <c r="BH50" t="str">
        <f t="shared" si="50"/>
        <v>6 90 75</v>
      </c>
      <c r="BI50" t="str">
        <f t="shared" si="51"/>
        <v>7 90 76</v>
      </c>
      <c r="BJ50" t="str">
        <f t="shared" si="52"/>
        <v>8 90 76</v>
      </c>
      <c r="BK50" t="str">
        <f t="shared" si="53"/>
        <v>9 89 75</v>
      </c>
      <c r="BL50" t="str">
        <f t="shared" si="54"/>
        <v>10 84 68</v>
      </c>
      <c r="BM50" t="str">
        <f t="shared" si="55"/>
        <v>11 78 60</v>
      </c>
      <c r="BN50" t="str">
        <f t="shared" si="56"/>
        <v>12 72 54</v>
      </c>
    </row>
    <row r="51" spans="1:66" x14ac:dyDescent="0.3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677</v>
      </c>
      <c r="M51" t="s">
        <v>541</v>
      </c>
      <c r="N51" t="s">
        <v>542</v>
      </c>
      <c r="P51" t="str">
        <f t="shared" si="9"/>
        <v>1H48L33</v>
      </c>
      <c r="Q51" t="str">
        <f t="shared" si="10"/>
        <v>2H51L34</v>
      </c>
      <c r="R51" t="str">
        <f t="shared" si="11"/>
        <v>3H58L41</v>
      </c>
      <c r="S51" t="str">
        <f t="shared" si="12"/>
        <v>4H68L49</v>
      </c>
      <c r="T51" t="str">
        <f t="shared" si="13"/>
        <v>5H75L58</v>
      </c>
      <c r="U51" t="str">
        <f t="shared" si="14"/>
        <v>6H84L67</v>
      </c>
      <c r="V51" t="str">
        <f t="shared" si="15"/>
        <v>7H87L72</v>
      </c>
      <c r="W51" t="str">
        <f t="shared" si="16"/>
        <v>8H85L71</v>
      </c>
      <c r="X51" t="str">
        <f t="shared" si="17"/>
        <v>9H79L65</v>
      </c>
      <c r="Y51" t="str">
        <f t="shared" si="18"/>
        <v>1ØH7ØL54</v>
      </c>
      <c r="Z51" t="str">
        <f t="shared" si="19"/>
        <v>11H61L45</v>
      </c>
      <c r="AA51" t="str">
        <f t="shared" si="20"/>
        <v>12H52L36</v>
      </c>
      <c r="AC51" t="str">
        <f t="shared" si="21"/>
        <v>1 48L33</v>
      </c>
      <c r="AD51" t="str">
        <f t="shared" si="22"/>
        <v>2 51L34</v>
      </c>
      <c r="AE51" t="str">
        <f t="shared" si="23"/>
        <v>3 58L41</v>
      </c>
      <c r="AF51" t="str">
        <f t="shared" si="24"/>
        <v>4 68L49</v>
      </c>
      <c r="AG51" t="str">
        <f t="shared" si="25"/>
        <v>5 75L58</v>
      </c>
      <c r="AH51" t="str">
        <f t="shared" si="26"/>
        <v>6 84L67</v>
      </c>
      <c r="AI51" t="str">
        <f t="shared" si="27"/>
        <v>7 87L72</v>
      </c>
      <c r="AJ51" t="str">
        <f t="shared" si="28"/>
        <v>8 85L71</v>
      </c>
      <c r="AK51" t="str">
        <f t="shared" si="29"/>
        <v>9 79L65</v>
      </c>
      <c r="AL51" t="str">
        <f t="shared" si="30"/>
        <v>1Ø 7ØL54</v>
      </c>
      <c r="AM51" t="str">
        <f t="shared" si="31"/>
        <v>11 61L45</v>
      </c>
      <c r="AN51" t="str">
        <f t="shared" si="32"/>
        <v>12 52L36</v>
      </c>
      <c r="AP51" t="str">
        <f t="shared" si="33"/>
        <v>1 48 33</v>
      </c>
      <c r="AQ51" t="str">
        <f t="shared" si="34"/>
        <v>2 51 34</v>
      </c>
      <c r="AR51" t="str">
        <f t="shared" si="35"/>
        <v>3 58 41</v>
      </c>
      <c r="AS51" t="str">
        <f t="shared" si="36"/>
        <v>4 68 49</v>
      </c>
      <c r="AT51" t="str">
        <f t="shared" si="37"/>
        <v>5 75 58</v>
      </c>
      <c r="AU51" t="str">
        <f t="shared" si="38"/>
        <v>6 84 67</v>
      </c>
      <c r="AV51" t="str">
        <f t="shared" si="39"/>
        <v>7 87 72</v>
      </c>
      <c r="AW51" t="str">
        <f t="shared" si="40"/>
        <v>8 85 71</v>
      </c>
      <c r="AX51" t="str">
        <f t="shared" si="41"/>
        <v>9 79 65</v>
      </c>
      <c r="AY51" t="str">
        <f t="shared" si="42"/>
        <v>1Ø 7Ø 54</v>
      </c>
      <c r="AZ51" t="str">
        <f t="shared" si="43"/>
        <v>11 61 45</v>
      </c>
      <c r="BA51" t="str">
        <f t="shared" si="44"/>
        <v>12 52 36</v>
      </c>
      <c r="BC51" t="str">
        <f t="shared" si="45"/>
        <v>1 48 33</v>
      </c>
      <c r="BD51" t="str">
        <f t="shared" si="46"/>
        <v>2 51 34</v>
      </c>
      <c r="BE51" t="str">
        <f t="shared" si="47"/>
        <v>3 58 41</v>
      </c>
      <c r="BF51" t="str">
        <f t="shared" si="48"/>
        <v>4 68 49</v>
      </c>
      <c r="BG51" t="str">
        <f t="shared" si="49"/>
        <v>5 75 58</v>
      </c>
      <c r="BH51" t="str">
        <f t="shared" si="50"/>
        <v>6 84 67</v>
      </c>
      <c r="BI51" t="str">
        <f t="shared" si="51"/>
        <v>7 87 72</v>
      </c>
      <c r="BJ51" t="str">
        <f t="shared" si="52"/>
        <v>8 85 71</v>
      </c>
      <c r="BK51" t="str">
        <f t="shared" si="53"/>
        <v>9 79 65</v>
      </c>
      <c r="BL51" t="str">
        <f t="shared" si="54"/>
        <v>10 70 54</v>
      </c>
      <c r="BM51" t="str">
        <f t="shared" si="55"/>
        <v>11 61 45</v>
      </c>
      <c r="BN51" t="str">
        <f t="shared" si="56"/>
        <v>12 52 36</v>
      </c>
    </row>
    <row r="53" spans="1:66" x14ac:dyDescent="0.3">
      <c r="D53" s="93"/>
    </row>
  </sheetData>
  <mergeCells count="4">
    <mergeCell ref="P1:AA1"/>
    <mergeCell ref="AP1:BA1"/>
    <mergeCell ref="AD1:AK1"/>
    <mergeCell ref="BD1:BM1"/>
  </mergeCells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A1"/>
  <sheetViews>
    <sheetView workbookViewId="0"/>
  </sheetViews>
  <sheetFormatPr defaultRowHeight="14.4" x14ac:dyDescent="0.3"/>
  <cols>
    <col min="1" max="2" width="9.2187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Q5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10" sqref="E10"/>
    </sheetView>
  </sheetViews>
  <sheetFormatPr defaultRowHeight="14.4" x14ac:dyDescent="0.3"/>
  <cols>
    <col min="2" max="3" width="20.6640625" customWidth="1"/>
  </cols>
  <sheetData>
    <row r="3" spans="2:17" x14ac:dyDescent="0.3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7" x14ac:dyDescent="0.3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7" x14ac:dyDescent="0.3">
      <c r="B5" s="8" t="str">
        <f t="array" ref="B5:B54">ListCity</f>
        <v>Atlanta</v>
      </c>
      <c r="C5" s="3"/>
      <c r="D5" s="3">
        <f>VALUE(TRIM(MID(Data1!BC2, 3, 3)))</f>
        <v>52</v>
      </c>
      <c r="E5" s="3">
        <f>VALUE(TRIM(MID(Data1!BD2, 3, 3)))</f>
        <v>57</v>
      </c>
      <c r="F5" s="3">
        <f>VALUE(TRIM(MID(Data1!BE2, 3, 3)))</f>
        <v>65</v>
      </c>
      <c r="G5" s="3">
        <f>VALUE(TRIM(MID(Data1!BF2, 3, 3)))</f>
        <v>73</v>
      </c>
      <c r="H5" s="3">
        <f>VALUE(TRIM(MID(Data1!BG2, 3, 3)))</f>
        <v>80</v>
      </c>
      <c r="I5" s="3">
        <f>VALUE(TRIM(MID(Data1!BH2, 3, 3)))</f>
        <v>86</v>
      </c>
      <c r="J5" s="3">
        <f>VALUE(TRIM(MID(Data1!BI2, 3, 3)))</f>
        <v>89</v>
      </c>
      <c r="K5" s="3">
        <f>VALUE(TRIM(MID(Data1!BJ2, 3, 3)))</f>
        <v>88</v>
      </c>
      <c r="L5" s="3">
        <f>VALUE(TRIM(MID(Data1!BK2, 3, 3)))</f>
        <v>82</v>
      </c>
      <c r="M5" s="3">
        <f>VALUE(TRIM(MID(Data1!BL2, 3, 3)))</f>
        <v>73</v>
      </c>
      <c r="N5" s="3">
        <f>VALUE(TRIM(MID(Data1!BM2, 3, 3)))</f>
        <v>64</v>
      </c>
      <c r="O5" s="3">
        <f>VALUE(TRIM(MID(Data1!BN2, 3, 3)))</f>
        <v>54</v>
      </c>
    </row>
    <row r="6" spans="2:17" x14ac:dyDescent="0.3">
      <c r="B6" s="9" t="str">
        <v>Austin</v>
      </c>
      <c r="C6" s="3"/>
      <c r="D6" s="3">
        <f>VALUE(TRIM(MID(Data1!BC3, 3, 3)))</f>
        <v>62</v>
      </c>
      <c r="E6" s="3">
        <f>VALUE(TRIM(MID(Data1!BD3, 3, 3)))</f>
        <v>65</v>
      </c>
      <c r="F6" s="3">
        <f>VALUE(TRIM(MID(Data1!BE3, 3, 3)))</f>
        <v>72</v>
      </c>
      <c r="G6" s="3">
        <f>VALUE(TRIM(MID(Data1!BF3, 3, 3)))</f>
        <v>80</v>
      </c>
      <c r="H6" s="3">
        <f>VALUE(TRIM(MID(Data1!BG3, 3, 3)))</f>
        <v>87</v>
      </c>
      <c r="I6" s="3">
        <f>VALUE(TRIM(MID(Data1!BH3, 3, 3)))</f>
        <v>92</v>
      </c>
      <c r="J6" s="3">
        <f>VALUE(TRIM(MID(Data1!BI3, 3, 3)))</f>
        <v>96</v>
      </c>
      <c r="K6" s="3">
        <f>VALUE(TRIM(MID(Data1!BJ3, 3, 3)))</f>
        <v>97</v>
      </c>
      <c r="L6" s="3">
        <f>VALUE(TRIM(MID(Data1!BK3, 3, 3)))</f>
        <v>91</v>
      </c>
      <c r="M6" s="3">
        <f>VALUE(TRIM(MID(Data1!BL3, 3, 3)))</f>
        <v>82</v>
      </c>
      <c r="N6" s="3">
        <f>VALUE(TRIM(MID(Data1!BM3, 3, 3)))</f>
        <v>71</v>
      </c>
      <c r="O6" s="3">
        <f>VALUE(TRIM(MID(Data1!BN3, 3, 3)))</f>
        <v>63</v>
      </c>
      <c r="Q6">
        <f>SUM(L5:O14)</f>
        <v>2506</v>
      </c>
    </row>
    <row r="7" spans="2:17" x14ac:dyDescent="0.3">
      <c r="B7" s="9" t="str">
        <v>Baltimore</v>
      </c>
      <c r="C7" s="3"/>
      <c r="D7" s="3">
        <f>VALUE(TRIM(MID(Data1!BC4, 3, 3)))</f>
        <v>41</v>
      </c>
      <c r="E7" s="3">
        <f>VALUE(TRIM(MID(Data1!BD4, 3, 3)))</f>
        <v>45</v>
      </c>
      <c r="F7" s="3">
        <f>VALUE(TRIM(MID(Data1!BE4, 3, 3)))</f>
        <v>54</v>
      </c>
      <c r="G7" s="3">
        <f>VALUE(TRIM(MID(Data1!BF4, 3, 3)))</f>
        <v>65</v>
      </c>
      <c r="H7" s="3">
        <f>VALUE(TRIM(MID(Data1!BG4, 3, 3)))</f>
        <v>74</v>
      </c>
      <c r="I7" s="3">
        <f>VALUE(TRIM(MID(Data1!BH4, 3, 3)))</f>
        <v>83</v>
      </c>
      <c r="J7" s="3">
        <f>VALUE(TRIM(MID(Data1!BI4, 3, 3)))</f>
        <v>87</v>
      </c>
      <c r="K7" s="3">
        <f>VALUE(TRIM(MID(Data1!BJ4, 3, 3)))</f>
        <v>85</v>
      </c>
      <c r="L7" s="3">
        <f>VALUE(TRIM(MID(Data1!BK4, 3, 3)))</f>
        <v>78</v>
      </c>
      <c r="M7" s="3">
        <f>VALUE(TRIM(MID(Data1!BL4, 3, 3)))</f>
        <v>67</v>
      </c>
      <c r="N7" s="3">
        <f>VALUE(TRIM(MID(Data1!BM4, 3, 3)))</f>
        <v>56</v>
      </c>
      <c r="O7" s="3">
        <f>VALUE(TRIM(MID(Data1!BN4, 3, 3)))</f>
        <v>45</v>
      </c>
    </row>
    <row r="8" spans="2:17" x14ac:dyDescent="0.3">
      <c r="B8" s="9" t="str">
        <v>Birmingham</v>
      </c>
      <c r="C8" s="3"/>
      <c r="D8" s="3">
        <f>VALUE(TRIM(MID(Data1!BC5, 3, 3)))</f>
        <v>54</v>
      </c>
      <c r="E8" s="3">
        <f>VALUE(TRIM(MID(Data1!BD5, 3, 3)))</f>
        <v>58</v>
      </c>
      <c r="F8" s="3">
        <f>VALUE(TRIM(MID(Data1!BE5, 3, 3)))</f>
        <v>67</v>
      </c>
      <c r="G8" s="3">
        <f>VALUE(TRIM(MID(Data1!BF5, 3, 3)))</f>
        <v>74</v>
      </c>
      <c r="H8" s="3">
        <f>VALUE(TRIM(MID(Data1!BG5, 3, 3)))</f>
        <v>82</v>
      </c>
      <c r="I8" s="3">
        <f>VALUE(TRIM(MID(Data1!BH5, 3, 3)))</f>
        <v>88</v>
      </c>
      <c r="J8" s="3">
        <f>VALUE(TRIM(MID(Data1!BI5, 3, 3)))</f>
        <v>91</v>
      </c>
      <c r="K8" s="3">
        <f>VALUE(TRIM(MID(Data1!BJ5, 3, 3)))</f>
        <v>91</v>
      </c>
      <c r="L8" s="3">
        <f>VALUE(TRIM(MID(Data1!BK5, 3, 3)))</f>
        <v>85</v>
      </c>
      <c r="M8" s="3">
        <f>VALUE(TRIM(MID(Data1!BL5, 3, 3)))</f>
        <v>75</v>
      </c>
      <c r="N8" s="3">
        <f>VALUE(TRIM(MID(Data1!BM5, 3, 3)))</f>
        <v>65</v>
      </c>
      <c r="O8" s="3">
        <f>VALUE(TRIM(MID(Data1!BN5, 3, 3)))</f>
        <v>56</v>
      </c>
    </row>
    <row r="9" spans="2:17" x14ac:dyDescent="0.3">
      <c r="B9" s="9" t="str">
        <v>Boston</v>
      </c>
      <c r="C9" s="3"/>
      <c r="D9" s="3">
        <f>VALUE(TRIM(MID(Data1!BC6, 3, 3)))</f>
        <v>36</v>
      </c>
      <c r="E9" s="3">
        <f>VALUE(TRIM(MID(Data1!BD6, 3, 3)))</f>
        <v>39</v>
      </c>
      <c r="F9" s="3">
        <f>VALUE(TRIM(MID(Data1!BE6, 3, 3)))</f>
        <v>45</v>
      </c>
      <c r="G9" s="3">
        <f>VALUE(TRIM(MID(Data1!BF6, 3, 3)))</f>
        <v>56</v>
      </c>
      <c r="H9" s="3">
        <f>VALUE(TRIM(MID(Data1!BG6, 3, 3)))</f>
        <v>66</v>
      </c>
      <c r="I9" s="3">
        <f>VALUE(TRIM(MID(Data1!BH6, 3, 3)))</f>
        <v>76</v>
      </c>
      <c r="J9" s="3">
        <f>VALUE(TRIM(MID(Data1!BI6, 3, 3)))</f>
        <v>81</v>
      </c>
      <c r="K9" s="3">
        <f>VALUE(TRIM(MID(Data1!BJ6, 3, 3)))</f>
        <v>80</v>
      </c>
      <c r="L9" s="3">
        <f>VALUE(TRIM(MID(Data1!BK6, 3, 3)))</f>
        <v>72</v>
      </c>
      <c r="M9" s="3">
        <f>VALUE(TRIM(MID(Data1!BL6, 3, 3)))</f>
        <v>61</v>
      </c>
      <c r="N9" s="3">
        <f>VALUE(TRIM(MID(Data1!BM6, 3, 3)))</f>
        <v>52</v>
      </c>
      <c r="O9" s="3">
        <f>VALUE(TRIM(MID(Data1!BN6, 3, 3)))</f>
        <v>41</v>
      </c>
    </row>
    <row r="10" spans="2:17" x14ac:dyDescent="0.3">
      <c r="B10" s="9" t="str">
        <v>Buffalo</v>
      </c>
      <c r="C10" s="3"/>
      <c r="D10" s="3">
        <f>VALUE(TRIM(MID(Data1!BC7, 3, 3)))</f>
        <v>31</v>
      </c>
      <c r="E10" s="3">
        <f>VALUE(TRIM(MID(Data1!BD7, 3, 3)))</f>
        <v>33</v>
      </c>
      <c r="F10" s="3">
        <f>VALUE(TRIM(MID(Data1!BE7, 3, 3)))</f>
        <v>42</v>
      </c>
      <c r="G10" s="3">
        <f>VALUE(TRIM(MID(Data1!BF7, 3, 3)))</f>
        <v>55</v>
      </c>
      <c r="H10" s="3">
        <f>VALUE(TRIM(MID(Data1!BG7, 3, 3)))</f>
        <v>67</v>
      </c>
      <c r="I10" s="3">
        <f>VALUE(TRIM(MID(Data1!BH7, 3, 3)))</f>
        <v>75</v>
      </c>
      <c r="J10" s="3">
        <f>VALUE(TRIM(MID(Data1!BI7, 3, 3)))</f>
        <v>80</v>
      </c>
      <c r="K10" s="3">
        <f>VALUE(TRIM(MID(Data1!BJ7, 3, 3)))</f>
        <v>78</v>
      </c>
      <c r="L10" s="3">
        <f>VALUE(TRIM(MID(Data1!BK7, 3, 3)))</f>
        <v>71</v>
      </c>
      <c r="M10" s="3">
        <f>VALUE(TRIM(MID(Data1!BL7, 3, 3)))</f>
        <v>59</v>
      </c>
      <c r="N10" s="3">
        <f>VALUE(TRIM(MID(Data1!BM7, 3, 3)))</f>
        <v>48</v>
      </c>
      <c r="O10" s="3">
        <f>VALUE(TRIM(MID(Data1!BN7, 3, 3)))</f>
        <v>36</v>
      </c>
    </row>
    <row r="11" spans="2:17" x14ac:dyDescent="0.3">
      <c r="B11" s="9" t="str">
        <v>Charlotte</v>
      </c>
      <c r="C11" s="3"/>
      <c r="D11" s="3">
        <f>VALUE(TRIM(MID(Data1!BC8, 3, 3)))</f>
        <v>51</v>
      </c>
      <c r="E11" s="3">
        <f>VALUE(TRIM(MID(Data1!BD8, 3, 3)))</f>
        <v>55</v>
      </c>
      <c r="F11" s="3">
        <f>VALUE(TRIM(MID(Data1!BE8, 3, 3)))</f>
        <v>63</v>
      </c>
      <c r="G11" s="3">
        <f>VALUE(TRIM(MID(Data1!BF8, 3, 3)))</f>
        <v>72</v>
      </c>
      <c r="H11" s="3">
        <f>VALUE(TRIM(MID(Data1!BG8, 3, 3)))</f>
        <v>79</v>
      </c>
      <c r="I11" s="3">
        <f>VALUE(TRIM(MID(Data1!BH8, 3, 3)))</f>
        <v>86</v>
      </c>
      <c r="J11" s="3">
        <f>VALUE(TRIM(MID(Data1!BI8, 3, 3)))</f>
        <v>89</v>
      </c>
      <c r="K11" s="3">
        <f>VALUE(TRIM(MID(Data1!BJ8, 3, 3)))</f>
        <v>88</v>
      </c>
      <c r="L11" s="3">
        <f>VALUE(TRIM(MID(Data1!BK8, 3, 3)))</f>
        <v>81</v>
      </c>
      <c r="M11" s="3">
        <f>VALUE(TRIM(MID(Data1!BL8, 3, 3)))</f>
        <v>72</v>
      </c>
      <c r="N11" s="3">
        <f>VALUE(TRIM(MID(Data1!BM8, 3, 3)))</f>
        <v>62</v>
      </c>
      <c r="O11" s="3">
        <f>VALUE(TRIM(MID(Data1!BN8, 3, 3)))</f>
        <v>53</v>
      </c>
    </row>
    <row r="12" spans="2:17" x14ac:dyDescent="0.3">
      <c r="B12" s="9" t="str">
        <v>Chicago</v>
      </c>
      <c r="C12" s="3"/>
      <c r="D12" s="3">
        <f>VALUE(TRIM(MID(Data1!BC9, 3, 3)))</f>
        <v>31</v>
      </c>
      <c r="E12" s="3">
        <f>VALUE(TRIM(MID(Data1!BD9, 3, 3)))</f>
        <v>35</v>
      </c>
      <c r="F12" s="3">
        <f>VALUE(TRIM(MID(Data1!BE9, 3, 3)))</f>
        <v>47</v>
      </c>
      <c r="G12" s="3">
        <f>VALUE(TRIM(MID(Data1!BF9, 3, 3)))</f>
        <v>59</v>
      </c>
      <c r="H12" s="3">
        <f>VALUE(TRIM(MID(Data1!BG9, 3, 3)))</f>
        <v>70</v>
      </c>
      <c r="I12" s="3">
        <f>VALUE(TRIM(MID(Data1!BH9, 3, 3)))</f>
        <v>80</v>
      </c>
      <c r="J12" s="3">
        <f>VALUE(TRIM(MID(Data1!BI9, 3, 3)))</f>
        <v>84</v>
      </c>
      <c r="K12" s="3">
        <f>VALUE(TRIM(MID(Data1!BJ9, 3, 3)))</f>
        <v>82</v>
      </c>
      <c r="L12" s="3">
        <f>VALUE(TRIM(MID(Data1!BK9, 3, 3)))</f>
        <v>75</v>
      </c>
      <c r="M12" s="3">
        <f>VALUE(TRIM(MID(Data1!BL9, 3, 3)))</f>
        <v>62</v>
      </c>
      <c r="N12" s="3">
        <f>VALUE(TRIM(MID(Data1!BM9, 3, 3)))</f>
        <v>48</v>
      </c>
      <c r="O12" s="3">
        <f>VALUE(TRIM(MID(Data1!BN9, 3, 3)))</f>
        <v>35</v>
      </c>
    </row>
    <row r="13" spans="2:17" x14ac:dyDescent="0.3">
      <c r="B13" s="9" t="str">
        <v>Cincinnati</v>
      </c>
      <c r="C13" s="3"/>
      <c r="D13" s="3">
        <f>VALUE(TRIM(MID(Data1!BC10, 3, 3)))</f>
        <v>40</v>
      </c>
      <c r="E13" s="3">
        <f>VALUE(TRIM(MID(Data1!BD10, 3, 3)))</f>
        <v>45</v>
      </c>
      <c r="F13" s="3">
        <f>VALUE(TRIM(MID(Data1!BE10, 3, 3)))</f>
        <v>55</v>
      </c>
      <c r="G13" s="3">
        <f>VALUE(TRIM(MID(Data1!BF10, 3, 3)))</f>
        <v>66</v>
      </c>
      <c r="H13" s="3">
        <f>VALUE(TRIM(MID(Data1!BG10, 3, 3)))</f>
        <v>75</v>
      </c>
      <c r="I13" s="3">
        <f>VALUE(TRIM(MID(Data1!BH10, 3, 3)))</f>
        <v>83</v>
      </c>
      <c r="J13" s="3">
        <f>VALUE(TRIM(MID(Data1!BI10, 3, 3)))</f>
        <v>87</v>
      </c>
      <c r="K13" s="3">
        <f>VALUE(TRIM(MID(Data1!BJ10, 3, 3)))</f>
        <v>86</v>
      </c>
      <c r="L13" s="3">
        <f>VALUE(TRIM(MID(Data1!BK10, 3, 3)))</f>
        <v>79</v>
      </c>
      <c r="M13" s="3">
        <f>VALUE(TRIM(MID(Data1!BL10, 3, 3)))</f>
        <v>68</v>
      </c>
      <c r="N13" s="3">
        <f>VALUE(TRIM(MID(Data1!BM10, 3, 3)))</f>
        <v>56</v>
      </c>
      <c r="O13" s="3">
        <f>VALUE(TRIM(MID(Data1!BN10, 3, 3)))</f>
        <v>43</v>
      </c>
    </row>
    <row r="14" spans="2:17" x14ac:dyDescent="0.3">
      <c r="B14" s="9" t="str">
        <v>Cleveland</v>
      </c>
      <c r="C14" s="3"/>
      <c r="D14" s="3">
        <f>VALUE(TRIM(MID(Data1!BC11, 3, 3)))</f>
        <v>34</v>
      </c>
      <c r="E14" s="3">
        <f>VALUE(TRIM(MID(Data1!BD11, 3, 3)))</f>
        <v>38</v>
      </c>
      <c r="F14" s="3">
        <f>VALUE(TRIM(MID(Data1!BE11, 3, 3)))</f>
        <v>47</v>
      </c>
      <c r="G14" s="3">
        <f>VALUE(TRIM(MID(Data1!BF11, 3, 3)))</f>
        <v>59</v>
      </c>
      <c r="H14" s="3">
        <f>VALUE(TRIM(MID(Data1!BG11, 3, 3)))</f>
        <v>70</v>
      </c>
      <c r="I14" s="3">
        <f>VALUE(TRIM(MID(Data1!BH11, 3, 3)))</f>
        <v>79</v>
      </c>
      <c r="J14" s="3">
        <f>VALUE(TRIM(MID(Data1!BI11, 3, 3)))</f>
        <v>83</v>
      </c>
      <c r="K14" s="3">
        <f>VALUE(TRIM(MID(Data1!BJ11, 3, 3)))</f>
        <v>81</v>
      </c>
      <c r="L14" s="3">
        <f>VALUE(TRIM(MID(Data1!BK11, 3, 3)))</f>
        <v>74</v>
      </c>
      <c r="M14" s="3">
        <f>VALUE(TRIM(MID(Data1!BL11, 3, 3)))</f>
        <v>62</v>
      </c>
      <c r="N14" s="3">
        <f>VALUE(TRIM(MID(Data1!BM11, 3, 3)))</f>
        <v>51</v>
      </c>
      <c r="O14" s="3">
        <f>VALUE(TRIM(MID(Data1!BN11, 3, 3)))</f>
        <v>38</v>
      </c>
    </row>
    <row r="15" spans="2:17" x14ac:dyDescent="0.3">
      <c r="B15" s="9" t="str">
        <v>Columbus</v>
      </c>
      <c r="C15" s="3"/>
      <c r="D15" s="3">
        <f>VALUE(TRIM(MID(Data1!BC12, 3, 3)))</f>
        <v>37</v>
      </c>
      <c r="E15" s="3">
        <f>VALUE(TRIM(MID(Data1!BD12, 3, 3)))</f>
        <v>41</v>
      </c>
      <c r="F15" s="3">
        <f>VALUE(TRIM(MID(Data1!BE12, 3, 3)))</f>
        <v>51</v>
      </c>
      <c r="G15" s="3">
        <f>VALUE(TRIM(MID(Data1!BF12, 3, 3)))</f>
        <v>64</v>
      </c>
      <c r="H15" s="3">
        <f>VALUE(TRIM(MID(Data1!BG12, 3, 3)))</f>
        <v>73</v>
      </c>
      <c r="I15" s="3">
        <f>VALUE(TRIM(MID(Data1!BH12, 3, 3)))</f>
        <v>82</v>
      </c>
      <c r="J15" s="3">
        <f>VALUE(TRIM(MID(Data1!BI12, 3, 3)))</f>
        <v>85</v>
      </c>
      <c r="K15" s="3">
        <f>VALUE(TRIM(MID(Data1!BJ12, 3, 3)))</f>
        <v>84</v>
      </c>
      <c r="L15" s="3">
        <f>VALUE(TRIM(MID(Data1!BK12, 3, 3)))</f>
        <v>77</v>
      </c>
      <c r="M15" s="3">
        <f>VALUE(TRIM(MID(Data1!BL12, 3, 3)))</f>
        <v>65</v>
      </c>
      <c r="N15" s="3">
        <f>VALUE(TRIM(MID(Data1!BM12, 3, 3)))</f>
        <v>53</v>
      </c>
      <c r="O15" s="3">
        <f>VALUE(TRIM(MID(Data1!BN12, 3, 3)))</f>
        <v>40</v>
      </c>
    </row>
    <row r="16" spans="2:17" x14ac:dyDescent="0.3">
      <c r="B16" s="9" t="str">
        <v>Dallas</v>
      </c>
      <c r="C16" s="3"/>
      <c r="D16" s="3">
        <f>VALUE(TRIM(MID(Data1!BC13, 3, 3)))</f>
        <v>57</v>
      </c>
      <c r="E16" s="3">
        <f>VALUE(TRIM(MID(Data1!BD13, 3, 3)))</f>
        <v>61</v>
      </c>
      <c r="F16" s="3">
        <f>VALUE(TRIM(MID(Data1!BE13, 3, 3)))</f>
        <v>69</v>
      </c>
      <c r="G16" s="3">
        <f>VALUE(TRIM(MID(Data1!BF13, 3, 3)))</f>
        <v>77</v>
      </c>
      <c r="H16" s="3">
        <f>VALUE(TRIM(MID(Data1!BG13, 3, 3)))</f>
        <v>84</v>
      </c>
      <c r="I16" s="3">
        <f>VALUE(TRIM(MID(Data1!BH13, 3, 3)))</f>
        <v>92</v>
      </c>
      <c r="J16" s="3">
        <f>VALUE(TRIM(MID(Data1!BI13, 3, 3)))</f>
        <v>96</v>
      </c>
      <c r="K16" s="3">
        <f>VALUE(TRIM(MID(Data1!BJ13, 3, 3)))</f>
        <v>96</v>
      </c>
      <c r="L16" s="3">
        <f>VALUE(TRIM(MID(Data1!BK13, 3, 3)))</f>
        <v>89</v>
      </c>
      <c r="M16" s="3">
        <f>VALUE(TRIM(MID(Data1!BL13, 3, 3)))</f>
        <v>79</v>
      </c>
      <c r="N16" s="3">
        <f>VALUE(TRIM(MID(Data1!BM13, 3, 3)))</f>
        <v>67</v>
      </c>
      <c r="O16" s="3">
        <f>VALUE(TRIM(MID(Data1!BN13, 3, 3)))</f>
        <v>58</v>
      </c>
    </row>
    <row r="17" spans="2:15" x14ac:dyDescent="0.3">
      <c r="B17" s="9" t="str">
        <v>Denver</v>
      </c>
      <c r="C17" s="3"/>
      <c r="D17" s="3">
        <f>VALUE(TRIM(MID(Data1!BC14, 3, 3)))</f>
        <v>45</v>
      </c>
      <c r="E17" s="3">
        <f>VALUE(TRIM(MID(Data1!BD14, 3, 3)))</f>
        <v>46</v>
      </c>
      <c r="F17" s="3">
        <f>VALUE(TRIM(MID(Data1!BE14, 3, 3)))</f>
        <v>54</v>
      </c>
      <c r="G17" s="3">
        <f>VALUE(TRIM(MID(Data1!BF14, 3, 3)))</f>
        <v>61</v>
      </c>
      <c r="H17" s="3">
        <f>VALUE(TRIM(MID(Data1!BG14, 3, 3)))</f>
        <v>71</v>
      </c>
      <c r="I17" s="3">
        <f>VALUE(TRIM(MID(Data1!BH14, 3, 3)))</f>
        <v>81</v>
      </c>
      <c r="J17" s="3">
        <f>VALUE(TRIM(MID(Data1!BI14, 3, 3)))</f>
        <v>88</v>
      </c>
      <c r="K17" s="3">
        <f>VALUE(TRIM(MID(Data1!BJ14, 3, 3)))</f>
        <v>86</v>
      </c>
      <c r="L17" s="3">
        <f>VALUE(TRIM(MID(Data1!BK14, 3, 3)))</f>
        <v>77</v>
      </c>
      <c r="M17" s="3">
        <f>VALUE(TRIM(MID(Data1!BL14, 3, 3)))</f>
        <v>65</v>
      </c>
      <c r="N17" s="3">
        <f>VALUE(TRIM(MID(Data1!BM14, 3, 3)))</f>
        <v>52</v>
      </c>
      <c r="O17" s="3">
        <f>VALUE(TRIM(MID(Data1!BN14, 3, 3)))</f>
        <v>43</v>
      </c>
    </row>
    <row r="18" spans="2:15" x14ac:dyDescent="0.3">
      <c r="B18" s="9" t="str">
        <v>Detroit</v>
      </c>
      <c r="C18" s="3"/>
      <c r="D18" s="3">
        <f>VALUE(TRIM(MID(Data1!BC15, 3, 3)))</f>
        <v>32</v>
      </c>
      <c r="E18" s="3">
        <f>VALUE(TRIM(MID(Data1!BD15, 3, 3)))</f>
        <v>35</v>
      </c>
      <c r="F18" s="3">
        <f>VALUE(TRIM(MID(Data1!BE15, 3, 3)))</f>
        <v>46</v>
      </c>
      <c r="G18" s="3">
        <f>VALUE(TRIM(MID(Data1!BF15, 3, 3)))</f>
        <v>59</v>
      </c>
      <c r="H18" s="3">
        <f>VALUE(TRIM(MID(Data1!BG15, 3, 3)))</f>
        <v>70</v>
      </c>
      <c r="I18" s="3">
        <f>VALUE(TRIM(MID(Data1!BH15, 3, 3)))</f>
        <v>79</v>
      </c>
      <c r="J18" s="3">
        <f>VALUE(TRIM(MID(Data1!BI15, 3, 3)))</f>
        <v>83</v>
      </c>
      <c r="K18" s="3">
        <f>VALUE(TRIM(MID(Data1!BJ15, 3, 3)))</f>
        <v>81</v>
      </c>
      <c r="L18" s="3">
        <f>VALUE(TRIM(MID(Data1!BK15, 3, 3)))</f>
        <v>74</v>
      </c>
      <c r="M18" s="3">
        <f>VALUE(TRIM(MID(Data1!BL15, 3, 3)))</f>
        <v>62</v>
      </c>
      <c r="N18" s="3">
        <f>VALUE(TRIM(MID(Data1!BM15, 3, 3)))</f>
        <v>49</v>
      </c>
      <c r="O18" s="3">
        <f>VALUE(TRIM(MID(Data1!BN15, 3, 3)))</f>
        <v>36</v>
      </c>
    </row>
    <row r="19" spans="2:15" x14ac:dyDescent="0.3">
      <c r="B19" s="9" t="str">
        <v>Hartford</v>
      </c>
      <c r="C19" s="3"/>
      <c r="D19" s="3">
        <f>VALUE(TRIM(MID(Data1!BC16, 3, 3)))</f>
        <v>35</v>
      </c>
      <c r="E19" s="3">
        <f>VALUE(TRIM(MID(Data1!BD16, 3, 3)))</f>
        <v>39</v>
      </c>
      <c r="F19" s="3">
        <f>VALUE(TRIM(MID(Data1!BE16, 3, 3)))</f>
        <v>48</v>
      </c>
      <c r="G19" s="3">
        <f>VALUE(TRIM(MID(Data1!BF16, 3, 3)))</f>
        <v>61</v>
      </c>
      <c r="H19" s="3">
        <f>VALUE(TRIM(MID(Data1!BG16, 3, 3)))</f>
        <v>71</v>
      </c>
      <c r="I19" s="3">
        <f>VALUE(TRIM(MID(Data1!BH16, 3, 3)))</f>
        <v>80</v>
      </c>
      <c r="J19" s="3">
        <f>VALUE(TRIM(MID(Data1!BI16, 3, 3)))</f>
        <v>85</v>
      </c>
      <c r="K19" s="3">
        <f>VALUE(TRIM(MID(Data1!BJ16, 3, 3)))</f>
        <v>83</v>
      </c>
      <c r="L19" s="3">
        <f>VALUE(TRIM(MID(Data1!BK16, 3, 3)))</f>
        <v>75</v>
      </c>
      <c r="M19" s="3">
        <f>VALUE(TRIM(MID(Data1!BL16, 3, 3)))</f>
        <v>63</v>
      </c>
      <c r="N19" s="3">
        <f>VALUE(TRIM(MID(Data1!BM16, 3, 3)))</f>
        <v>52</v>
      </c>
      <c r="O19" s="3">
        <f>VALUE(TRIM(MID(Data1!BN16, 3, 3)))</f>
        <v>40</v>
      </c>
    </row>
    <row r="20" spans="2:15" x14ac:dyDescent="0.3">
      <c r="B20" s="9" t="str">
        <v>Houston</v>
      </c>
      <c r="C20" s="3"/>
      <c r="D20" s="3">
        <f>VALUE(TRIM(MID(Data1!BC17, 3, 3)))</f>
        <v>63</v>
      </c>
      <c r="E20" s="3">
        <f>VALUE(TRIM(MID(Data1!BD17, 3, 3)))</f>
        <v>66</v>
      </c>
      <c r="F20" s="3">
        <f>VALUE(TRIM(MID(Data1!BE17, 3, 3)))</f>
        <v>73</v>
      </c>
      <c r="G20" s="3">
        <f>VALUE(TRIM(MID(Data1!BF17, 3, 3)))</f>
        <v>80</v>
      </c>
      <c r="H20" s="3">
        <f>VALUE(TRIM(MID(Data1!BG17, 3, 3)))</f>
        <v>86</v>
      </c>
      <c r="I20" s="3">
        <f>VALUE(TRIM(MID(Data1!BH17, 3, 3)))</f>
        <v>91</v>
      </c>
      <c r="J20" s="3">
        <f>VALUE(TRIM(MID(Data1!BI17, 3, 3)))</f>
        <v>94</v>
      </c>
      <c r="K20" s="3">
        <f>VALUE(TRIM(MID(Data1!BJ17, 3, 3)))</f>
        <v>95</v>
      </c>
      <c r="L20" s="3">
        <f>VALUE(TRIM(MID(Data1!BK17, 3, 3)))</f>
        <v>90</v>
      </c>
      <c r="M20" s="3">
        <f>VALUE(TRIM(MID(Data1!BL17, 3, 3)))</f>
        <v>82</v>
      </c>
      <c r="N20" s="3">
        <f>VALUE(TRIM(MID(Data1!BM17, 3, 3)))</f>
        <v>73</v>
      </c>
      <c r="O20" s="3">
        <f>VALUE(TRIM(MID(Data1!BN17, 3, 3)))</f>
        <v>64</v>
      </c>
    </row>
    <row r="21" spans="2:15" x14ac:dyDescent="0.3">
      <c r="B21" s="9" t="str">
        <v>Indianapolis</v>
      </c>
      <c r="C21" s="3"/>
      <c r="D21" s="3">
        <f>VALUE(TRIM(MID(Data1!BC18, 3, 3)))</f>
        <v>36</v>
      </c>
      <c r="E21" s="3">
        <f>VALUE(TRIM(MID(Data1!BD18, 3, 3)))</f>
        <v>40</v>
      </c>
      <c r="F21" s="3">
        <f>VALUE(TRIM(MID(Data1!BE18, 3, 3)))</f>
        <v>52</v>
      </c>
      <c r="G21" s="3">
        <f>VALUE(TRIM(MID(Data1!BF18, 3, 3)))</f>
        <v>63</v>
      </c>
      <c r="H21" s="3">
        <f>VALUE(TRIM(MID(Data1!BG18, 3, 3)))</f>
        <v>73</v>
      </c>
      <c r="I21" s="3">
        <f>VALUE(TRIM(MID(Data1!BH18, 3, 3)))</f>
        <v>82</v>
      </c>
      <c r="J21" s="3">
        <f>VALUE(TRIM(MID(Data1!BI18, 3, 3)))</f>
        <v>85</v>
      </c>
      <c r="K21" s="3">
        <f>VALUE(TRIM(MID(Data1!BJ18, 3, 3)))</f>
        <v>84</v>
      </c>
      <c r="L21" s="3">
        <f>VALUE(TRIM(MID(Data1!BK18, 3, 3)))</f>
        <v>78</v>
      </c>
      <c r="M21" s="3">
        <f>VALUE(TRIM(MID(Data1!BL18, 3, 3)))</f>
        <v>65</v>
      </c>
      <c r="N21" s="3">
        <f>VALUE(TRIM(MID(Data1!BM18, 3, 3)))</f>
        <v>52</v>
      </c>
      <c r="O21" s="3">
        <f>VALUE(TRIM(MID(Data1!BN18, 3, 3)))</f>
        <v>39</v>
      </c>
    </row>
    <row r="22" spans="2:15" x14ac:dyDescent="0.3">
      <c r="B22" s="9" t="str">
        <v>Jacksonville</v>
      </c>
      <c r="C22" s="3"/>
      <c r="D22" s="3">
        <f>VALUE(TRIM(MID(Data1!BC19, 3, 3)))</f>
        <v>65</v>
      </c>
      <c r="E22" s="3">
        <f>VALUE(TRIM(MID(Data1!BD19, 3, 3)))</f>
        <v>68</v>
      </c>
      <c r="F22" s="3">
        <f>VALUE(TRIM(MID(Data1!BE19, 3, 3)))</f>
        <v>74</v>
      </c>
      <c r="G22" s="3">
        <f>VALUE(TRIM(MID(Data1!BF19, 3, 3)))</f>
        <v>79</v>
      </c>
      <c r="H22" s="3">
        <f>VALUE(TRIM(MID(Data1!BG19, 3, 3)))</f>
        <v>86</v>
      </c>
      <c r="I22" s="3">
        <f>VALUE(TRIM(MID(Data1!BH19, 3, 3)))</f>
        <v>90</v>
      </c>
      <c r="J22" s="3">
        <f>VALUE(TRIM(MID(Data1!BI19, 3, 3)))</f>
        <v>92</v>
      </c>
      <c r="K22" s="3">
        <f>VALUE(TRIM(MID(Data1!BJ19, 3, 3)))</f>
        <v>91</v>
      </c>
      <c r="L22" s="3">
        <f>VALUE(TRIM(MID(Data1!BK19, 3, 3)))</f>
        <v>87</v>
      </c>
      <c r="M22" s="3">
        <f>VALUE(TRIM(MID(Data1!BL19, 3, 3)))</f>
        <v>80</v>
      </c>
      <c r="N22" s="3">
        <f>VALUE(TRIM(MID(Data1!BM19, 3, 3)))</f>
        <v>74</v>
      </c>
      <c r="O22" s="3">
        <f>VALUE(TRIM(MID(Data1!BN19, 3, 3)))</f>
        <v>67</v>
      </c>
    </row>
    <row r="23" spans="2:15" x14ac:dyDescent="0.3">
      <c r="B23" s="9" t="str">
        <v>Kansas City</v>
      </c>
      <c r="C23" s="3"/>
      <c r="D23" s="3">
        <f>VALUE(TRIM(MID(Data1!BC20, 3, 3)))</f>
        <v>40</v>
      </c>
      <c r="E23" s="3">
        <f>VALUE(TRIM(MID(Data1!BD20, 3, 3)))</f>
        <v>45</v>
      </c>
      <c r="F23" s="3">
        <f>VALUE(TRIM(MID(Data1!BE20, 3, 3)))</f>
        <v>56</v>
      </c>
      <c r="G23" s="3">
        <f>VALUE(TRIM(MID(Data1!BF20, 3, 3)))</f>
        <v>67</v>
      </c>
      <c r="H23" s="3">
        <f>VALUE(TRIM(MID(Data1!BG20, 3, 3)))</f>
        <v>76</v>
      </c>
      <c r="I23" s="3">
        <f>VALUE(TRIM(MID(Data1!BH20, 3, 3)))</f>
        <v>85</v>
      </c>
      <c r="J23" s="3">
        <f>VALUE(TRIM(MID(Data1!BI20, 3, 3)))</f>
        <v>90</v>
      </c>
      <c r="K23" s="3">
        <f>VALUE(TRIM(MID(Data1!BJ20, 3, 3)))</f>
        <v>89</v>
      </c>
      <c r="L23" s="3">
        <f>VALUE(TRIM(MID(Data1!BK20, 3, 3)))</f>
        <v>80</v>
      </c>
      <c r="M23" s="3">
        <f>VALUE(TRIM(MID(Data1!BL20, 3, 3)))</f>
        <v>68</v>
      </c>
      <c r="N23" s="3">
        <f>VALUE(TRIM(MID(Data1!BM20, 3, 3)))</f>
        <v>54</v>
      </c>
      <c r="O23" s="3">
        <f>VALUE(TRIM(MID(Data1!BN20, 3, 3)))</f>
        <v>42</v>
      </c>
    </row>
    <row r="24" spans="2:15" x14ac:dyDescent="0.3">
      <c r="B24" s="9" t="str">
        <v>Las Vegas</v>
      </c>
      <c r="C24" s="3"/>
      <c r="D24" s="3">
        <f>VALUE(TRIM(MID(Data1!BC21, 3, 3)))</f>
        <v>58</v>
      </c>
      <c r="E24" s="3">
        <f>VALUE(TRIM(MID(Data1!BD21, 3, 3)))</f>
        <v>63</v>
      </c>
      <c r="F24" s="3">
        <f>VALUE(TRIM(MID(Data1!BE21, 3, 3)))</f>
        <v>70</v>
      </c>
      <c r="G24" s="3">
        <f>VALUE(TRIM(MID(Data1!BF21, 3, 3)))</f>
        <v>78</v>
      </c>
      <c r="H24" s="3">
        <f>VALUE(TRIM(MID(Data1!BG21, 3, 3)))</f>
        <v>89</v>
      </c>
      <c r="I24" s="3">
        <f>VALUE(TRIM(MID(Data1!BH21, 3, 3)))</f>
        <v>99</v>
      </c>
      <c r="J24" s="3">
        <f>VALUE(TRIM(MID(Data1!BI21, 3, 3)))</f>
        <v>104</v>
      </c>
      <c r="K24" s="3">
        <f>VALUE(TRIM(MID(Data1!BJ21, 3, 3)))</f>
        <v>102</v>
      </c>
      <c r="L24" s="3">
        <f>VALUE(TRIM(MID(Data1!BK21, 3, 3)))</f>
        <v>94</v>
      </c>
      <c r="M24" s="3">
        <f>VALUE(TRIM(MID(Data1!BL21, 3, 3)))</f>
        <v>81</v>
      </c>
      <c r="N24" s="3">
        <f>VALUE(TRIM(MID(Data1!BM21, 3, 3)))</f>
        <v>66</v>
      </c>
      <c r="O24" s="3">
        <f>VALUE(TRIM(MID(Data1!BN21, 3, 3)))</f>
        <v>57</v>
      </c>
    </row>
    <row r="25" spans="2:15" x14ac:dyDescent="0.3">
      <c r="B25" s="9" t="str">
        <v>Los Angeles</v>
      </c>
      <c r="C25" s="3"/>
      <c r="D25" s="3">
        <f>VALUE(TRIM(MID(Data1!BC22, 3, 3)))</f>
        <v>68</v>
      </c>
      <c r="E25" s="3">
        <f>VALUE(TRIM(MID(Data1!BD22, 3, 3)))</f>
        <v>69</v>
      </c>
      <c r="F25" s="3">
        <f>VALUE(TRIM(MID(Data1!BE22, 3, 3)))</f>
        <v>70</v>
      </c>
      <c r="G25" s="3">
        <f>VALUE(TRIM(MID(Data1!BF22, 3, 3)))</f>
        <v>73</v>
      </c>
      <c r="H25" s="3">
        <f>VALUE(TRIM(MID(Data1!BG22, 3, 3)))</f>
        <v>75</v>
      </c>
      <c r="I25" s="3">
        <f>VALUE(TRIM(MID(Data1!BH22, 3, 3)))</f>
        <v>78</v>
      </c>
      <c r="J25" s="3">
        <f>VALUE(TRIM(MID(Data1!BI22, 3, 3)))</f>
        <v>83</v>
      </c>
      <c r="K25" s="3">
        <f>VALUE(TRIM(MID(Data1!BJ22, 3, 3)))</f>
        <v>84</v>
      </c>
      <c r="L25" s="3">
        <f>VALUE(TRIM(MID(Data1!BK22, 3, 3)))</f>
        <v>83</v>
      </c>
      <c r="M25" s="3">
        <f>VALUE(TRIM(MID(Data1!BL22, 3, 3)))</f>
        <v>79</v>
      </c>
      <c r="N25" s="3">
        <f>VALUE(TRIM(MID(Data1!BM22, 3, 3)))</f>
        <v>73</v>
      </c>
      <c r="O25" s="3">
        <f>VALUE(TRIM(MID(Data1!BN22, 3, 3)))</f>
        <v>68</v>
      </c>
    </row>
    <row r="26" spans="2:15" x14ac:dyDescent="0.3">
      <c r="B26" s="9" t="str">
        <v>Louisville</v>
      </c>
      <c r="C26" s="3"/>
      <c r="D26" s="3">
        <f>VALUE(TRIM(MID(Data1!BC23, 3, 3)))</f>
        <v>43</v>
      </c>
      <c r="E26" s="3">
        <f>VALUE(TRIM(MID(Data1!BD23, 3, 3)))</f>
        <v>48</v>
      </c>
      <c r="F26" s="3">
        <f>VALUE(TRIM(MID(Data1!BE23, 3, 3)))</f>
        <v>58</v>
      </c>
      <c r="G26" s="3">
        <f>VALUE(TRIM(MID(Data1!BF23, 3, 3)))</f>
        <v>69</v>
      </c>
      <c r="H26" s="3">
        <f>VALUE(TRIM(MID(Data1!BG23, 3, 3)))</f>
        <v>77</v>
      </c>
      <c r="I26" s="3">
        <f>VALUE(TRIM(MID(Data1!BH23, 3, 3)))</f>
        <v>85</v>
      </c>
      <c r="J26" s="3">
        <f>VALUE(TRIM(MID(Data1!BI23, 3, 3)))</f>
        <v>89</v>
      </c>
      <c r="K26" s="3">
        <f>VALUE(TRIM(MID(Data1!BJ23, 3, 3)))</f>
        <v>88</v>
      </c>
      <c r="L26" s="3">
        <f>VALUE(TRIM(MID(Data1!BK23, 3, 3)))</f>
        <v>82</v>
      </c>
      <c r="M26" s="3">
        <f>VALUE(TRIM(MID(Data1!BL23, 3, 3)))</f>
        <v>70</v>
      </c>
      <c r="N26" s="3">
        <f>VALUE(TRIM(MID(Data1!BM23, 3, 3)))</f>
        <v>58</v>
      </c>
      <c r="O26" s="3">
        <f>VALUE(TRIM(MID(Data1!BN23, 3, 3)))</f>
        <v>46</v>
      </c>
    </row>
    <row r="27" spans="2:15" x14ac:dyDescent="0.3">
      <c r="B27" s="9" t="str">
        <v>Memphis</v>
      </c>
      <c r="C27" s="3"/>
      <c r="D27" s="3">
        <f>VALUE(TRIM(MID(Data1!BC24, 3, 3)))</f>
        <v>50</v>
      </c>
      <c r="E27" s="3">
        <f>VALUE(TRIM(MID(Data1!BD24, 3, 3)))</f>
        <v>55</v>
      </c>
      <c r="F27" s="3">
        <f>VALUE(TRIM(MID(Data1!BE24, 3, 3)))</f>
        <v>64</v>
      </c>
      <c r="G27" s="3">
        <f>VALUE(TRIM(MID(Data1!BF24, 3, 3)))</f>
        <v>73</v>
      </c>
      <c r="H27" s="3">
        <f>VALUE(TRIM(MID(Data1!BG24, 3, 3)))</f>
        <v>81</v>
      </c>
      <c r="I27" s="3">
        <f>VALUE(TRIM(MID(Data1!BH24, 3, 3)))</f>
        <v>89</v>
      </c>
      <c r="J27" s="3">
        <f>VALUE(TRIM(MID(Data1!BI24, 3, 3)))</f>
        <v>92</v>
      </c>
      <c r="K27" s="3">
        <f>VALUE(TRIM(MID(Data1!BJ24, 3, 3)))</f>
        <v>91</v>
      </c>
      <c r="L27" s="3">
        <f>VALUE(TRIM(MID(Data1!BK24, 3, 3)))</f>
        <v>85</v>
      </c>
      <c r="M27" s="3">
        <f>VALUE(TRIM(MID(Data1!BL24, 3, 3)))</f>
        <v>74</v>
      </c>
      <c r="N27" s="3">
        <f>VALUE(TRIM(MID(Data1!BM24, 3, 3)))</f>
        <v>63</v>
      </c>
      <c r="O27" s="3">
        <f>VALUE(TRIM(MID(Data1!BN24, 3, 3)))</f>
        <v>52</v>
      </c>
    </row>
    <row r="28" spans="2:15" x14ac:dyDescent="0.3">
      <c r="B28" s="9" t="str">
        <v>Miami</v>
      </c>
      <c r="C28" s="3"/>
      <c r="D28" s="3">
        <f>VALUE(TRIM(MID(Data1!BC25, 3, 3)))</f>
        <v>76</v>
      </c>
      <c r="E28" s="3">
        <f>VALUE(TRIM(MID(Data1!BD25, 3, 3)))</f>
        <v>78</v>
      </c>
      <c r="F28" s="3">
        <f>VALUE(TRIM(MID(Data1!BE25, 3, 3)))</f>
        <v>80</v>
      </c>
      <c r="G28" s="3">
        <f>VALUE(TRIM(MID(Data1!BF25, 3, 3)))</f>
        <v>83</v>
      </c>
      <c r="H28" s="3">
        <f>VALUE(TRIM(MID(Data1!BG25, 3, 3)))</f>
        <v>87</v>
      </c>
      <c r="I28" s="3">
        <f>VALUE(TRIM(MID(Data1!BH25, 3, 3)))</f>
        <v>90</v>
      </c>
      <c r="J28" s="3">
        <f>VALUE(TRIM(MID(Data1!BI25, 3, 3)))</f>
        <v>91</v>
      </c>
      <c r="K28" s="3">
        <f>VALUE(TRIM(MID(Data1!BJ25, 3, 3)))</f>
        <v>91</v>
      </c>
      <c r="L28" s="3">
        <f>VALUE(TRIM(MID(Data1!BK25, 3, 3)))</f>
        <v>89</v>
      </c>
      <c r="M28" s="3">
        <f>VALUE(TRIM(MID(Data1!BL25, 3, 3)))</f>
        <v>86</v>
      </c>
      <c r="N28" s="3">
        <f>VALUE(TRIM(MID(Data1!BM25, 3, 3)))</f>
        <v>82</v>
      </c>
      <c r="O28" s="3">
        <f>VALUE(TRIM(MID(Data1!BN25, 3, 3)))</f>
        <v>78</v>
      </c>
    </row>
    <row r="29" spans="2:15" x14ac:dyDescent="0.3">
      <c r="B29" s="9" t="str">
        <v>Milwaukee</v>
      </c>
      <c r="C29" s="3"/>
      <c r="D29" s="3">
        <f>VALUE(TRIM(MID(Data1!BC26, 3, 3)))</f>
        <v>29</v>
      </c>
      <c r="E29" s="3">
        <f>VALUE(TRIM(MID(Data1!BD26, 3, 3)))</f>
        <v>33</v>
      </c>
      <c r="F29" s="3">
        <f>VALUE(TRIM(MID(Data1!BE26, 3, 3)))</f>
        <v>42</v>
      </c>
      <c r="G29" s="3">
        <f>VALUE(TRIM(MID(Data1!BF26, 3, 3)))</f>
        <v>54</v>
      </c>
      <c r="H29" s="3">
        <f>VALUE(TRIM(MID(Data1!BG26, 3, 3)))</f>
        <v>65</v>
      </c>
      <c r="I29" s="3">
        <f>VALUE(TRIM(MID(Data1!BH26, 3, 3)))</f>
        <v>75</v>
      </c>
      <c r="J29" s="3">
        <f>VALUE(TRIM(MID(Data1!BI26, 3, 3)))</f>
        <v>80</v>
      </c>
      <c r="K29" s="3">
        <f>VALUE(TRIM(MID(Data1!BJ26, 3, 3)))</f>
        <v>79</v>
      </c>
      <c r="L29" s="3">
        <f>VALUE(TRIM(MID(Data1!BK26, 3, 3)))</f>
        <v>71</v>
      </c>
      <c r="M29" s="3">
        <f>VALUE(TRIM(MID(Data1!BL26, 3, 3)))</f>
        <v>59</v>
      </c>
      <c r="N29" s="3">
        <f>VALUE(TRIM(MID(Data1!BM26, 3, 3)))</f>
        <v>46</v>
      </c>
      <c r="O29" s="3">
        <f>VALUE(TRIM(MID(Data1!BN26, 3, 3)))</f>
        <v>33</v>
      </c>
    </row>
    <row r="30" spans="2:15" x14ac:dyDescent="0.3">
      <c r="B30" s="9" t="str">
        <v>Minneapolis</v>
      </c>
      <c r="C30" s="3"/>
      <c r="D30" s="3">
        <f>VALUE(TRIM(MID(Data1!BC27, 3, 3)))</f>
        <v>24</v>
      </c>
      <c r="E30" s="3">
        <f>VALUE(TRIM(MID(Data1!BD27, 3, 3)))</f>
        <v>29</v>
      </c>
      <c r="F30" s="3">
        <f>VALUE(TRIM(MID(Data1!BE27, 3, 3)))</f>
        <v>41</v>
      </c>
      <c r="G30" s="3">
        <f>VALUE(TRIM(MID(Data1!BF27, 3, 3)))</f>
        <v>58</v>
      </c>
      <c r="H30" s="3">
        <f>VALUE(TRIM(MID(Data1!BG27, 3, 3)))</f>
        <v>69</v>
      </c>
      <c r="I30" s="3">
        <f>VALUE(TRIM(MID(Data1!BH27, 3, 3)))</f>
        <v>79</v>
      </c>
      <c r="J30" s="3">
        <f>VALUE(TRIM(MID(Data1!BI27, 3, 3)))</f>
        <v>83</v>
      </c>
      <c r="K30" s="3">
        <f>VALUE(TRIM(MID(Data1!BJ27, 3, 3)))</f>
        <v>81</v>
      </c>
      <c r="L30" s="3">
        <f>VALUE(TRIM(MID(Data1!BK27, 3, 3)))</f>
        <v>72</v>
      </c>
      <c r="M30" s="3">
        <f>VALUE(TRIM(MID(Data1!BL27, 3, 3)))</f>
        <v>58</v>
      </c>
      <c r="N30" s="3">
        <f>VALUE(TRIM(MID(Data1!BM27, 3, 3)))</f>
        <v>41</v>
      </c>
      <c r="O30" s="3">
        <f>VALUE(TRIM(MID(Data1!BN27, 3, 3)))</f>
        <v>27</v>
      </c>
    </row>
    <row r="31" spans="2:15" x14ac:dyDescent="0.3">
      <c r="B31" s="9" t="str">
        <v>Nashville</v>
      </c>
      <c r="C31" s="3"/>
      <c r="D31" s="3">
        <f>VALUE(TRIM(MID(Data1!BC28, 3, 3)))</f>
        <v>47</v>
      </c>
      <c r="E31" s="3">
        <f>VALUE(TRIM(MID(Data1!BD28, 3, 3)))</f>
        <v>52</v>
      </c>
      <c r="F31" s="3">
        <f>VALUE(TRIM(MID(Data1!BE28, 3, 3)))</f>
        <v>61</v>
      </c>
      <c r="G31" s="3">
        <f>VALUE(TRIM(MID(Data1!BF28, 3, 3)))</f>
        <v>71</v>
      </c>
      <c r="H31" s="3">
        <f>VALUE(TRIM(MID(Data1!BG28, 3, 3)))</f>
        <v>78</v>
      </c>
      <c r="I31" s="3">
        <f>VALUE(TRIM(MID(Data1!BH28, 3, 3)))</f>
        <v>86</v>
      </c>
      <c r="J31" s="3">
        <f>VALUE(TRIM(MID(Data1!BI28, 3, 3)))</f>
        <v>89</v>
      </c>
      <c r="K31" s="3">
        <f>VALUE(TRIM(MID(Data1!BJ28, 3, 3)))</f>
        <v>89</v>
      </c>
      <c r="L31" s="3">
        <f>VALUE(TRIM(MID(Data1!BK28, 3, 3)))</f>
        <v>82</v>
      </c>
      <c r="M31" s="3">
        <f>VALUE(TRIM(MID(Data1!BL28, 3, 3)))</f>
        <v>72</v>
      </c>
      <c r="N31" s="3">
        <f>VALUE(TRIM(MID(Data1!BM28, 3, 3)))</f>
        <v>60</v>
      </c>
      <c r="O31" s="3">
        <f>VALUE(TRIM(MID(Data1!BN28, 3, 3)))</f>
        <v>50</v>
      </c>
    </row>
    <row r="32" spans="2:15" x14ac:dyDescent="0.3">
      <c r="B32" s="9" t="str">
        <v>New Orleans</v>
      </c>
      <c r="C32" s="3"/>
      <c r="D32" s="3">
        <f>VALUE(TRIM(MID(Data1!BC29, 3, 3)))</f>
        <v>62</v>
      </c>
      <c r="E32" s="3">
        <f>VALUE(TRIM(MID(Data1!BD29, 3, 3)))</f>
        <v>65</v>
      </c>
      <c r="F32" s="3">
        <f>VALUE(TRIM(MID(Data1!BE29, 3, 3)))</f>
        <v>72</v>
      </c>
      <c r="G32" s="3">
        <f>VALUE(TRIM(MID(Data1!BF29, 3, 3)))</f>
        <v>78</v>
      </c>
      <c r="H32" s="3">
        <f>VALUE(TRIM(MID(Data1!BG29, 3, 3)))</f>
        <v>85</v>
      </c>
      <c r="I32" s="3">
        <f>VALUE(TRIM(MID(Data1!BH29, 3, 3)))</f>
        <v>90</v>
      </c>
      <c r="J32" s="3">
        <f>VALUE(TRIM(MID(Data1!BI29, 3, 3)))</f>
        <v>91</v>
      </c>
      <c r="K32" s="3">
        <f>VALUE(TRIM(MID(Data1!BJ29, 3, 3)))</f>
        <v>91</v>
      </c>
      <c r="L32" s="3">
        <f>VALUE(TRIM(MID(Data1!BK29, 3, 3)))</f>
        <v>88</v>
      </c>
      <c r="M32" s="3">
        <f>VALUE(TRIM(MID(Data1!BL29, 3, 3)))</f>
        <v>80</v>
      </c>
      <c r="N32" s="3">
        <f>VALUE(TRIM(MID(Data1!BM29, 3, 3)))</f>
        <v>72</v>
      </c>
      <c r="O32" s="3">
        <f>VALUE(TRIM(MID(Data1!BN29, 3, 3)))</f>
        <v>64</v>
      </c>
    </row>
    <row r="33" spans="2:15" x14ac:dyDescent="0.3">
      <c r="B33" s="9" t="str">
        <v>New York</v>
      </c>
      <c r="C33" s="3"/>
      <c r="D33" s="3">
        <f>VALUE(TRIM(MID(Data1!BC30, 3, 3)))</f>
        <v>38</v>
      </c>
      <c r="E33" s="3">
        <f>VALUE(TRIM(MID(Data1!BD30, 3, 3)))</f>
        <v>42</v>
      </c>
      <c r="F33" s="3">
        <f>VALUE(TRIM(MID(Data1!BE30, 3, 3)))</f>
        <v>50</v>
      </c>
      <c r="G33" s="3">
        <f>VALUE(TRIM(MID(Data1!BF30, 3, 3)))</f>
        <v>61</v>
      </c>
      <c r="H33" s="3">
        <f>VALUE(TRIM(MID(Data1!BG30, 3, 3)))</f>
        <v>71</v>
      </c>
      <c r="I33" s="3">
        <f>VALUE(TRIM(MID(Data1!BH30, 3, 3)))</f>
        <v>79</v>
      </c>
      <c r="J33" s="3">
        <f>VALUE(TRIM(MID(Data1!BI30, 3, 3)))</f>
        <v>84</v>
      </c>
      <c r="K33" s="3">
        <f>VALUE(TRIM(MID(Data1!BJ30, 3, 3)))</f>
        <v>83</v>
      </c>
      <c r="L33" s="3">
        <f>VALUE(TRIM(MID(Data1!BK30, 3, 3)))</f>
        <v>75</v>
      </c>
      <c r="M33" s="3">
        <f>VALUE(TRIM(MID(Data1!BL30, 3, 3)))</f>
        <v>64</v>
      </c>
      <c r="N33" s="3">
        <f>VALUE(TRIM(MID(Data1!BM30, 3, 3)))</f>
        <v>54</v>
      </c>
      <c r="O33" s="3">
        <f>VALUE(TRIM(MID(Data1!BN30, 3, 3)))</f>
        <v>43</v>
      </c>
    </row>
    <row r="34" spans="2:15" x14ac:dyDescent="0.3">
      <c r="B34" s="9" t="str">
        <v>Oklahoma City</v>
      </c>
      <c r="C34" s="3"/>
      <c r="D34" s="3">
        <f>VALUE(TRIM(MID(Data1!BC31, 3, 3)))</f>
        <v>50</v>
      </c>
      <c r="E34" s="3">
        <f>VALUE(TRIM(MID(Data1!BD31, 3, 3)))</f>
        <v>55</v>
      </c>
      <c r="F34" s="3">
        <f>VALUE(TRIM(MID(Data1!BE31, 3, 3)))</f>
        <v>63</v>
      </c>
      <c r="G34" s="3">
        <f>VALUE(TRIM(MID(Data1!BF31, 3, 3)))</f>
        <v>72</v>
      </c>
      <c r="H34" s="3">
        <f>VALUE(TRIM(MID(Data1!BG31, 3, 3)))</f>
        <v>80</v>
      </c>
      <c r="I34" s="3">
        <f>VALUE(TRIM(MID(Data1!BH31, 3, 3)))</f>
        <v>88</v>
      </c>
      <c r="J34" s="3">
        <f>VALUE(TRIM(MID(Data1!BI31, 3, 3)))</f>
        <v>94</v>
      </c>
      <c r="K34" s="3">
        <f>VALUE(TRIM(MID(Data1!BJ31, 3, 3)))</f>
        <v>93</v>
      </c>
      <c r="L34" s="3">
        <f>VALUE(TRIM(MID(Data1!BK31, 3, 3)))</f>
        <v>85</v>
      </c>
      <c r="M34" s="3">
        <f>VALUE(TRIM(MID(Data1!BL31, 3, 3)))</f>
        <v>73</v>
      </c>
      <c r="N34" s="3">
        <f>VALUE(TRIM(MID(Data1!BM31, 3, 3)))</f>
        <v>62</v>
      </c>
      <c r="O34" s="3">
        <f>VALUE(TRIM(MID(Data1!BN31, 3, 3)))</f>
        <v>51</v>
      </c>
    </row>
    <row r="35" spans="2:15" x14ac:dyDescent="0.3">
      <c r="B35" s="9" t="str">
        <v>Orlando</v>
      </c>
      <c r="C35" s="3"/>
      <c r="D35" s="3">
        <f>VALUE(TRIM(MID(Data1!BC32, 3, 3)))</f>
        <v>71</v>
      </c>
      <c r="E35" s="3">
        <f>VALUE(TRIM(MID(Data1!BD32, 3, 3)))</f>
        <v>74</v>
      </c>
      <c r="F35" s="3">
        <f>VALUE(TRIM(MID(Data1!BE32, 3, 3)))</f>
        <v>78</v>
      </c>
      <c r="G35" s="3">
        <f>VALUE(TRIM(MID(Data1!BF32, 3, 3)))</f>
        <v>83</v>
      </c>
      <c r="H35" s="3">
        <f>VALUE(TRIM(MID(Data1!BG32, 3, 3)))</f>
        <v>88</v>
      </c>
      <c r="I35" s="3">
        <f>VALUE(TRIM(MID(Data1!BH32, 3, 3)))</f>
        <v>91</v>
      </c>
      <c r="J35" s="3">
        <f>VALUE(TRIM(MID(Data1!BI32, 3, 3)))</f>
        <v>92</v>
      </c>
      <c r="K35" s="3">
        <f>VALUE(TRIM(MID(Data1!BJ32, 3, 3)))</f>
        <v>92</v>
      </c>
      <c r="L35" s="3">
        <f>VALUE(TRIM(MID(Data1!BK32, 3, 3)))</f>
        <v>90</v>
      </c>
      <c r="M35" s="3">
        <f>VALUE(TRIM(MID(Data1!BL32, 3, 3)))</f>
        <v>85</v>
      </c>
      <c r="N35" s="3">
        <f>VALUE(TRIM(MID(Data1!BM32, 3, 3)))</f>
        <v>78</v>
      </c>
      <c r="O35" s="3">
        <f>VALUE(TRIM(MID(Data1!BN32, 3, 3)))</f>
        <v>73</v>
      </c>
    </row>
    <row r="36" spans="2:15" x14ac:dyDescent="0.3">
      <c r="B36" s="9" t="str">
        <v>Philadelphia</v>
      </c>
      <c r="C36" s="3"/>
      <c r="D36" s="3">
        <f>VALUE(TRIM(MID(Data1!BC33, 3, 3)))</f>
        <v>40</v>
      </c>
      <c r="E36" s="3">
        <f>VALUE(TRIM(MID(Data1!BD33, 3, 3)))</f>
        <v>44</v>
      </c>
      <c r="F36" s="3">
        <f>VALUE(TRIM(MID(Data1!BE33, 3, 3)))</f>
        <v>53</v>
      </c>
      <c r="G36" s="3">
        <f>VALUE(TRIM(MID(Data1!BF33, 3, 3)))</f>
        <v>64</v>
      </c>
      <c r="H36" s="3">
        <f>VALUE(TRIM(MID(Data1!BG33, 3, 3)))</f>
        <v>74</v>
      </c>
      <c r="I36" s="3">
        <f>VALUE(TRIM(MID(Data1!BH33, 3, 3)))</f>
        <v>83</v>
      </c>
      <c r="J36" s="3">
        <f>VALUE(TRIM(MID(Data1!BI33, 3, 3)))</f>
        <v>87</v>
      </c>
      <c r="K36" s="3">
        <f>VALUE(TRIM(MID(Data1!BJ33, 3, 3)))</f>
        <v>85</v>
      </c>
      <c r="L36" s="3">
        <f>VALUE(TRIM(MID(Data1!BK33, 3, 3)))</f>
        <v>78</v>
      </c>
      <c r="M36" s="3">
        <f>VALUE(TRIM(MID(Data1!BL33, 3, 3)))</f>
        <v>67</v>
      </c>
      <c r="N36" s="3">
        <f>VALUE(TRIM(MID(Data1!BM33, 3, 3)))</f>
        <v>56</v>
      </c>
      <c r="O36" s="3">
        <f>VALUE(TRIM(MID(Data1!BN33, 3, 3)))</f>
        <v>45</v>
      </c>
    </row>
    <row r="37" spans="2:15" x14ac:dyDescent="0.3">
      <c r="B37" s="9" t="str">
        <v>Phoenix</v>
      </c>
      <c r="C37" s="3"/>
      <c r="D37" s="3">
        <f>VALUE(TRIM(MID(Data1!BC34, 3, 3)))</f>
        <v>69</v>
      </c>
      <c r="E37" s="3">
        <f>VALUE(TRIM(MID(Data1!BD34, 3, 3)))</f>
        <v>72</v>
      </c>
      <c r="F37" s="3">
        <f>VALUE(TRIM(MID(Data1!BE34, 3, 3)))</f>
        <v>78</v>
      </c>
      <c r="G37" s="3">
        <f>VALUE(TRIM(MID(Data1!BF34, 3, 3)))</f>
        <v>86</v>
      </c>
      <c r="H37" s="3">
        <f>VALUE(TRIM(MID(Data1!BG34, 3, 3)))</f>
        <v>95</v>
      </c>
      <c r="I37" s="3">
        <f>VALUE(TRIM(MID(Data1!BH34, 3, 3)))</f>
        <v>104</v>
      </c>
      <c r="J37" s="3">
        <f>VALUE(TRIM(MID(Data1!BI34, 3, 3)))</f>
        <v>106</v>
      </c>
      <c r="K37" s="3">
        <f>VALUE(TRIM(MID(Data1!BJ34, 3, 3)))</f>
        <v>104</v>
      </c>
      <c r="L37" s="3">
        <f>VALUE(TRIM(MID(Data1!BK34, 3, 3)))</f>
        <v>100</v>
      </c>
      <c r="M37" s="3">
        <f>VALUE(TRIM(MID(Data1!BL34, 3, 3)))</f>
        <v>89</v>
      </c>
      <c r="N37" s="3">
        <f>VALUE(TRIM(MID(Data1!BM34, 3, 3)))</f>
        <v>76</v>
      </c>
      <c r="O37" s="3">
        <f>VALUE(TRIM(MID(Data1!BN34, 3, 3)))</f>
        <v>67</v>
      </c>
    </row>
    <row r="38" spans="2:15" x14ac:dyDescent="0.3">
      <c r="B38" s="9" t="str">
        <v>Pittsburgh</v>
      </c>
      <c r="C38" s="3"/>
      <c r="D38" s="3">
        <f>VALUE(TRIM(MID(Data1!BC35, 3, 3)))</f>
        <v>36</v>
      </c>
      <c r="E38" s="3">
        <f>VALUE(TRIM(MID(Data1!BD35, 3, 3)))</f>
        <v>39</v>
      </c>
      <c r="F38" s="3">
        <f>VALUE(TRIM(MID(Data1!BE35, 3, 3)))</f>
        <v>49</v>
      </c>
      <c r="G38" s="3">
        <f>VALUE(TRIM(MID(Data1!BF35, 3, 3)))</f>
        <v>62</v>
      </c>
      <c r="H38" s="3">
        <f>VALUE(TRIM(MID(Data1!BG35, 3, 3)))</f>
        <v>71</v>
      </c>
      <c r="I38" s="3">
        <f>VALUE(TRIM(MID(Data1!BH35, 3, 3)))</f>
        <v>79</v>
      </c>
      <c r="J38" s="3">
        <f>VALUE(TRIM(MID(Data1!BI35, 3, 3)))</f>
        <v>83</v>
      </c>
      <c r="K38" s="3">
        <f>VALUE(TRIM(MID(Data1!BJ35, 3, 3)))</f>
        <v>81</v>
      </c>
      <c r="L38" s="3">
        <f>VALUE(TRIM(MID(Data1!BK35, 3, 3)))</f>
        <v>74</v>
      </c>
      <c r="M38" s="3">
        <f>VALUE(TRIM(MID(Data1!BL35, 3, 3)))</f>
        <v>63</v>
      </c>
      <c r="N38" s="3">
        <f>VALUE(TRIM(MID(Data1!BM35, 3, 3)))</f>
        <v>51</v>
      </c>
      <c r="O38" s="3">
        <f>VALUE(TRIM(MID(Data1!BN35, 3, 3)))</f>
        <v>39</v>
      </c>
    </row>
    <row r="39" spans="2:15" x14ac:dyDescent="0.3">
      <c r="B39" s="9" t="str">
        <v>Portland</v>
      </c>
      <c r="C39" s="3"/>
      <c r="D39" s="3">
        <f>VALUE(TRIM(MID(Data1!BC36, 3, 3)))</f>
        <v>47</v>
      </c>
      <c r="E39" s="3">
        <f>VALUE(TRIM(MID(Data1!BD36, 3, 3)))</f>
        <v>51</v>
      </c>
      <c r="F39" s="3">
        <f>VALUE(TRIM(MID(Data1!BE36, 3, 3)))</f>
        <v>57</v>
      </c>
      <c r="G39" s="3">
        <f>VALUE(TRIM(MID(Data1!BF36, 3, 3)))</f>
        <v>62</v>
      </c>
      <c r="H39" s="3">
        <f>VALUE(TRIM(MID(Data1!BG36, 3, 3)))</f>
        <v>69</v>
      </c>
      <c r="I39" s="3">
        <f>VALUE(TRIM(MID(Data1!BH36, 3, 3)))</f>
        <v>73</v>
      </c>
      <c r="J39" s="3">
        <f>VALUE(TRIM(MID(Data1!BI36, 3, 3)))</f>
        <v>81</v>
      </c>
      <c r="K39" s="3">
        <f>VALUE(TRIM(MID(Data1!BJ36, 3, 3)))</f>
        <v>81</v>
      </c>
      <c r="L39" s="3">
        <f>VALUE(TRIM(MID(Data1!BK36, 3, 3)))</f>
        <v>75</v>
      </c>
      <c r="M39" s="3">
        <f>VALUE(TRIM(MID(Data1!BL36, 3, 3)))</f>
        <v>64</v>
      </c>
      <c r="N39" s="3">
        <f>VALUE(TRIM(MID(Data1!BM36, 3, 3)))</f>
        <v>5</v>
      </c>
      <c r="O39" s="3">
        <f>VALUE(TRIM(MID(Data1!BN36, 3, 3)))</f>
        <v>45</v>
      </c>
    </row>
    <row r="40" spans="2:15" x14ac:dyDescent="0.3">
      <c r="B40" s="9" t="str">
        <v>Providence</v>
      </c>
      <c r="C40" s="3"/>
      <c r="D40" s="3">
        <f>VALUE(TRIM(MID(Data1!BC37, 3, 3)))</f>
        <v>37</v>
      </c>
      <c r="E40" s="3">
        <f>VALUE(TRIM(MID(Data1!BD37, 3, 3)))</f>
        <v>40</v>
      </c>
      <c r="F40" s="3">
        <f>VALUE(TRIM(MID(Data1!BE37, 3, 3)))</f>
        <v>48</v>
      </c>
      <c r="G40" s="3">
        <f>VALUE(TRIM(MID(Data1!BF37, 3, 3)))</f>
        <v>59</v>
      </c>
      <c r="H40" s="3">
        <f>VALUE(TRIM(MID(Data1!BG37, 3, 3)))</f>
        <v>68</v>
      </c>
      <c r="I40" s="3">
        <f>VALUE(TRIM(MID(Data1!BH37, 3, 3)))</f>
        <v>78</v>
      </c>
      <c r="J40" s="3">
        <f>VALUE(TRIM(MID(Data1!BI37, 3, 3)))</f>
        <v>83</v>
      </c>
      <c r="K40" s="3">
        <f>VALUE(TRIM(MID(Data1!BJ37, 3, 3)))</f>
        <v>81</v>
      </c>
      <c r="L40" s="3">
        <f>VALUE(TRIM(MID(Data1!BK37, 3, 3)))</f>
        <v>74</v>
      </c>
      <c r="M40" s="3">
        <f>VALUE(TRIM(MID(Data1!BL37, 3, 3)))</f>
        <v>63</v>
      </c>
      <c r="N40" s="3">
        <f>VALUE(TRIM(MID(Data1!BM37, 3, 3)))</f>
        <v>53</v>
      </c>
      <c r="O40" s="3">
        <f>VALUE(TRIM(MID(Data1!BN37, 3, 3)))</f>
        <v>42</v>
      </c>
    </row>
    <row r="41" spans="2:15" x14ac:dyDescent="0.3">
      <c r="B41" s="9" t="str">
        <v>Raleigh</v>
      </c>
      <c r="C41" s="3"/>
      <c r="D41" s="3">
        <f>VALUE(TRIM(MID(Data1!BC38, 3, 3)))</f>
        <v>51</v>
      </c>
      <c r="E41" s="3">
        <f>VALUE(TRIM(MID(Data1!BD38, 3, 3)))</f>
        <v>55</v>
      </c>
      <c r="F41" s="3">
        <f>VALUE(TRIM(MID(Data1!BE38, 3, 3)))</f>
        <v>63</v>
      </c>
      <c r="G41" s="3">
        <f>VALUE(TRIM(MID(Data1!BF38, 3, 3)))</f>
        <v>72</v>
      </c>
      <c r="H41" s="3">
        <f>VALUE(TRIM(MID(Data1!BG38, 3, 3)))</f>
        <v>80</v>
      </c>
      <c r="I41" s="3">
        <f>VALUE(TRIM(MID(Data1!BH38, 3, 3)))</f>
        <v>87</v>
      </c>
      <c r="J41" s="3">
        <f>VALUE(TRIM(MID(Data1!BI38, 3, 3)))</f>
        <v>90</v>
      </c>
      <c r="K41" s="3">
        <f>VALUE(TRIM(MID(Data1!BJ38, 3, 3)))</f>
        <v>89</v>
      </c>
      <c r="L41" s="3">
        <f>VALUE(TRIM(MID(Data1!BK38, 3, 3)))</f>
        <v>82</v>
      </c>
      <c r="M41" s="3">
        <f>VALUE(TRIM(MID(Data1!BL38, 3, 3)))</f>
        <v>73</v>
      </c>
      <c r="N41" s="3">
        <f>VALUE(TRIM(MID(Data1!BM38, 3, 3)))</f>
        <v>63</v>
      </c>
      <c r="O41" s="3">
        <f>VALUE(TRIM(MID(Data1!BN38, 3, 3)))</f>
        <v>54</v>
      </c>
    </row>
    <row r="42" spans="2:15" x14ac:dyDescent="0.3">
      <c r="B42" s="9" t="str">
        <v>Richmond</v>
      </c>
      <c r="C42" s="3"/>
      <c r="D42" s="3">
        <f>VALUE(TRIM(MID(Data1!BC39, 3, 3)))</f>
        <v>47</v>
      </c>
      <c r="E42" s="3">
        <f>VALUE(TRIM(MID(Data1!BD39, 3, 3)))</f>
        <v>51</v>
      </c>
      <c r="F42" s="3">
        <f>VALUE(TRIM(MID(Data1!BE39, 3, 3)))</f>
        <v>60</v>
      </c>
      <c r="G42" s="3">
        <f>VALUE(TRIM(MID(Data1!BF39, 3, 3)))</f>
        <v>70</v>
      </c>
      <c r="H42" s="3">
        <f>VALUE(TRIM(MID(Data1!BG39, 3, 3)))</f>
        <v>78</v>
      </c>
      <c r="I42" s="3">
        <f>VALUE(TRIM(MID(Data1!BH39, 3, 3)))</f>
        <v>86</v>
      </c>
      <c r="J42" s="3">
        <f>VALUE(TRIM(MID(Data1!BI39, 3, 3)))</f>
        <v>90</v>
      </c>
      <c r="K42" s="3">
        <f>VALUE(TRIM(MID(Data1!BJ39, 3, 3)))</f>
        <v>88</v>
      </c>
      <c r="L42" s="3">
        <f>VALUE(TRIM(MID(Data1!BK39, 3, 3)))</f>
        <v>81</v>
      </c>
      <c r="M42" s="3">
        <f>VALUE(TRIM(MID(Data1!BL39, 3, 3)))</f>
        <v>71</v>
      </c>
      <c r="N42" s="3">
        <f>VALUE(TRIM(MID(Data1!BM39, 3, 3)))</f>
        <v>61</v>
      </c>
      <c r="O42" s="3">
        <f>VALUE(TRIM(MID(Data1!BN39, 3, 3)))</f>
        <v>51</v>
      </c>
    </row>
    <row r="43" spans="2:15" x14ac:dyDescent="0.3">
      <c r="B43" s="9" t="str">
        <v>Riverside</v>
      </c>
      <c r="C43" s="3"/>
      <c r="D43" s="3">
        <f>VALUE(TRIM(MID(Data1!BC40, 3, 3)))</f>
        <v>69</v>
      </c>
      <c r="E43" s="3">
        <f>VALUE(TRIM(MID(Data1!BD40, 3, 3)))</f>
        <v>70</v>
      </c>
      <c r="F43" s="3">
        <f>VALUE(TRIM(MID(Data1!BE40, 3, 3)))</f>
        <v>73</v>
      </c>
      <c r="G43" s="3">
        <f>VALUE(TRIM(MID(Data1!BF40, 3, 3)))</f>
        <v>78</v>
      </c>
      <c r="H43" s="3">
        <f>VALUE(TRIM(MID(Data1!BG40, 3, 3)))</f>
        <v>83</v>
      </c>
      <c r="I43" s="3">
        <f>VALUE(TRIM(MID(Data1!BH40, 3, 3)))</f>
        <v>89</v>
      </c>
      <c r="J43" s="3">
        <f>VALUE(TRIM(MID(Data1!BI40, 3, 3)))</f>
        <v>95</v>
      </c>
      <c r="K43" s="3">
        <f>VALUE(TRIM(MID(Data1!BJ40, 3, 3)))</f>
        <v>96</v>
      </c>
      <c r="L43" s="3">
        <f>VALUE(TRIM(MID(Data1!BK40, 3, 3)))</f>
        <v>92</v>
      </c>
      <c r="M43" s="3">
        <f>VALUE(TRIM(MID(Data1!BL40, 3, 3)))</f>
        <v>83</v>
      </c>
      <c r="N43" s="3">
        <f>VALUE(TRIM(MID(Data1!BM40, 3, 3)))</f>
        <v>75</v>
      </c>
      <c r="O43" s="3">
        <f>VALUE(TRIM(MID(Data1!BN40, 3, 3)))</f>
        <v>69</v>
      </c>
    </row>
    <row r="44" spans="2:15" x14ac:dyDescent="0.3">
      <c r="B44" s="9" t="str">
        <v>Rochester</v>
      </c>
      <c r="C44" s="3"/>
      <c r="D44" s="3">
        <f>VALUE(TRIM(MID(Data1!BC41, 3, 3)))</f>
        <v>32</v>
      </c>
      <c r="E44" s="3">
        <f>VALUE(TRIM(MID(Data1!BD41, 3, 3)))</f>
        <v>34</v>
      </c>
      <c r="F44" s="3">
        <f>VALUE(TRIM(MID(Data1!BE41, 3, 3)))</f>
        <v>43</v>
      </c>
      <c r="G44" s="3">
        <f>VALUE(TRIM(MID(Data1!BF41, 3, 3)))</f>
        <v>56</v>
      </c>
      <c r="H44" s="3">
        <f>VALUE(TRIM(MID(Data1!BG41, 3, 3)))</f>
        <v>68</v>
      </c>
      <c r="I44" s="3">
        <f>VALUE(TRIM(MID(Data1!BH41, 3, 3)))</f>
        <v>77</v>
      </c>
      <c r="J44" s="3">
        <f>VALUE(TRIM(MID(Data1!BI41, 3, 3)))</f>
        <v>81</v>
      </c>
      <c r="K44" s="3">
        <f>VALUE(TRIM(MID(Data1!BJ41, 3, 3)))</f>
        <v>79</v>
      </c>
      <c r="L44" s="3">
        <f>VALUE(TRIM(MID(Data1!BK41, 3, 3)))</f>
        <v>72</v>
      </c>
      <c r="M44" s="3">
        <f>VALUE(TRIM(MID(Data1!BL41, 3, 3)))</f>
        <v>60</v>
      </c>
      <c r="N44" s="3">
        <f>VALUE(TRIM(MID(Data1!BM41, 3, 3)))</f>
        <v>48</v>
      </c>
      <c r="O44" s="3">
        <f>VALUE(TRIM(MID(Data1!BN41, 3, 3)))</f>
        <v>37</v>
      </c>
    </row>
    <row r="45" spans="2:15" x14ac:dyDescent="0.3">
      <c r="B45" s="9" t="str">
        <v>Sacramento</v>
      </c>
      <c r="C45" s="3"/>
      <c r="D45" s="3">
        <f>VALUE(TRIM(MID(Data1!BC42, 3, 3)))</f>
        <v>54</v>
      </c>
      <c r="E45" s="3">
        <f>VALUE(TRIM(MID(Data1!BD42, 3, 3)))</f>
        <v>60</v>
      </c>
      <c r="F45" s="3">
        <f>VALUE(TRIM(MID(Data1!BE42, 3, 3)))</f>
        <v>65</v>
      </c>
      <c r="G45" s="3">
        <f>VALUE(TRIM(MID(Data1!BF42, 3, 3)))</f>
        <v>71</v>
      </c>
      <c r="H45" s="3">
        <f>VALUE(TRIM(MID(Data1!BG42, 3, 3)))</f>
        <v>80</v>
      </c>
      <c r="I45" s="3">
        <f>VALUE(TRIM(MID(Data1!BH42, 3, 3)))</f>
        <v>87</v>
      </c>
      <c r="J45" s="3">
        <f>VALUE(TRIM(MID(Data1!BI42, 3, 3)))</f>
        <v>92</v>
      </c>
      <c r="K45" s="3">
        <f>VALUE(TRIM(MID(Data1!BJ42, 3, 3)))</f>
        <v>91</v>
      </c>
      <c r="L45" s="3">
        <f>VALUE(TRIM(MID(Data1!BK42, 3, 3)))</f>
        <v>87</v>
      </c>
      <c r="M45" s="3">
        <f>VALUE(TRIM(MID(Data1!BL42, 3, 3)))</f>
        <v>78</v>
      </c>
      <c r="N45" s="3">
        <f>VALUE(TRIM(MID(Data1!BM42, 3, 3)))</f>
        <v>64</v>
      </c>
      <c r="O45" s="3">
        <f>VALUE(TRIM(MID(Data1!BN42, 3, 3)))</f>
        <v>54</v>
      </c>
    </row>
    <row r="46" spans="2:15" x14ac:dyDescent="0.3">
      <c r="B46" s="9" t="str">
        <v>Salt Lake City</v>
      </c>
      <c r="C46" s="3"/>
      <c r="D46" s="3">
        <f>VALUE(TRIM(MID(Data1!BC43, 3, 3)))</f>
        <v>37</v>
      </c>
      <c r="E46" s="3">
        <f>VALUE(TRIM(MID(Data1!BD43, 3, 3)))</f>
        <v>43</v>
      </c>
      <c r="F46" s="3">
        <f>VALUE(TRIM(MID(Data1!BE43, 3, 3)))</f>
        <v>54</v>
      </c>
      <c r="G46" s="3">
        <f>VALUE(TRIM(MID(Data1!BF43, 3, 3)))</f>
        <v>62</v>
      </c>
      <c r="H46" s="3">
        <f>VALUE(TRIM(MID(Data1!BG43, 3, 3)))</f>
        <v>72</v>
      </c>
      <c r="I46" s="3">
        <f>VALUE(TRIM(MID(Data1!BH43, 3, 3)))</f>
        <v>83</v>
      </c>
      <c r="J46" s="3">
        <f>VALUE(TRIM(MID(Data1!BI43, 3, 3)))</f>
        <v>93</v>
      </c>
      <c r="K46" s="3">
        <f>VALUE(TRIM(MID(Data1!BJ43, 3, 3)))</f>
        <v>91</v>
      </c>
      <c r="L46" s="3">
        <f>VALUE(TRIM(MID(Data1!BK43, 3, 3)))</f>
        <v>79</v>
      </c>
      <c r="M46" s="3">
        <f>VALUE(TRIM(MID(Data1!BL43, 3, 3)))</f>
        <v>65</v>
      </c>
      <c r="N46" s="3">
        <f>VALUE(TRIM(MID(Data1!BM43, 3, 3)))</f>
        <v>49</v>
      </c>
      <c r="O46" s="3">
        <f>VALUE(TRIM(MID(Data1!BN43, 3, 3)))</f>
        <v>38</v>
      </c>
    </row>
    <row r="47" spans="2:15" x14ac:dyDescent="0.3">
      <c r="B47" s="9" t="str">
        <v>San Antonio</v>
      </c>
      <c r="C47" s="3"/>
      <c r="D47" s="3">
        <f>VALUE(TRIM(MID(Data1!BC44, 3, 3)))</f>
        <v>63</v>
      </c>
      <c r="E47" s="3">
        <f>VALUE(TRIM(MID(Data1!BD44, 3, 3)))</f>
        <v>67</v>
      </c>
      <c r="F47" s="3">
        <f>VALUE(TRIM(MID(Data1!BE44, 3, 3)))</f>
        <v>74</v>
      </c>
      <c r="G47" s="3">
        <f>VALUE(TRIM(MID(Data1!BF44, 3, 3)))</f>
        <v>81</v>
      </c>
      <c r="H47" s="3">
        <f>VALUE(TRIM(MID(Data1!BG44, 3, 3)))</f>
        <v>87</v>
      </c>
      <c r="I47" s="3">
        <f>VALUE(TRIM(MID(Data1!BH44, 3, 3)))</f>
        <v>92</v>
      </c>
      <c r="J47" s="3">
        <f>VALUE(TRIM(MID(Data1!BI44, 3, 3)))</f>
        <v>95</v>
      </c>
      <c r="K47" s="3">
        <f>VALUE(TRIM(MID(Data1!BJ44, 3, 3)))</f>
        <v>96</v>
      </c>
      <c r="L47" s="3">
        <f>VALUE(TRIM(MID(Data1!BK44, 3, 3)))</f>
        <v>90</v>
      </c>
      <c r="M47" s="3">
        <f>VALUE(TRIM(MID(Data1!BL44, 3, 3)))</f>
        <v>82</v>
      </c>
      <c r="N47" s="3">
        <f>VALUE(TRIM(MID(Data1!BM44, 3, 3)))</f>
        <v>72</v>
      </c>
      <c r="O47" s="3">
        <f>VALUE(TRIM(MID(Data1!BN44, 3, 3)))</f>
        <v>64</v>
      </c>
    </row>
    <row r="48" spans="2:15" x14ac:dyDescent="0.3">
      <c r="B48" s="9" t="str">
        <v>San Diego</v>
      </c>
      <c r="C48" s="3"/>
      <c r="D48" s="3">
        <f>VALUE(TRIM(MID(Data1!BC45, 3, 3)))</f>
        <v>65</v>
      </c>
      <c r="E48" s="3">
        <f>VALUE(TRIM(MID(Data1!BD45, 3, 3)))</f>
        <v>65</v>
      </c>
      <c r="F48" s="3">
        <f>VALUE(TRIM(MID(Data1!BE45, 3, 3)))</f>
        <v>66</v>
      </c>
      <c r="G48" s="3">
        <f>VALUE(TRIM(MID(Data1!BF45, 3, 3)))</f>
        <v>68</v>
      </c>
      <c r="H48" s="3">
        <f>VALUE(TRIM(MID(Data1!BG45, 3, 3)))</f>
        <v>69</v>
      </c>
      <c r="I48" s="3">
        <f>VALUE(TRIM(MID(Data1!BH45, 3, 3)))</f>
        <v>71</v>
      </c>
      <c r="J48" s="3">
        <f>VALUE(TRIM(MID(Data1!BI45, 3, 3)))</f>
        <v>75</v>
      </c>
      <c r="K48" s="3">
        <f>VALUE(TRIM(MID(Data1!BJ45, 3, 3)))</f>
        <v>76</v>
      </c>
      <c r="L48" s="3">
        <f>VALUE(TRIM(MID(Data1!BK45, 3, 3)))</f>
        <v>76</v>
      </c>
      <c r="M48" s="3">
        <f>VALUE(TRIM(MID(Data1!BL45, 3, 3)))</f>
        <v>73</v>
      </c>
      <c r="N48" s="3">
        <f>VALUE(TRIM(MID(Data1!BM45, 3, 3)))</f>
        <v>69</v>
      </c>
      <c r="O48" s="3">
        <f>VALUE(TRIM(MID(Data1!BN45, 3, 3)))</f>
        <v>65</v>
      </c>
    </row>
    <row r="49" spans="2:15" x14ac:dyDescent="0.3">
      <c r="B49" s="9" t="str">
        <v>San Francisco</v>
      </c>
      <c r="C49" s="3"/>
      <c r="D49" s="3">
        <f>VALUE(TRIM(MID(Data1!BC46, 3, 3)))</f>
        <v>57</v>
      </c>
      <c r="E49" s="3">
        <f>VALUE(TRIM(MID(Data1!BD46, 3, 3)))</f>
        <v>60</v>
      </c>
      <c r="F49" s="3">
        <f>VALUE(TRIM(MID(Data1!BE46, 3, 3)))</f>
        <v>62</v>
      </c>
      <c r="G49" s="3">
        <f>VALUE(TRIM(MID(Data1!BF46, 3, 3)))</f>
        <v>63</v>
      </c>
      <c r="H49" s="3">
        <f>VALUE(TRIM(MID(Data1!BG46, 3, 3)))</f>
        <v>64</v>
      </c>
      <c r="I49" s="3">
        <f>VALUE(TRIM(MID(Data1!BH46, 3, 3)))</f>
        <v>66</v>
      </c>
      <c r="J49" s="3">
        <f>VALUE(TRIM(MID(Data1!BI46, 3, 3)))</f>
        <v>67</v>
      </c>
      <c r="K49" s="3">
        <f>VALUE(TRIM(MID(Data1!BJ46, 3, 3)))</f>
        <v>68</v>
      </c>
      <c r="L49" s="3">
        <f>VALUE(TRIM(MID(Data1!BK46, 3, 3)))</f>
        <v>70</v>
      </c>
      <c r="M49" s="3">
        <f>VALUE(TRIM(MID(Data1!BL46, 3, 3)))</f>
        <v>69</v>
      </c>
      <c r="N49" s="3">
        <f>VALUE(TRIM(MID(Data1!BM46, 3, 3)))</f>
        <v>63</v>
      </c>
      <c r="O49" s="3">
        <f>VALUE(TRIM(MID(Data1!BN46, 3, 3)))</f>
        <v>57</v>
      </c>
    </row>
    <row r="50" spans="2:15" x14ac:dyDescent="0.3">
      <c r="B50" s="9" t="str">
        <v>San Jose</v>
      </c>
      <c r="C50" s="3"/>
      <c r="D50" s="3">
        <f>VALUE(TRIM(MID(Data1!BC47, 3, 3)))</f>
        <v>58</v>
      </c>
      <c r="E50" s="3">
        <f>VALUE(TRIM(MID(Data1!BD47, 3, 3)))</f>
        <v>62</v>
      </c>
      <c r="F50" s="3">
        <f>VALUE(TRIM(MID(Data1!BE47, 3, 3)))</f>
        <v>66</v>
      </c>
      <c r="G50" s="3">
        <f>VALUE(TRIM(MID(Data1!BF47, 3, 3)))</f>
        <v>69</v>
      </c>
      <c r="H50" s="3">
        <f>VALUE(TRIM(MID(Data1!BG47, 3, 3)))</f>
        <v>74</v>
      </c>
      <c r="I50" s="3">
        <f>VALUE(TRIM(MID(Data1!BH47, 3, 3)))</f>
        <v>79</v>
      </c>
      <c r="J50" s="3">
        <f>VALUE(TRIM(MID(Data1!BI47, 3, 3)))</f>
        <v>82</v>
      </c>
      <c r="K50" s="3">
        <f>VALUE(TRIM(MID(Data1!BJ47, 3, 3)))</f>
        <v>82</v>
      </c>
      <c r="L50" s="3">
        <f>VALUE(TRIM(MID(Data1!BK47, 3, 3)))</f>
        <v>80</v>
      </c>
      <c r="M50" s="3">
        <f>VALUE(TRIM(MID(Data1!BL47, 3, 3)))</f>
        <v>74</v>
      </c>
      <c r="N50" s="3">
        <f>VALUE(TRIM(MID(Data1!BM47, 3, 3)))</f>
        <v>64</v>
      </c>
      <c r="O50" s="3">
        <f>VALUE(TRIM(MID(Data1!BN47, 3, 3)))</f>
        <v>58</v>
      </c>
    </row>
    <row r="51" spans="2:15" x14ac:dyDescent="0.3">
      <c r="B51" s="9" t="str">
        <v>Seattle</v>
      </c>
      <c r="C51" s="3"/>
      <c r="D51" s="3">
        <f>VALUE(TRIM(MID(Data1!BC48, 3, 3)))</f>
        <v>49</v>
      </c>
      <c r="E51" s="3">
        <f>VALUE(TRIM(MID(Data1!BD48, 3, 3)))</f>
        <v>51</v>
      </c>
      <c r="F51" s="3">
        <f>VALUE(TRIM(MID(Data1!BE48, 3, 3)))</f>
        <v>55</v>
      </c>
      <c r="G51" s="3">
        <f>VALUE(TRIM(MID(Data1!BF48, 3, 3)))</f>
        <v>60</v>
      </c>
      <c r="H51" s="3">
        <f>VALUE(TRIM(MID(Data1!BG48, 3, 3)))</f>
        <v>66</v>
      </c>
      <c r="I51" s="3">
        <f>VALUE(TRIM(MID(Data1!BH48, 3, 3)))</f>
        <v>71</v>
      </c>
      <c r="J51" s="3">
        <f>VALUE(TRIM(MID(Data1!BI48, 3, 3)))</f>
        <v>76</v>
      </c>
      <c r="K51" s="3">
        <f>VALUE(TRIM(MID(Data1!BJ48, 3, 3)))</f>
        <v>76</v>
      </c>
      <c r="L51" s="3">
        <f>VALUE(TRIM(MID(Data1!BK48, 3, 3)))</f>
        <v>71</v>
      </c>
      <c r="M51" s="3">
        <f>VALUE(TRIM(MID(Data1!BL48, 3, 3)))</f>
        <v>61</v>
      </c>
      <c r="N51" s="3">
        <f>VALUE(TRIM(MID(Data1!BM48, 3, 3)))</f>
        <v>52</v>
      </c>
      <c r="O51" s="3">
        <f>VALUE(TRIM(MID(Data1!BN48, 3, 3)))</f>
        <v>47</v>
      </c>
    </row>
    <row r="52" spans="2:15" x14ac:dyDescent="0.3">
      <c r="B52" s="9" t="str">
        <v>St. Louis</v>
      </c>
      <c r="C52" s="3"/>
      <c r="D52" s="3">
        <f>VALUE(TRIM(MID(Data1!BC49, 3, 3)))</f>
        <v>40</v>
      </c>
      <c r="E52" s="3">
        <f>VALUE(TRIM(MID(Data1!BD49, 3, 3)))</f>
        <v>45</v>
      </c>
      <c r="F52" s="3">
        <f>VALUE(TRIM(MID(Data1!BE49, 3, 3)))</f>
        <v>56</v>
      </c>
      <c r="G52" s="3">
        <f>VALUE(TRIM(MID(Data1!BF49, 3, 3)))</f>
        <v>67</v>
      </c>
      <c r="H52" s="3">
        <f>VALUE(TRIM(MID(Data1!BG49, 3, 3)))</f>
        <v>76</v>
      </c>
      <c r="I52" s="3">
        <f>VALUE(TRIM(MID(Data1!BH49, 3, 3)))</f>
        <v>85</v>
      </c>
      <c r="J52" s="3">
        <f>VALUE(TRIM(MID(Data1!BI49, 3, 3)))</f>
        <v>89</v>
      </c>
      <c r="K52" s="3">
        <f>VALUE(TRIM(MID(Data1!BJ49, 3, 3)))</f>
        <v>88</v>
      </c>
      <c r="L52" s="3">
        <f>VALUE(TRIM(MID(Data1!BK49, 3, 3)))</f>
        <v>80</v>
      </c>
      <c r="M52" s="3">
        <f>VALUE(TRIM(MID(Data1!BL49, 3, 3)))</f>
        <v>69</v>
      </c>
      <c r="N52" s="3">
        <f>VALUE(TRIM(MID(Data1!BM49, 3, 3)))</f>
        <v>56</v>
      </c>
      <c r="O52" s="3">
        <f>VALUE(TRIM(MID(Data1!BN49, 3, 3)))</f>
        <v>43</v>
      </c>
    </row>
    <row r="53" spans="2:15" x14ac:dyDescent="0.3">
      <c r="B53" s="9" t="str">
        <v>Tampa</v>
      </c>
      <c r="C53" s="3"/>
      <c r="D53" s="3">
        <f>VALUE(TRIM(MID(Data1!BC50, 3, 3)))</f>
        <v>70</v>
      </c>
      <c r="E53" s="3">
        <f>VALUE(TRIM(MID(Data1!BD50, 3, 3)))</f>
        <v>73</v>
      </c>
      <c r="F53" s="3">
        <f>VALUE(TRIM(MID(Data1!BE50, 3, 3)))</f>
        <v>76</v>
      </c>
      <c r="G53" s="3">
        <f>VALUE(TRIM(MID(Data1!BF50, 3, 3)))</f>
        <v>81</v>
      </c>
      <c r="H53" s="3">
        <f>VALUE(TRIM(MID(Data1!BG50, 3, 3)))</f>
        <v>87</v>
      </c>
      <c r="I53" s="3">
        <f>VALUE(TRIM(MID(Data1!BH50, 3, 3)))</f>
        <v>90</v>
      </c>
      <c r="J53" s="3">
        <f>VALUE(TRIM(MID(Data1!BI50, 3, 3)))</f>
        <v>90</v>
      </c>
      <c r="K53" s="3">
        <f>VALUE(TRIM(MID(Data1!BJ50, 3, 3)))</f>
        <v>90</v>
      </c>
      <c r="L53" s="3">
        <f>VALUE(TRIM(MID(Data1!BK50, 3, 3)))</f>
        <v>89</v>
      </c>
      <c r="M53" s="3">
        <f>VALUE(TRIM(MID(Data1!BL50, 3, 3)))</f>
        <v>84</v>
      </c>
      <c r="N53" s="3">
        <f>VALUE(TRIM(MID(Data1!BM50, 3, 3)))</f>
        <v>78</v>
      </c>
      <c r="O53" s="3">
        <f>VALUE(TRIM(MID(Data1!BN50, 3, 3)))</f>
        <v>72</v>
      </c>
    </row>
    <row r="54" spans="2:15" x14ac:dyDescent="0.3">
      <c r="B54" s="10" t="str">
        <v>Virginia Beach</v>
      </c>
      <c r="C54" s="3"/>
      <c r="D54" s="3">
        <f>VALUE(TRIM(MID(Data1!BC51, 3, 3)))</f>
        <v>48</v>
      </c>
      <c r="E54" s="3">
        <f>VALUE(TRIM(MID(Data1!BD51, 3, 3)))</f>
        <v>51</v>
      </c>
      <c r="F54" s="3">
        <f>VALUE(TRIM(MID(Data1!BE51, 3, 3)))</f>
        <v>58</v>
      </c>
      <c r="G54" s="3">
        <f>VALUE(TRIM(MID(Data1!BF51, 3, 3)))</f>
        <v>68</v>
      </c>
      <c r="H54" s="3">
        <f>VALUE(TRIM(MID(Data1!BG51, 3, 3)))</f>
        <v>75</v>
      </c>
      <c r="I54" s="3">
        <f>VALUE(TRIM(MID(Data1!BH51, 3, 3)))</f>
        <v>84</v>
      </c>
      <c r="J54" s="3">
        <f>VALUE(TRIM(MID(Data1!BI51, 3, 3)))</f>
        <v>87</v>
      </c>
      <c r="K54" s="3">
        <f>VALUE(TRIM(MID(Data1!BJ51, 3, 3)))</f>
        <v>85</v>
      </c>
      <c r="L54" s="3">
        <f>VALUE(TRIM(MID(Data1!BK51, 3, 3)))</f>
        <v>79</v>
      </c>
      <c r="M54" s="3">
        <f>VALUE(TRIM(MID(Data1!BL51, 3, 3)))</f>
        <v>70</v>
      </c>
      <c r="N54" s="3">
        <f>VALUE(TRIM(MID(Data1!BM51, 3, 3)))</f>
        <v>61</v>
      </c>
      <c r="O54" s="3">
        <f>VALUE(TRIM(MID(Data1!BN51, 3, 3)))</f>
        <v>52</v>
      </c>
    </row>
    <row r="55" spans="2:15" x14ac:dyDescent="0.3">
      <c r="B55" s="10" t="s">
        <v>687</v>
      </c>
      <c r="D55" s="3">
        <f>MAX(D5:D54)</f>
        <v>76</v>
      </c>
      <c r="E55" s="3">
        <f t="shared" ref="E55:O55" si="0">MAX(E5:E54)</f>
        <v>78</v>
      </c>
      <c r="F55" s="3">
        <f t="shared" si="0"/>
        <v>80</v>
      </c>
      <c r="G55" s="3">
        <f t="shared" si="0"/>
        <v>86</v>
      </c>
      <c r="H55" s="3">
        <f t="shared" si="0"/>
        <v>95</v>
      </c>
      <c r="I55" s="3">
        <f t="shared" si="0"/>
        <v>104</v>
      </c>
      <c r="J55" s="3">
        <f t="shared" si="0"/>
        <v>106</v>
      </c>
      <c r="K55" s="3">
        <f t="shared" si="0"/>
        <v>104</v>
      </c>
      <c r="L55" s="3">
        <f t="shared" si="0"/>
        <v>100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  <row r="57" spans="2:15" x14ac:dyDescent="0.3">
      <c r="B57" s="34" t="s">
        <v>72</v>
      </c>
      <c r="C57" s="31"/>
      <c r="D57" s="35">
        <f t="array" ref="D57:O57">CheckSumHigh</f>
        <v>259045</v>
      </c>
      <c r="E57" s="35">
        <v>277026</v>
      </c>
      <c r="F57" s="35">
        <v>312012</v>
      </c>
      <c r="G57" s="35">
        <v>352569</v>
      </c>
      <c r="H57" s="35">
        <v>390367</v>
      </c>
      <c r="I57" s="35">
        <v>425245</v>
      </c>
      <c r="J57" s="35">
        <v>445112</v>
      </c>
      <c r="K57" s="35">
        <v>441332</v>
      </c>
      <c r="L57" s="35">
        <v>413908</v>
      </c>
      <c r="M57" s="35">
        <v>366926</v>
      </c>
      <c r="N57" s="35">
        <v>307212</v>
      </c>
      <c r="O57" s="29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38" activePane="bottomRight" state="frozen"/>
      <selection pane="topRight" activeCell="D1" sqref="D1"/>
      <selection pane="bottomLeft" activeCell="A5" sqref="A5"/>
      <selection pane="bottomRight" activeCell="D55" sqref="D55"/>
    </sheetView>
  </sheetViews>
  <sheetFormatPr defaultRowHeight="14.4" x14ac:dyDescent="0.3"/>
  <cols>
    <col min="2" max="3" width="20.6640625" customWidth="1"/>
  </cols>
  <sheetData>
    <row r="3" spans="2:15" x14ac:dyDescent="0.3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3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3">
      <c r="B5" s="8" t="str">
        <f t="array" ref="B5:B54">ListCity</f>
        <v>Atlanta</v>
      </c>
      <c r="C5" s="3"/>
      <c r="D5" s="7">
        <f>VALUE(TRIM(MID(Data1!BC2, 6, 3)))</f>
        <v>34</v>
      </c>
      <c r="E5" s="7">
        <f>VALUE(TRIM(MID(Data1!BD2, 6, 3)))</f>
        <v>38</v>
      </c>
      <c r="F5" s="7">
        <f>VALUE(TRIM(MID(Data1!BE2, 6, 3)))</f>
        <v>44</v>
      </c>
      <c r="G5" s="7">
        <f>VALUE(TRIM(MID(Data1!BF2, 6, 3)))</f>
        <v>52</v>
      </c>
      <c r="H5" s="7">
        <f>VALUE(TRIM(MID(Data1!BG2, 6, 3)))</f>
        <v>60</v>
      </c>
      <c r="I5" s="7">
        <f>VALUE(TRIM(MID(Data1!BH2, 6, 3)))</f>
        <v>68</v>
      </c>
      <c r="J5" s="7">
        <f>VALUE(TRIM(MID(Data1!BI2, 6, 3)))</f>
        <v>71</v>
      </c>
      <c r="K5" s="7">
        <f>VALUE(TRIM(MID(Data1!BJ2, 6, 3)))</f>
        <v>71</v>
      </c>
      <c r="L5" s="7">
        <f>VALUE(TRIM(MID(Data1!BK2, 6, 3)))</f>
        <v>65</v>
      </c>
      <c r="M5" s="7">
        <f>VALUE(TRIM(MID(Data1!BL2, 6, 3)))</f>
        <v>54</v>
      </c>
      <c r="N5" s="7">
        <f>VALUE(TRIM(MID(Data1!BM2, 6, 3)))</f>
        <v>45</v>
      </c>
      <c r="O5" s="7">
        <f>VALUE(TRIM(MID(Data1!BN2, 6, 3)))</f>
        <v>37</v>
      </c>
    </row>
    <row r="6" spans="2:15" x14ac:dyDescent="0.3">
      <c r="B6" s="9" t="str">
        <v>Austin</v>
      </c>
      <c r="C6" s="3"/>
      <c r="D6" s="7">
        <f>VALUE(TRIM(MID(Data1!BC3, 6, 3)))</f>
        <v>42</v>
      </c>
      <c r="E6" s="7">
        <f>VALUE(TRIM(MID(Data1!BD3, 6, 3)))</f>
        <v>45</v>
      </c>
      <c r="F6" s="7">
        <f>VALUE(TRIM(MID(Data1!BE3, 6, 3)))</f>
        <v>51</v>
      </c>
      <c r="G6" s="7">
        <f>VALUE(TRIM(MID(Data1!BF3, 6, 3)))</f>
        <v>59</v>
      </c>
      <c r="H6" s="7">
        <f>VALUE(TRIM(MID(Data1!BG3, 6, 3)))</f>
        <v>67</v>
      </c>
      <c r="I6" s="7">
        <f>VALUE(TRIM(MID(Data1!BH3, 6, 3)))</f>
        <v>72</v>
      </c>
      <c r="J6" s="7">
        <f>VALUE(TRIM(MID(Data1!BI3, 6, 3)))</f>
        <v>74</v>
      </c>
      <c r="K6" s="7">
        <f>VALUE(TRIM(MID(Data1!BJ3, 6, 3)))</f>
        <v>75</v>
      </c>
      <c r="L6" s="7">
        <f>VALUE(TRIM(MID(Data1!BK3, 6, 3)))</f>
        <v>69</v>
      </c>
      <c r="M6" s="7">
        <f>VALUE(TRIM(MID(Data1!BL3, 6, 3)))</f>
        <v>61</v>
      </c>
      <c r="N6" s="7">
        <f>VALUE(TRIM(MID(Data1!BM3, 6, 3)))</f>
        <v>51</v>
      </c>
      <c r="O6" s="7">
        <f>VALUE(TRIM(MID(Data1!BN3, 6, 3)))</f>
        <v>42</v>
      </c>
    </row>
    <row r="7" spans="2:15" x14ac:dyDescent="0.3">
      <c r="B7" s="9" t="str">
        <v>Baltimore</v>
      </c>
      <c r="C7" s="3"/>
      <c r="D7" s="7">
        <f>VALUE(TRIM(MID(Data1!BC4, 6, 3)))</f>
        <v>24</v>
      </c>
      <c r="E7" s="7">
        <f>VALUE(TRIM(MID(Data1!BD4, 6, 3)))</f>
        <v>27</v>
      </c>
      <c r="F7" s="7">
        <f>VALUE(TRIM(MID(Data1!BE4, 6, 3)))</f>
        <v>34</v>
      </c>
      <c r="G7" s="7">
        <f>VALUE(TRIM(MID(Data1!BF4, 6, 3)))</f>
        <v>43</v>
      </c>
      <c r="H7" s="7">
        <f>VALUE(TRIM(MID(Data1!BG4, 6, 3)))</f>
        <v>52</v>
      </c>
      <c r="I7" s="7">
        <f>VALUE(TRIM(MID(Data1!BH4, 6, 3)))</f>
        <v>62</v>
      </c>
      <c r="J7" s="7">
        <f>VALUE(TRIM(MID(Data1!BI4, 6, 3)))</f>
        <v>67</v>
      </c>
      <c r="K7" s="7">
        <f>VALUE(TRIM(MID(Data1!BJ4, 6, 3)))</f>
        <v>65</v>
      </c>
      <c r="L7" s="7">
        <f>VALUE(TRIM(MID(Data1!BK4, 6, 3)))</f>
        <v>58</v>
      </c>
      <c r="M7" s="7">
        <f>VALUE(TRIM(MID(Data1!BL4, 6, 3)))</f>
        <v>45</v>
      </c>
      <c r="N7" s="7">
        <f>VALUE(TRIM(MID(Data1!BM4, 6, 3)))</f>
        <v>37</v>
      </c>
      <c r="O7" s="7">
        <f>VALUE(TRIM(MID(Data1!BN4, 6, 3)))</f>
        <v>28</v>
      </c>
    </row>
    <row r="8" spans="2:15" x14ac:dyDescent="0.3">
      <c r="B8" s="9" t="str">
        <v>Birmingham</v>
      </c>
      <c r="C8" s="3"/>
      <c r="D8" s="7">
        <f>VALUE(TRIM(MID(Data1!BC5, 6, 3)))</f>
        <v>34</v>
      </c>
      <c r="E8" s="7">
        <f>VALUE(TRIM(MID(Data1!BD5, 6, 3)))</f>
        <v>37</v>
      </c>
      <c r="F8" s="7">
        <f>VALUE(TRIM(MID(Data1!BE5, 6, 3)))</f>
        <v>44</v>
      </c>
      <c r="G8" s="7">
        <f>VALUE(TRIM(MID(Data1!BF5, 6, 3)))</f>
        <v>51</v>
      </c>
      <c r="H8" s="7">
        <f>VALUE(TRIM(MID(Data1!BG5, 6, 3)))</f>
        <v>60</v>
      </c>
      <c r="I8" s="7">
        <f>VALUE(TRIM(MID(Data1!BH5, 6, 3)))</f>
        <v>68</v>
      </c>
      <c r="J8" s="7">
        <f>VALUE(TRIM(MID(Data1!BI5, 6, 3)))</f>
        <v>71</v>
      </c>
      <c r="K8" s="7">
        <f>VALUE(TRIM(MID(Data1!BJ5, 6, 3)))</f>
        <v>71</v>
      </c>
      <c r="L8" s="7">
        <f>VALUE(TRIM(MID(Data1!BK5, 6, 3)))</f>
        <v>64</v>
      </c>
      <c r="M8" s="7">
        <f>VALUE(TRIM(MID(Data1!BL5, 6, 3)))</f>
        <v>53</v>
      </c>
      <c r="N8" s="7">
        <f>VALUE(TRIM(MID(Data1!BM5, 6, 3)))</f>
        <v>44</v>
      </c>
      <c r="O8" s="7">
        <f>VALUE(TRIM(MID(Data1!BN5, 6, 3)))</f>
        <v>36</v>
      </c>
    </row>
    <row r="9" spans="2:15" x14ac:dyDescent="0.3">
      <c r="B9" s="9" t="str">
        <v>Boston</v>
      </c>
      <c r="C9" s="3"/>
      <c r="D9" s="7">
        <f>VALUE(TRIM(MID(Data1!BC6, 6, 3)))</f>
        <v>22</v>
      </c>
      <c r="E9" s="7">
        <f>VALUE(TRIM(MID(Data1!BD6, 6, 3)))</f>
        <v>25</v>
      </c>
      <c r="F9" s="7">
        <f>VALUE(TRIM(MID(Data1!BE6, 6, 3)))</f>
        <v>31</v>
      </c>
      <c r="G9" s="7">
        <f>VALUE(TRIM(MID(Data1!BF6, 6, 3)))</f>
        <v>41</v>
      </c>
      <c r="H9" s="7">
        <f>VALUE(TRIM(MID(Data1!BG6, 6, 3)))</f>
        <v>50</v>
      </c>
      <c r="I9" s="7">
        <f>VALUE(TRIM(MID(Data1!BH6, 6, 3)))</f>
        <v>60</v>
      </c>
      <c r="J9" s="7">
        <f>VALUE(TRIM(MID(Data1!BI6, 6, 3)))</f>
        <v>65</v>
      </c>
      <c r="K9" s="7">
        <f>VALUE(TRIM(MID(Data1!BJ6, 6, 3)))</f>
        <v>65</v>
      </c>
      <c r="L9" s="7">
        <f>VALUE(TRIM(MID(Data1!BK6, 6, 3)))</f>
        <v>57</v>
      </c>
      <c r="M9" s="7">
        <f>VALUE(TRIM(MID(Data1!BL6, 6, 3)))</f>
        <v>47</v>
      </c>
      <c r="N9" s="7">
        <f>VALUE(TRIM(MID(Data1!BM6, 6, 3)))</f>
        <v>38</v>
      </c>
      <c r="O9" s="7">
        <f>VALUE(TRIM(MID(Data1!BN6, 6, 3)))</f>
        <v>28</v>
      </c>
    </row>
    <row r="10" spans="2:15" x14ac:dyDescent="0.3">
      <c r="B10" s="9" t="str">
        <v>Buffalo</v>
      </c>
      <c r="C10" s="3"/>
      <c r="D10" s="7">
        <f>VALUE(TRIM(MID(Data1!BC7, 6, 3)))</f>
        <v>19</v>
      </c>
      <c r="E10" s="7">
        <f>VALUE(TRIM(MID(Data1!BD7, 6, 3)))</f>
        <v>19</v>
      </c>
      <c r="F10" s="7">
        <f>VALUE(TRIM(MID(Data1!BE7, 6, 3)))</f>
        <v>26</v>
      </c>
      <c r="G10" s="7">
        <f>VALUE(TRIM(MID(Data1!BF7, 6, 3)))</f>
        <v>37</v>
      </c>
      <c r="H10" s="7">
        <f>VALUE(TRIM(MID(Data1!BG7, 6, 3)))</f>
        <v>47</v>
      </c>
      <c r="I10" s="7">
        <f>VALUE(TRIM(MID(Data1!BH7, 6, 3)))</f>
        <v>57</v>
      </c>
      <c r="J10" s="7">
        <f>VALUE(TRIM(MID(Data1!BI7, 6, 3)))</f>
        <v>62</v>
      </c>
      <c r="K10" s="7">
        <f>VALUE(TRIM(MID(Data1!BJ7, 6, 3)))</f>
        <v>61</v>
      </c>
      <c r="L10" s="7">
        <f>VALUE(TRIM(MID(Data1!BK7, 6, 3)))</f>
        <v>53</v>
      </c>
      <c r="M10" s="7">
        <f>VALUE(TRIM(MID(Data1!BL7, 6, 3)))</f>
        <v>43</v>
      </c>
      <c r="N10" s="7">
        <f>VALUE(TRIM(MID(Data1!BM7, 6, 3)))</f>
        <v>34</v>
      </c>
      <c r="O10" s="7">
        <f>VALUE(TRIM(MID(Data1!BN7, 6, 3)))</f>
        <v>24</v>
      </c>
    </row>
    <row r="11" spans="2:15" x14ac:dyDescent="0.3">
      <c r="B11" s="9" t="str">
        <v>Charlotte</v>
      </c>
      <c r="C11" s="3"/>
      <c r="D11" s="7">
        <f>VALUE(TRIM(MID(Data1!BC8, 6, 3)))</f>
        <v>30</v>
      </c>
      <c r="E11" s="7">
        <f>VALUE(TRIM(MID(Data1!BD8, 6, 3)))</f>
        <v>33</v>
      </c>
      <c r="F11" s="7">
        <f>VALUE(TRIM(MID(Data1!BE8, 6, 3)))</f>
        <v>39</v>
      </c>
      <c r="G11" s="7">
        <f>VALUE(TRIM(MID(Data1!BF8, 6, 3)))</f>
        <v>47</v>
      </c>
      <c r="H11" s="7">
        <f>VALUE(TRIM(MID(Data1!BG8, 6, 3)))</f>
        <v>56</v>
      </c>
      <c r="I11" s="7">
        <f>VALUE(TRIM(MID(Data1!BH8, 6, 3)))</f>
        <v>65</v>
      </c>
      <c r="J11" s="7">
        <f>VALUE(TRIM(MID(Data1!BI8, 6, 3)))</f>
        <v>68</v>
      </c>
      <c r="K11" s="7">
        <f>VALUE(TRIM(MID(Data1!BJ8, 6, 3)))</f>
        <v>67</v>
      </c>
      <c r="L11" s="7">
        <f>VALUE(TRIM(MID(Data1!BK8, 6, 3)))</f>
        <v>60</v>
      </c>
      <c r="M11" s="7">
        <f>VALUE(TRIM(MID(Data1!BL8, 6, 3)))</f>
        <v>49</v>
      </c>
      <c r="N11" s="7">
        <f>VALUE(TRIM(MID(Data1!BM8, 6, 3)))</f>
        <v>39</v>
      </c>
      <c r="O11" s="7">
        <f>VALUE(TRIM(MID(Data1!BN8, 6, 3)))</f>
        <v>32</v>
      </c>
    </row>
    <row r="12" spans="2:15" x14ac:dyDescent="0.3">
      <c r="B12" s="9" t="str">
        <v>Chicago</v>
      </c>
      <c r="C12" s="3"/>
      <c r="D12" s="7">
        <f>VALUE(TRIM(MID(Data1!BC9, 6, 3)))</f>
        <v>17</v>
      </c>
      <c r="E12" s="7">
        <f>VALUE(TRIM(MID(Data1!BD9, 6, 3)))</f>
        <v>20</v>
      </c>
      <c r="F12" s="7">
        <f>VALUE(TRIM(MID(Data1!BE9, 6, 3)))</f>
        <v>29</v>
      </c>
      <c r="G12" s="7">
        <f>VALUE(TRIM(MID(Data1!BF9, 6, 3)))</f>
        <v>39</v>
      </c>
      <c r="H12" s="7">
        <f>VALUE(TRIM(MID(Data1!BG9, 6, 3)))</f>
        <v>48</v>
      </c>
      <c r="I12" s="7">
        <f>VALUE(TRIM(MID(Data1!BH9, 6, 3)))</f>
        <v>58</v>
      </c>
      <c r="J12" s="7">
        <f>VALUE(TRIM(MID(Data1!BI9, 6, 3)))</f>
        <v>64</v>
      </c>
      <c r="K12" s="7">
        <f>VALUE(TRIM(MID(Data1!BJ9, 6, 3)))</f>
        <v>63</v>
      </c>
      <c r="L12" s="7">
        <f>VALUE(TRIM(MID(Data1!BK9, 6, 3)))</f>
        <v>54</v>
      </c>
      <c r="M12" s="7">
        <f>VALUE(TRIM(MID(Data1!BL9, 6, 3)))</f>
        <v>43</v>
      </c>
      <c r="N12" s="7">
        <f>VALUE(TRIM(MID(Data1!BM9, 6, 3)))</f>
        <v>32</v>
      </c>
      <c r="O12" s="7">
        <f>VALUE(TRIM(MID(Data1!BN9, 6, 3)))</f>
        <v>21</v>
      </c>
    </row>
    <row r="13" spans="2:15" x14ac:dyDescent="0.3">
      <c r="B13" s="9" t="str">
        <v>Cincinnati</v>
      </c>
      <c r="C13" s="3"/>
      <c r="D13" s="7">
        <f>VALUE(TRIM(MID(Data1!BC10, 6, 3)))</f>
        <v>22</v>
      </c>
      <c r="E13" s="7">
        <f>VALUE(TRIM(MID(Data1!BD10, 6, 3)))</f>
        <v>25</v>
      </c>
      <c r="F13" s="7">
        <f>VALUE(TRIM(MID(Data1!BE10, 6, 3)))</f>
        <v>33</v>
      </c>
      <c r="G13" s="7">
        <f>VALUE(TRIM(MID(Data1!BF10, 6, 3)))</f>
        <v>42</v>
      </c>
      <c r="H13" s="7">
        <f>VALUE(TRIM(MID(Data1!BG10, 6, 3)))</f>
        <v>52</v>
      </c>
      <c r="I13" s="7">
        <f>VALUE(TRIM(MID(Data1!BH10, 6, 3)))</f>
        <v>61</v>
      </c>
      <c r="J13" s="7">
        <f>VALUE(TRIM(MID(Data1!BI10, 6, 3)))</f>
        <v>65</v>
      </c>
      <c r="K13" s="7">
        <f>VALUE(TRIM(MID(Data1!BJ10, 6, 3)))</f>
        <v>63</v>
      </c>
      <c r="L13" s="7">
        <f>VALUE(TRIM(MID(Data1!BK10, 6, 3)))</f>
        <v>55</v>
      </c>
      <c r="M13" s="7">
        <f>VALUE(TRIM(MID(Data1!BL10, 6, 3)))</f>
        <v>43</v>
      </c>
      <c r="N13" s="7">
        <f>VALUE(TRIM(MID(Data1!BM10, 6, 3)))</f>
        <v>34</v>
      </c>
      <c r="O13" s="7">
        <f>VALUE(TRIM(MID(Data1!BN10, 6, 3)))</f>
        <v>26</v>
      </c>
    </row>
    <row r="14" spans="2:15" x14ac:dyDescent="0.3">
      <c r="B14" s="9" t="str">
        <v>Cleveland</v>
      </c>
      <c r="C14" s="3"/>
      <c r="D14" s="7">
        <f>VALUE(TRIM(MID(Data1!BC11, 6, 3)))</f>
        <v>22</v>
      </c>
      <c r="E14" s="7">
        <f>VALUE(TRIM(MID(Data1!BD11, 6, 3)))</f>
        <v>24</v>
      </c>
      <c r="F14" s="7">
        <f>VALUE(TRIM(MID(Data1!BE11, 6, 3)))</f>
        <v>30</v>
      </c>
      <c r="G14" s="7">
        <f>VALUE(TRIM(MID(Data1!BF11, 6, 3)))</f>
        <v>40</v>
      </c>
      <c r="H14" s="7">
        <f>VALUE(TRIM(MID(Data1!BG11, 6, 3)))</f>
        <v>50</v>
      </c>
      <c r="I14" s="7">
        <f>VALUE(TRIM(MID(Data1!BH11, 6, 3)))</f>
        <v>60</v>
      </c>
      <c r="J14" s="7">
        <f>VALUE(TRIM(MID(Data1!BI11, 6, 3)))</f>
        <v>64</v>
      </c>
      <c r="K14" s="7">
        <f>VALUE(TRIM(MID(Data1!BJ11, 6, 3)))</f>
        <v>63</v>
      </c>
      <c r="L14" s="7">
        <f>VALUE(TRIM(MID(Data1!BK11, 6, 3)))</f>
        <v>56</v>
      </c>
      <c r="M14" s="7">
        <f>VALUE(TRIM(MID(Data1!BL11, 6, 3)))</f>
        <v>45</v>
      </c>
      <c r="N14" s="7">
        <f>VALUE(TRIM(MID(Data1!BM11, 6, 3)))</f>
        <v>37</v>
      </c>
      <c r="O14" s="7">
        <f>VALUE(TRIM(MID(Data1!BN11, 6, 3)))</f>
        <v>26</v>
      </c>
    </row>
    <row r="15" spans="2:15" x14ac:dyDescent="0.3">
      <c r="B15" s="9" t="str">
        <v>Columbus</v>
      </c>
      <c r="C15" s="3"/>
      <c r="D15" s="7">
        <f>VALUE(TRIM(MID(Data1!BC12, 6, 3)))</f>
        <v>23</v>
      </c>
      <c r="E15" s="7">
        <f>VALUE(TRIM(MID(Data1!BD12, 6, 3)))</f>
        <v>25</v>
      </c>
      <c r="F15" s="7">
        <f>VALUE(TRIM(MID(Data1!BE12, 6, 3)))</f>
        <v>33</v>
      </c>
      <c r="G15" s="7">
        <f>VALUE(TRIM(MID(Data1!BF12, 6, 3)))</f>
        <v>43</v>
      </c>
      <c r="H15" s="7">
        <f>VALUE(TRIM(MID(Data1!BG12, 6, 3)))</f>
        <v>52</v>
      </c>
      <c r="I15" s="7">
        <f>VALUE(TRIM(MID(Data1!BH12, 6, 3)))</f>
        <v>62</v>
      </c>
      <c r="J15" s="7">
        <f>VALUE(TRIM(MID(Data1!BI12, 6, 3)))</f>
        <v>66</v>
      </c>
      <c r="K15" s="7">
        <f>VALUE(TRIM(MID(Data1!BJ12, 6, 3)))</f>
        <v>64</v>
      </c>
      <c r="L15" s="7">
        <f>VALUE(TRIM(MID(Data1!BK12, 6, 3)))</f>
        <v>57</v>
      </c>
      <c r="M15" s="7">
        <f>VALUE(TRIM(MID(Data1!BL12, 6, 3)))</f>
        <v>45</v>
      </c>
      <c r="N15" s="7">
        <f>VALUE(TRIM(MID(Data1!BM12, 6, 3)))</f>
        <v>36</v>
      </c>
      <c r="O15" s="7">
        <f>VALUE(TRIM(MID(Data1!BN12, 6, 3)))</f>
        <v>27</v>
      </c>
    </row>
    <row r="16" spans="2:15" x14ac:dyDescent="0.3">
      <c r="B16" s="9" t="str">
        <v>Dallas</v>
      </c>
      <c r="C16" s="3"/>
      <c r="D16" s="7">
        <f>VALUE(TRIM(MID(Data1!BC13, 6, 3)))</f>
        <v>37</v>
      </c>
      <c r="E16" s="7">
        <f>VALUE(TRIM(MID(Data1!BD13, 6, 3)))</f>
        <v>41</v>
      </c>
      <c r="F16" s="7">
        <f>VALUE(TRIM(MID(Data1!BE13, 6, 3)))</f>
        <v>49</v>
      </c>
      <c r="G16" s="7">
        <f>VALUE(TRIM(MID(Data1!BF13, 6, 3)))</f>
        <v>56</v>
      </c>
      <c r="H16" s="7">
        <f>VALUE(TRIM(MID(Data1!BG13, 6, 3)))</f>
        <v>65</v>
      </c>
      <c r="I16" s="7">
        <f>VALUE(TRIM(MID(Data1!BH13, 6, 3)))</f>
        <v>73</v>
      </c>
      <c r="J16" s="7">
        <f>VALUE(TRIM(MID(Data1!BI13, 6, 3)))</f>
        <v>77</v>
      </c>
      <c r="K16" s="7">
        <f>VALUE(TRIM(MID(Data1!BJ13, 6, 3)))</f>
        <v>77</v>
      </c>
      <c r="L16" s="7">
        <f>VALUE(TRIM(MID(Data1!BK13, 6, 3)))</f>
        <v>69</v>
      </c>
      <c r="M16" s="7">
        <f>VALUE(TRIM(MID(Data1!BL13, 6, 3)))</f>
        <v>58</v>
      </c>
      <c r="N16" s="7">
        <f>VALUE(TRIM(MID(Data1!BM13, 6, 3)))</f>
        <v>48</v>
      </c>
      <c r="O16" s="7">
        <f>VALUE(TRIM(MID(Data1!BN13, 6, 3)))</f>
        <v>39</v>
      </c>
    </row>
    <row r="17" spans="2:15" x14ac:dyDescent="0.3">
      <c r="B17" s="9" t="str">
        <v>Denver</v>
      </c>
      <c r="C17" s="3"/>
      <c r="D17" s="7">
        <f>VALUE(TRIM(MID(Data1!BC14, 6, 3)))</f>
        <v>17</v>
      </c>
      <c r="E17" s="7">
        <f>VALUE(TRIM(MID(Data1!BD14, 6, 3)))</f>
        <v>20</v>
      </c>
      <c r="F17" s="7">
        <f>VALUE(TRIM(MID(Data1!BE14, 6, 3)))</f>
        <v>26</v>
      </c>
      <c r="G17" s="7">
        <f>VALUE(TRIM(MID(Data1!BF14, 6, 3)))</f>
        <v>34</v>
      </c>
      <c r="H17" s="7">
        <f>VALUE(TRIM(MID(Data1!BG14, 6, 3)))</f>
        <v>44</v>
      </c>
      <c r="I17" s="7">
        <f>VALUE(TRIM(MID(Data1!BH14, 6, 3)))</f>
        <v>53</v>
      </c>
      <c r="J17" s="7">
        <f>VALUE(TRIM(MID(Data1!BI14, 6, 3)))</f>
        <v>59</v>
      </c>
      <c r="K17" s="7">
        <f>VALUE(TRIM(MID(Data1!BJ14, 6, 3)))</f>
        <v>57</v>
      </c>
      <c r="L17" s="7">
        <f>VALUE(TRIM(MID(Data1!BK14, 6, 3)))</f>
        <v>48</v>
      </c>
      <c r="M17" s="7">
        <f>VALUE(TRIM(MID(Data1!BL14, 6, 3)))</f>
        <v>36</v>
      </c>
      <c r="N17" s="7">
        <f>VALUE(TRIM(MID(Data1!BM14, 6, 3)))</f>
        <v>25</v>
      </c>
      <c r="O17" s="7">
        <f>VALUE(TRIM(MID(Data1!BN14, 6, 3)))</f>
        <v>17</v>
      </c>
    </row>
    <row r="18" spans="2:15" x14ac:dyDescent="0.3">
      <c r="B18" s="9" t="str">
        <v>Detroit</v>
      </c>
      <c r="C18" s="3"/>
      <c r="D18" s="7">
        <f>VALUE(TRIM(MID(Data1!BC15, 6, 3)))</f>
        <v>19</v>
      </c>
      <c r="E18" s="7">
        <f>VALUE(TRIM(MID(Data1!BD15, 6, 3)))</f>
        <v>21</v>
      </c>
      <c r="F18" s="7">
        <f>VALUE(TRIM(MID(Data1!BE15, 6, 3)))</f>
        <v>29</v>
      </c>
      <c r="G18" s="7">
        <f>VALUE(TRIM(MID(Data1!BF15, 6, 3)))</f>
        <v>39</v>
      </c>
      <c r="H18" s="7">
        <f>VALUE(TRIM(MID(Data1!BG15, 6, 3)))</f>
        <v>49</v>
      </c>
      <c r="I18" s="7">
        <f>VALUE(TRIM(MID(Data1!BH15, 6, 3)))</f>
        <v>60</v>
      </c>
      <c r="J18" s="7">
        <f>VALUE(TRIM(MID(Data1!BI15, 6, 3)))</f>
        <v>64</v>
      </c>
      <c r="K18" s="7">
        <f>VALUE(TRIM(MID(Data1!BJ15, 6, 3)))</f>
        <v>63</v>
      </c>
      <c r="L18" s="7">
        <f>VALUE(TRIM(MID(Data1!BK15, 6, 3)))</f>
        <v>55</v>
      </c>
      <c r="M18" s="7">
        <f>VALUE(TRIM(MID(Data1!BL15, 6, 3)))</f>
        <v>43</v>
      </c>
      <c r="N18" s="7">
        <f>VALUE(TRIM(MID(Data1!BM15, 6, 3)))</f>
        <v>34</v>
      </c>
      <c r="O18" s="7">
        <f>VALUE(TRIM(MID(Data1!BN15, 6, 3)))</f>
        <v>24</v>
      </c>
    </row>
    <row r="19" spans="2:15" x14ac:dyDescent="0.3">
      <c r="B19" s="9" t="str">
        <v>Hartford</v>
      </c>
      <c r="C19" s="3"/>
      <c r="D19" s="7">
        <f>VALUE(TRIM(MID(Data1!BC16, 6, 3)))</f>
        <v>18</v>
      </c>
      <c r="E19" s="7">
        <f>VALUE(TRIM(MID(Data1!BD16, 6, 3)))</f>
        <v>21</v>
      </c>
      <c r="F19" s="7">
        <f>VALUE(TRIM(MID(Data1!BE16, 6, 3)))</f>
        <v>28</v>
      </c>
      <c r="G19" s="7">
        <f>VALUE(TRIM(MID(Data1!BF16, 6, 3)))</f>
        <v>38</v>
      </c>
      <c r="H19" s="7">
        <f>VALUE(TRIM(MID(Data1!BG16, 6, 3)))</f>
        <v>48</v>
      </c>
      <c r="I19" s="7">
        <f>VALUE(TRIM(MID(Data1!BH16, 6, 3)))</f>
        <v>57</v>
      </c>
      <c r="J19" s="7">
        <f>VALUE(TRIM(MID(Data1!BI16, 6, 3)))</f>
        <v>63</v>
      </c>
      <c r="K19" s="7">
        <f>VALUE(TRIM(MID(Data1!BJ16, 6, 3)))</f>
        <v>61</v>
      </c>
      <c r="L19" s="7">
        <f>VALUE(TRIM(MID(Data1!BK16, 6, 3)))</f>
        <v>53</v>
      </c>
      <c r="M19" s="7">
        <f>VALUE(TRIM(MID(Data1!BL16, 6, 3)))</f>
        <v>41</v>
      </c>
      <c r="N19" s="7">
        <f>VALUE(TRIM(MID(Data1!BM16, 6, 3)))</f>
        <v>33</v>
      </c>
      <c r="O19" s="7">
        <f>VALUE(TRIM(MID(Data1!BN16, 6, 3)))</f>
        <v>23</v>
      </c>
    </row>
    <row r="20" spans="2:15" x14ac:dyDescent="0.3">
      <c r="B20" s="9" t="str">
        <v>Houston</v>
      </c>
      <c r="C20" s="3"/>
      <c r="D20" s="7">
        <f>VALUE(TRIM(MID(Data1!BC17, 6, 3)))</f>
        <v>43</v>
      </c>
      <c r="E20" s="7">
        <f>VALUE(TRIM(MID(Data1!BD17, 6, 3)))</f>
        <v>47</v>
      </c>
      <c r="F20" s="7">
        <f>VALUE(TRIM(MID(Data1!BE17, 6, 3)))</f>
        <v>53</v>
      </c>
      <c r="G20" s="7">
        <f>VALUE(TRIM(MID(Data1!BF17, 6, 3)))</f>
        <v>59</v>
      </c>
      <c r="H20" s="7">
        <f>VALUE(TRIM(MID(Data1!BG17, 6, 3)))</f>
        <v>68</v>
      </c>
      <c r="I20" s="7">
        <f>VALUE(TRIM(MID(Data1!BH17, 6, 3)))</f>
        <v>73</v>
      </c>
      <c r="J20" s="7">
        <f>VALUE(TRIM(MID(Data1!BI17, 6, 3)))</f>
        <v>75</v>
      </c>
      <c r="K20" s="7">
        <f>VALUE(TRIM(MID(Data1!BJ17, 6, 3)))</f>
        <v>75</v>
      </c>
      <c r="L20" s="7">
        <f>VALUE(TRIM(MID(Data1!BK17, 6, 3)))</f>
        <v>70</v>
      </c>
      <c r="M20" s="7">
        <f>VALUE(TRIM(MID(Data1!BL17, 6, 3)))</f>
        <v>61</v>
      </c>
      <c r="N20" s="7">
        <f>VALUE(TRIM(MID(Data1!BM17, 6, 3)))</f>
        <v>52</v>
      </c>
      <c r="O20" s="7">
        <f>VALUE(TRIM(MID(Data1!BN17, 6, 3)))</f>
        <v>45</v>
      </c>
    </row>
    <row r="21" spans="2:15" x14ac:dyDescent="0.3">
      <c r="B21" s="9" t="str">
        <v>Indianapolis</v>
      </c>
      <c r="C21" s="3"/>
      <c r="D21" s="7">
        <f>VALUE(TRIM(MID(Data1!BC18, 6, 3)))</f>
        <v>21</v>
      </c>
      <c r="E21" s="7">
        <f>VALUE(TRIM(MID(Data1!BD18, 6, 3)))</f>
        <v>24</v>
      </c>
      <c r="F21" s="7">
        <f>VALUE(TRIM(MID(Data1!BE18, 6, 3)))</f>
        <v>33</v>
      </c>
      <c r="G21" s="7">
        <f>VALUE(TRIM(MID(Data1!BF18, 6, 3)))</f>
        <v>43</v>
      </c>
      <c r="H21" s="7">
        <f>VALUE(TRIM(MID(Data1!BG18, 6, 3)))</f>
        <v>53</v>
      </c>
      <c r="I21" s="7">
        <f>VALUE(TRIM(MID(Data1!BH18, 6, 3)))</f>
        <v>62</v>
      </c>
      <c r="J21" s="7">
        <f>VALUE(TRIM(MID(Data1!BI18, 6, 3)))</f>
        <v>66</v>
      </c>
      <c r="K21" s="7">
        <f>VALUE(TRIM(MID(Data1!BJ18, 6, 3)))</f>
        <v>64</v>
      </c>
      <c r="L21" s="7">
        <f>VALUE(TRIM(MID(Data1!BK18, 6, 3)))</f>
        <v>56</v>
      </c>
      <c r="M21" s="7">
        <f>VALUE(TRIM(MID(Data1!BL18, 6, 3)))</f>
        <v>45</v>
      </c>
      <c r="N21" s="7">
        <f>VALUE(TRIM(MID(Data1!BM18, 6, 3)))</f>
        <v>35</v>
      </c>
      <c r="O21" s="7">
        <f>VALUE(TRIM(MID(Data1!BN18, 6, 3)))</f>
        <v>24</v>
      </c>
    </row>
    <row r="22" spans="2:15" x14ac:dyDescent="0.3">
      <c r="B22" s="9" t="str">
        <v>Jacksonville</v>
      </c>
      <c r="C22" s="3"/>
      <c r="D22" s="7">
        <f>VALUE(TRIM(MID(Data1!BC19, 6, 3)))</f>
        <v>41</v>
      </c>
      <c r="E22" s="7">
        <f>VALUE(TRIM(MID(Data1!BD19, 6, 3)))</f>
        <v>45</v>
      </c>
      <c r="F22" s="7">
        <f>VALUE(TRIM(MID(Data1!BE19, 6, 3)))</f>
        <v>50</v>
      </c>
      <c r="G22" s="7">
        <f>VALUE(TRIM(MID(Data1!BF19, 6, 3)))</f>
        <v>55</v>
      </c>
      <c r="H22" s="7">
        <f>VALUE(TRIM(MID(Data1!BG19, 6, 3)))</f>
        <v>63</v>
      </c>
      <c r="I22" s="7">
        <f>VALUE(TRIM(MID(Data1!BH19, 6, 3)))</f>
        <v>70</v>
      </c>
      <c r="J22" s="7">
        <f>VALUE(TRIM(MID(Data1!BI19, 6, 3)))</f>
        <v>73</v>
      </c>
      <c r="K22" s="7">
        <f>VALUE(TRIM(MID(Data1!BJ19, 6, 3)))</f>
        <v>73</v>
      </c>
      <c r="L22" s="7">
        <f>VALUE(TRIM(MID(Data1!BK19, 6, 3)))</f>
        <v>70</v>
      </c>
      <c r="M22" s="7">
        <f>VALUE(TRIM(MID(Data1!BL19, 6, 3)))</f>
        <v>61</v>
      </c>
      <c r="N22" s="7">
        <f>VALUE(TRIM(MID(Data1!BM19, 6, 3)))</f>
        <v>51</v>
      </c>
      <c r="O22" s="7">
        <f>VALUE(TRIM(MID(Data1!BN19, 6, 3)))</f>
        <v>44</v>
      </c>
    </row>
    <row r="23" spans="2:15" x14ac:dyDescent="0.3">
      <c r="B23" s="9" t="str">
        <v>Kansas City</v>
      </c>
      <c r="C23" s="3"/>
      <c r="D23" s="7">
        <f>VALUE(TRIM(MID(Data1!BC20, 6, 3)))</f>
        <v>22</v>
      </c>
      <c r="E23" s="7">
        <f>VALUE(TRIM(MID(Data1!BD20, 6, 3)))</f>
        <v>26</v>
      </c>
      <c r="F23" s="7">
        <f>VALUE(TRIM(MID(Data1!BE20, 6, 3)))</f>
        <v>36</v>
      </c>
      <c r="G23" s="7">
        <f>VALUE(TRIM(MID(Data1!BF20, 6, 3)))</f>
        <v>47</v>
      </c>
      <c r="H23" s="7">
        <f>VALUE(TRIM(MID(Data1!BG20, 6, 3)))</f>
        <v>57</v>
      </c>
      <c r="I23" s="7">
        <f>VALUE(TRIM(MID(Data1!BH20, 6, 3)))</f>
        <v>67</v>
      </c>
      <c r="J23" s="7">
        <f>VALUE(TRIM(MID(Data1!BI20, 6, 3)))</f>
        <v>72</v>
      </c>
      <c r="K23" s="7">
        <f>VALUE(TRIM(MID(Data1!BJ20, 6, 3)))</f>
        <v>70</v>
      </c>
      <c r="L23" s="7">
        <f>VALUE(TRIM(MID(Data1!BK20, 6, 3)))</f>
        <v>61</v>
      </c>
      <c r="M23" s="7">
        <f>VALUE(TRIM(MID(Data1!BL20, 6, 3)))</f>
        <v>49</v>
      </c>
      <c r="N23" s="7">
        <f>VALUE(TRIM(MID(Data1!BM20, 6, 3)))</f>
        <v>37</v>
      </c>
      <c r="O23" s="7">
        <f>VALUE(TRIM(MID(Data1!BN20, 6, 3)))</f>
        <v>26</v>
      </c>
    </row>
    <row r="24" spans="2:15" x14ac:dyDescent="0.3">
      <c r="B24" s="9" t="str">
        <v>Las Vegas</v>
      </c>
      <c r="C24" s="3"/>
      <c r="D24" s="7">
        <f>VALUE(TRIM(MID(Data1!BC21, 6, 3)))</f>
        <v>39</v>
      </c>
      <c r="E24" s="7">
        <f>VALUE(TRIM(MID(Data1!BD21, 6, 3)))</f>
        <v>43</v>
      </c>
      <c r="F24" s="7">
        <f>VALUE(TRIM(MID(Data1!BE21, 6, 3)))</f>
        <v>49</v>
      </c>
      <c r="G24" s="7">
        <f>VALUE(TRIM(MID(Data1!BF21, 6, 3)))</f>
        <v>56</v>
      </c>
      <c r="H24" s="7">
        <f>VALUE(TRIM(MID(Data1!BG21, 6, 3)))</f>
        <v>66</v>
      </c>
      <c r="I24" s="7">
        <f>VALUE(TRIM(MID(Data1!BH21, 6, 3)))</f>
        <v>75</v>
      </c>
      <c r="J24" s="7">
        <f>VALUE(TRIM(MID(Data1!BI21, 6, 3)))</f>
        <v>81</v>
      </c>
      <c r="K24" s="7">
        <f>VALUE(TRIM(MID(Data1!BJ21, 6, 3)))</f>
        <v>79</v>
      </c>
      <c r="L24" s="7">
        <f>VALUE(TRIM(MID(Data1!BK21, 6, 3)))</f>
        <v>71</v>
      </c>
      <c r="M24" s="7">
        <f>VALUE(TRIM(MID(Data1!BL21, 6, 3)))</f>
        <v>59</v>
      </c>
      <c r="N24" s="7">
        <f>VALUE(TRIM(MID(Data1!BM21, 6, 3)))</f>
        <v>47</v>
      </c>
      <c r="O24" s="7">
        <f>VALUE(TRIM(MID(Data1!BN21, 6, 3)))</f>
        <v>39</v>
      </c>
    </row>
    <row r="25" spans="2:15" x14ac:dyDescent="0.3">
      <c r="B25" s="9" t="str">
        <v>Los Angeles</v>
      </c>
      <c r="C25" s="3"/>
      <c r="D25" s="7">
        <f>VALUE(TRIM(MID(Data1!BC22, 6, 3)))</f>
        <v>48</v>
      </c>
      <c r="E25" s="7">
        <f>VALUE(TRIM(MID(Data1!BD22, 6, 3)))</f>
        <v>49</v>
      </c>
      <c r="F25" s="7">
        <f>VALUE(TRIM(MID(Data1!BE22, 6, 3)))</f>
        <v>51</v>
      </c>
      <c r="G25" s="7">
        <f>VALUE(TRIM(MID(Data1!BF22, 6, 3)))</f>
        <v>54</v>
      </c>
      <c r="H25" s="7">
        <f>VALUE(TRIM(MID(Data1!BG22, 6, 3)))</f>
        <v>57</v>
      </c>
      <c r="I25" s="7">
        <f>VALUE(TRIM(MID(Data1!BH22, 6, 3)))</f>
        <v>60</v>
      </c>
      <c r="J25" s="7">
        <f>VALUE(TRIM(MID(Data1!BI22, 6, 3)))</f>
        <v>64</v>
      </c>
      <c r="K25" s="7">
        <f>VALUE(TRIM(MID(Data1!BJ22, 6, 3)))</f>
        <v>64</v>
      </c>
      <c r="L25" s="7">
        <f>VALUE(TRIM(MID(Data1!BK22, 6, 3)))</f>
        <v>63</v>
      </c>
      <c r="M25" s="7">
        <f>VALUE(TRIM(MID(Data1!BL22, 6, 3)))</f>
        <v>59</v>
      </c>
      <c r="N25" s="7">
        <f>VALUE(TRIM(MID(Data1!BM22, 6, 3)))</f>
        <v>52</v>
      </c>
      <c r="O25" s="7">
        <f>VALUE(TRIM(MID(Data1!BN22, 6, 3)))</f>
        <v>48</v>
      </c>
    </row>
    <row r="26" spans="2:15" x14ac:dyDescent="0.3">
      <c r="B26" s="9" t="str">
        <v>Louisville</v>
      </c>
      <c r="C26" s="3"/>
      <c r="D26" s="7">
        <f>VALUE(TRIM(MID(Data1!BC23, 6, 3)))</f>
        <v>27</v>
      </c>
      <c r="E26" s="7">
        <f>VALUE(TRIM(MID(Data1!BD23, 6, 3)))</f>
        <v>30</v>
      </c>
      <c r="F26" s="7">
        <f>VALUE(TRIM(MID(Data1!BE23, 6, 3)))</f>
        <v>38</v>
      </c>
      <c r="G26" s="7">
        <f>VALUE(TRIM(MID(Data1!BF23, 6, 3)))</f>
        <v>47</v>
      </c>
      <c r="H26" s="7">
        <f>VALUE(TRIM(MID(Data1!BG23, 6, 3)))</f>
        <v>57</v>
      </c>
      <c r="I26" s="7">
        <f>VALUE(TRIM(MID(Data1!BH23, 6, 3)))</f>
        <v>66</v>
      </c>
      <c r="J26" s="7">
        <f>VALUE(TRIM(MID(Data1!BI23, 6, 3)))</f>
        <v>70</v>
      </c>
      <c r="K26" s="7">
        <f>VALUE(TRIM(MID(Data1!BJ23, 6, 3)))</f>
        <v>69</v>
      </c>
      <c r="L26" s="7">
        <f>VALUE(TRIM(MID(Data1!BK23, 6, 3)))</f>
        <v>61</v>
      </c>
      <c r="M26" s="7">
        <f>VALUE(TRIM(MID(Data1!BL23, 6, 3)))</f>
        <v>49</v>
      </c>
      <c r="N26" s="7">
        <f>VALUE(TRIM(MID(Data1!BM23, 6, 3)))</f>
        <v>40</v>
      </c>
      <c r="O26" s="7">
        <f>VALUE(TRIM(MID(Data1!BN23, 6, 3)))</f>
        <v>30</v>
      </c>
    </row>
    <row r="27" spans="2:15" x14ac:dyDescent="0.3">
      <c r="B27" s="9" t="str">
        <v>Memphis</v>
      </c>
      <c r="C27" s="3"/>
      <c r="D27" s="7">
        <f>VALUE(TRIM(MID(Data1!BC24, 6, 3)))</f>
        <v>33</v>
      </c>
      <c r="E27" s="7">
        <f>VALUE(TRIM(MID(Data1!BD24, 6, 3)))</f>
        <v>36</v>
      </c>
      <c r="F27" s="7">
        <f>VALUE(TRIM(MID(Data1!BE24, 6, 3)))</f>
        <v>44</v>
      </c>
      <c r="G27" s="7">
        <f>VALUE(TRIM(MID(Data1!BF24, 6, 3)))</f>
        <v>53</v>
      </c>
      <c r="H27" s="7">
        <f>VALUE(TRIM(MID(Data1!BG24, 6, 3)))</f>
        <v>62</v>
      </c>
      <c r="I27" s="7">
        <f>VALUE(TRIM(MID(Data1!BH24, 6, 3)))</f>
        <v>70</v>
      </c>
      <c r="J27" s="7">
        <f>VALUE(TRIM(MID(Data1!BI24, 6, 3)))</f>
        <v>74</v>
      </c>
      <c r="K27" s="7">
        <f>VALUE(TRIM(MID(Data1!BJ24, 6, 3)))</f>
        <v>73</v>
      </c>
      <c r="L27" s="7">
        <f>VALUE(TRIM(MID(Data1!BK24, 6, 3)))</f>
        <v>65</v>
      </c>
      <c r="M27" s="7">
        <f>VALUE(TRIM(MID(Data1!BL24, 6, 3)))</f>
        <v>54</v>
      </c>
      <c r="N27" s="7">
        <f>VALUE(TRIM(MID(Data1!BM24, 6, 3)))</f>
        <v>44</v>
      </c>
      <c r="O27" s="7">
        <f>VALUE(TRIM(MID(Data1!BN24, 6, 3)))</f>
        <v>35</v>
      </c>
    </row>
    <row r="28" spans="2:15" x14ac:dyDescent="0.3">
      <c r="B28" s="9" t="str">
        <v>Miami</v>
      </c>
      <c r="C28" s="3"/>
      <c r="D28" s="7">
        <f>VALUE(TRIM(MID(Data1!BC25, 6, 3)))</f>
        <v>60</v>
      </c>
      <c r="E28" s="7">
        <f>VALUE(TRIM(MID(Data1!BD25, 6, 3)))</f>
        <v>62</v>
      </c>
      <c r="F28" s="7">
        <f>VALUE(TRIM(MID(Data1!BE25, 6, 3)))</f>
        <v>65</v>
      </c>
      <c r="G28" s="7">
        <f>VALUE(TRIM(MID(Data1!BF25, 6, 3)))</f>
        <v>68</v>
      </c>
      <c r="H28" s="7">
        <f>VALUE(TRIM(MID(Data1!BG25, 6, 3)))</f>
        <v>73</v>
      </c>
      <c r="I28" s="7">
        <f>VALUE(TRIM(MID(Data1!BH25, 6, 3)))</f>
        <v>76</v>
      </c>
      <c r="J28" s="7">
        <f>VALUE(TRIM(MID(Data1!BI25, 6, 3)))</f>
        <v>77</v>
      </c>
      <c r="K28" s="7">
        <f>VALUE(TRIM(MID(Data1!BJ25, 6, 3)))</f>
        <v>77</v>
      </c>
      <c r="L28" s="7">
        <f>VALUE(TRIM(MID(Data1!BK25, 6, 3)))</f>
        <v>77</v>
      </c>
      <c r="M28" s="7">
        <f>VALUE(TRIM(MID(Data1!BL25, 6, 3)))</f>
        <v>74</v>
      </c>
      <c r="N28" s="7">
        <f>VALUE(TRIM(MID(Data1!BM25, 6, 3)))</f>
        <v>68</v>
      </c>
      <c r="O28" s="7">
        <f>VALUE(TRIM(MID(Data1!BN25, 6, 3)))</f>
        <v>63</v>
      </c>
    </row>
    <row r="29" spans="2:15" x14ac:dyDescent="0.3">
      <c r="B29" s="9" t="str">
        <v>Milwaukee</v>
      </c>
      <c r="C29" s="3"/>
      <c r="D29" s="7">
        <f>VALUE(TRIM(MID(Data1!BC26, 6, 3)))</f>
        <v>16</v>
      </c>
      <c r="E29" s="7">
        <f>VALUE(TRIM(MID(Data1!BD26, 6, 3)))</f>
        <v>19</v>
      </c>
      <c r="F29" s="7">
        <f>VALUE(TRIM(MID(Data1!BE26, 6, 3)))</f>
        <v>28</v>
      </c>
      <c r="G29" s="7">
        <f>VALUE(TRIM(MID(Data1!BF26, 6, 3)))</f>
        <v>37</v>
      </c>
      <c r="H29" s="7">
        <f>VALUE(TRIM(MID(Data1!BG26, 6, 3)))</f>
        <v>47</v>
      </c>
      <c r="I29" s="7">
        <f>VALUE(TRIM(MID(Data1!BH26, 6, 3)))</f>
        <v>57</v>
      </c>
      <c r="J29" s="7">
        <f>VALUE(TRIM(MID(Data1!BI26, 6, 3)))</f>
        <v>64</v>
      </c>
      <c r="K29" s="7">
        <f>VALUE(TRIM(MID(Data1!BJ26, 6, 3)))</f>
        <v>63</v>
      </c>
      <c r="L29" s="7">
        <f>VALUE(TRIM(MID(Data1!BK26, 6, 3)))</f>
        <v>55</v>
      </c>
      <c r="M29" s="7">
        <f>VALUE(TRIM(MID(Data1!BL26, 6, 3)))</f>
        <v>43</v>
      </c>
      <c r="N29" s="7">
        <f>VALUE(TRIM(MID(Data1!BM26, 6, 3)))</f>
        <v>32</v>
      </c>
      <c r="O29" s="7">
        <f>VALUE(TRIM(MID(Data1!BN26, 6, 3)))</f>
        <v>20</v>
      </c>
    </row>
    <row r="30" spans="2:15" x14ac:dyDescent="0.3">
      <c r="B30" s="9" t="str">
        <v>Minneapolis</v>
      </c>
      <c r="C30" s="3"/>
      <c r="D30" s="7">
        <f>VALUE(TRIM(MID(Data1!BC27, 6, 3)))</f>
        <v>8</v>
      </c>
      <c r="E30" s="7">
        <f>VALUE(TRIM(MID(Data1!BD27, 6, 3)))</f>
        <v>13</v>
      </c>
      <c r="F30" s="7">
        <f>VALUE(TRIM(MID(Data1!BE27, 6, 3)))</f>
        <v>24</v>
      </c>
      <c r="G30" s="7">
        <f>VALUE(TRIM(MID(Data1!BF27, 6, 3)))</f>
        <v>37</v>
      </c>
      <c r="H30" s="7">
        <f>VALUE(TRIM(MID(Data1!BG27, 6, 3)))</f>
        <v>49</v>
      </c>
      <c r="I30" s="7">
        <f>VALUE(TRIM(MID(Data1!BH27, 6, 3)))</f>
        <v>59</v>
      </c>
      <c r="J30" s="7">
        <f>VALUE(TRIM(MID(Data1!BI27, 6, 3)))</f>
        <v>64</v>
      </c>
      <c r="K30" s="7">
        <f>VALUE(TRIM(MID(Data1!BJ27, 6, 3)))</f>
        <v>62</v>
      </c>
      <c r="L30" s="7">
        <f>VALUE(TRIM(MID(Data1!BK27, 6, 3)))</f>
        <v>52</v>
      </c>
      <c r="M30" s="7">
        <f>VALUE(TRIM(MID(Data1!BL27, 6, 3)))</f>
        <v>40</v>
      </c>
      <c r="N30" s="7">
        <f>VALUE(TRIM(MID(Data1!BM27, 6, 3)))</f>
        <v>26</v>
      </c>
      <c r="O30" s="7">
        <f>VALUE(TRIM(MID(Data1!BN27, 6, 3)))</f>
        <v>12</v>
      </c>
    </row>
    <row r="31" spans="2:15" x14ac:dyDescent="0.3">
      <c r="B31" s="9" t="str">
        <v>Nashville</v>
      </c>
      <c r="C31" s="3"/>
      <c r="D31" s="7">
        <f>VALUE(TRIM(MID(Data1!BC28, 6, 3)))</f>
        <v>28</v>
      </c>
      <c r="E31" s="7">
        <f>VALUE(TRIM(MID(Data1!BD28, 6, 3)))</f>
        <v>32</v>
      </c>
      <c r="F31" s="7">
        <f>VALUE(TRIM(MID(Data1!BE28, 6, 3)))</f>
        <v>39</v>
      </c>
      <c r="G31" s="7">
        <f>VALUE(TRIM(MID(Data1!BF28, 6, 3)))</f>
        <v>48</v>
      </c>
      <c r="H31" s="7">
        <f>VALUE(TRIM(MID(Data1!BG28, 6, 3)))</f>
        <v>57</v>
      </c>
      <c r="I31" s="7">
        <f>VALUE(TRIM(MID(Data1!BH28, 6, 3)))</f>
        <v>65</v>
      </c>
      <c r="J31" s="7">
        <f>VALUE(TRIM(MID(Data1!BI28, 6, 3)))</f>
        <v>70</v>
      </c>
      <c r="K31" s="7">
        <f>VALUE(TRIM(MID(Data1!BJ28, 6, 3)))</f>
        <v>68</v>
      </c>
      <c r="L31" s="7">
        <f>VALUE(TRIM(MID(Data1!BK28, 6, 3)))</f>
        <v>61</v>
      </c>
      <c r="M31" s="7">
        <f>VALUE(TRIM(MID(Data1!BL28, 6, 3)))</f>
        <v>49</v>
      </c>
      <c r="N31" s="7">
        <f>VALUE(TRIM(MID(Data1!BM28, 6, 3)))</f>
        <v>39</v>
      </c>
      <c r="O31" s="7">
        <f>VALUE(TRIM(MID(Data1!BN28, 6, 3)))</f>
        <v>31</v>
      </c>
    </row>
    <row r="32" spans="2:15" x14ac:dyDescent="0.3">
      <c r="B32" s="9" t="str">
        <v>New Orleans</v>
      </c>
      <c r="C32" s="3"/>
      <c r="D32" s="7">
        <f>VALUE(TRIM(MID(Data1!BC29, 6, 3)))</f>
        <v>45</v>
      </c>
      <c r="E32" s="7">
        <f>VALUE(TRIM(MID(Data1!BD29, 6, 3)))</f>
        <v>48</v>
      </c>
      <c r="F32" s="7">
        <f>VALUE(TRIM(MID(Data1!BE29, 6, 3)))</f>
        <v>54</v>
      </c>
      <c r="G32" s="7">
        <f>VALUE(TRIM(MID(Data1!BF29, 6, 3)))</f>
        <v>60</v>
      </c>
      <c r="H32" s="7">
        <f>VALUE(TRIM(MID(Data1!BG29, 6, 3)))</f>
        <v>68</v>
      </c>
      <c r="I32" s="7">
        <f>VALUE(TRIM(MID(Data1!BH29, 6, 3)))</f>
        <v>74</v>
      </c>
      <c r="J32" s="7">
        <f>VALUE(TRIM(MID(Data1!BI29, 6, 3)))</f>
        <v>75</v>
      </c>
      <c r="K32" s="7">
        <f>VALUE(TRIM(MID(Data1!BJ29, 6, 3)))</f>
        <v>75</v>
      </c>
      <c r="L32" s="7">
        <f>VALUE(TRIM(MID(Data1!BK29, 6, 3)))</f>
        <v>72</v>
      </c>
      <c r="M32" s="7">
        <f>VALUE(TRIM(MID(Data1!BL29, 6, 3)))</f>
        <v>63</v>
      </c>
      <c r="N32" s="7">
        <f>VALUE(TRIM(MID(Data1!BM29, 6, 3)))</f>
        <v>54</v>
      </c>
      <c r="O32" s="7">
        <f>VALUE(TRIM(MID(Data1!BN29, 6, 3)))</f>
        <v>47</v>
      </c>
    </row>
    <row r="33" spans="2:15" x14ac:dyDescent="0.3">
      <c r="B33" s="9" t="str">
        <v>New York</v>
      </c>
      <c r="C33" s="3"/>
      <c r="D33" s="7">
        <f>VALUE(TRIM(MID(Data1!BC30, 6, 3)))</f>
        <v>27</v>
      </c>
      <c r="E33" s="7">
        <f>VALUE(TRIM(MID(Data1!BD30, 6, 3)))</f>
        <v>29</v>
      </c>
      <c r="F33" s="7">
        <f>VALUE(TRIM(MID(Data1!BE30, 6, 3)))</f>
        <v>35</v>
      </c>
      <c r="G33" s="7">
        <f>VALUE(TRIM(MID(Data1!BF30, 6, 3)))</f>
        <v>45</v>
      </c>
      <c r="H33" s="7">
        <f>VALUE(TRIM(MID(Data1!BG30, 6, 3)))</f>
        <v>54</v>
      </c>
      <c r="I33" s="7">
        <f>VALUE(TRIM(MID(Data1!BH30, 6, 3)))</f>
        <v>64</v>
      </c>
      <c r="J33" s="7">
        <f>VALUE(TRIM(MID(Data1!BI30, 6, 3)))</f>
        <v>69</v>
      </c>
      <c r="K33" s="7">
        <f>VALUE(TRIM(MID(Data1!BJ30, 6, 3)))</f>
        <v>68</v>
      </c>
      <c r="L33" s="7">
        <f>VALUE(TRIM(MID(Data1!BK30, 6, 3)))</f>
        <v>61</v>
      </c>
      <c r="M33" s="7">
        <f>VALUE(TRIM(MID(Data1!BL30, 6, 3)))</f>
        <v>50</v>
      </c>
      <c r="N33" s="7">
        <f>VALUE(TRIM(MID(Data1!BM30, 6, 3)))</f>
        <v>42</v>
      </c>
      <c r="O33" s="7">
        <f>VALUE(TRIM(MID(Data1!BN30, 6, 3)))</f>
        <v>32</v>
      </c>
    </row>
    <row r="34" spans="2:15" x14ac:dyDescent="0.3">
      <c r="B34" s="9" t="str">
        <v>Oklahoma City</v>
      </c>
      <c r="C34" s="3"/>
      <c r="D34" s="7">
        <f>VALUE(TRIM(MID(Data1!BC31, 6, 3)))</f>
        <v>29</v>
      </c>
      <c r="E34" s="7">
        <f>VALUE(TRIM(MID(Data1!BD31, 6, 3)))</f>
        <v>33</v>
      </c>
      <c r="F34" s="7">
        <f>VALUE(TRIM(MID(Data1!BE31, 6, 3)))</f>
        <v>41</v>
      </c>
      <c r="G34" s="7">
        <f>VALUE(TRIM(MID(Data1!BF31, 6, 3)))</f>
        <v>50</v>
      </c>
      <c r="H34" s="7">
        <f>VALUE(TRIM(MID(Data1!BG31, 6, 3)))</f>
        <v>60</v>
      </c>
      <c r="I34" s="7">
        <f>VALUE(TRIM(MID(Data1!BH31, 6, 3)))</f>
        <v>68</v>
      </c>
      <c r="J34" s="7">
        <f>VALUE(TRIM(MID(Data1!BI31, 6, 3)))</f>
        <v>72</v>
      </c>
      <c r="K34" s="7">
        <f>VALUE(TRIM(MID(Data1!BJ31, 6, 3)))</f>
        <v>71</v>
      </c>
      <c r="L34" s="7">
        <f>VALUE(TRIM(MID(Data1!BK31, 6, 3)))</f>
        <v>63</v>
      </c>
      <c r="M34" s="7">
        <f>VALUE(TRIM(MID(Data1!BL31, 6, 3)))</f>
        <v>52</v>
      </c>
      <c r="N34" s="7">
        <f>VALUE(TRIM(MID(Data1!BM31, 6, 3)))</f>
        <v>40</v>
      </c>
      <c r="O34" s="7">
        <f>VALUE(TRIM(MID(Data1!BN31, 6, 3)))</f>
        <v>31</v>
      </c>
    </row>
    <row r="35" spans="2:15" x14ac:dyDescent="0.3">
      <c r="B35" s="9" t="str">
        <v>Orlando</v>
      </c>
      <c r="C35" s="3"/>
      <c r="D35" s="7">
        <f>VALUE(TRIM(MID(Data1!BC32, 6, 3)))</f>
        <v>49</v>
      </c>
      <c r="E35" s="7">
        <f>VALUE(TRIM(MID(Data1!BD32, 6, 3)))</f>
        <v>52</v>
      </c>
      <c r="F35" s="7">
        <f>VALUE(TRIM(MID(Data1!BE32, 6, 3)))</f>
        <v>56</v>
      </c>
      <c r="G35" s="7">
        <f>VALUE(TRIM(MID(Data1!BF32, 6, 3)))</f>
        <v>60</v>
      </c>
      <c r="H35" s="7">
        <f>VALUE(TRIM(MID(Data1!BG32, 6, 3)))</f>
        <v>66</v>
      </c>
      <c r="I35" s="7">
        <f>VALUE(TRIM(MID(Data1!BH32, 6, 3)))</f>
        <v>72</v>
      </c>
      <c r="J35" s="7">
        <f>VALUE(TRIM(MID(Data1!BI32, 6, 3)))</f>
        <v>74</v>
      </c>
      <c r="K35" s="7">
        <f>VALUE(TRIM(MID(Data1!BJ32, 6, 3)))</f>
        <v>74</v>
      </c>
      <c r="L35" s="7">
        <f>VALUE(TRIM(MID(Data1!BK32, 6, 3)))</f>
        <v>73</v>
      </c>
      <c r="M35" s="7">
        <f>VALUE(TRIM(MID(Data1!BL32, 6, 3)))</f>
        <v>66</v>
      </c>
      <c r="N35" s="7">
        <f>VALUE(TRIM(MID(Data1!BM32, 6, 3)))</f>
        <v>59</v>
      </c>
      <c r="O35" s="7">
        <f>VALUE(TRIM(MID(Data1!BN32, 6, 3)))</f>
        <v>52</v>
      </c>
    </row>
    <row r="36" spans="2:15" x14ac:dyDescent="0.3">
      <c r="B36" s="9" t="str">
        <v>Philadelphia</v>
      </c>
      <c r="C36" s="3"/>
      <c r="D36" s="7">
        <f>VALUE(TRIM(MID(Data1!BC33, 6, 3)))</f>
        <v>26</v>
      </c>
      <c r="E36" s="7">
        <f>VALUE(TRIM(MID(Data1!BD33, 6, 3)))</f>
        <v>28</v>
      </c>
      <c r="F36" s="7">
        <f>VALUE(TRIM(MID(Data1!BE33, 6, 3)))</f>
        <v>34</v>
      </c>
      <c r="G36" s="7">
        <f>VALUE(TRIM(MID(Data1!BF33, 6, 3)))</f>
        <v>44</v>
      </c>
      <c r="H36" s="7">
        <f>VALUE(TRIM(MID(Data1!BG33, 6, 3)))</f>
        <v>54</v>
      </c>
      <c r="I36" s="7">
        <f>VALUE(TRIM(MID(Data1!BH33, 6, 3)))</f>
        <v>64</v>
      </c>
      <c r="J36" s="7">
        <f>VALUE(TRIM(MID(Data1!BI33, 6, 3)))</f>
        <v>69</v>
      </c>
      <c r="K36" s="7">
        <f>VALUE(TRIM(MID(Data1!BJ33, 6, 3)))</f>
        <v>68</v>
      </c>
      <c r="L36" s="7">
        <f>VALUE(TRIM(MID(Data1!BK33, 6, 3)))</f>
        <v>60</v>
      </c>
      <c r="M36" s="7">
        <f>VALUE(TRIM(MID(Data1!BL33, 6, 3)))</f>
        <v>48</v>
      </c>
      <c r="N36" s="7">
        <f>VALUE(TRIM(MID(Data1!BM33, 6, 3)))</f>
        <v>39</v>
      </c>
      <c r="O36" s="7">
        <f>VALUE(TRIM(MID(Data1!BN33, 6, 3)))</f>
        <v>30</v>
      </c>
    </row>
    <row r="37" spans="2:15" x14ac:dyDescent="0.3">
      <c r="B37" s="9" t="str">
        <v>Phoenix</v>
      </c>
      <c r="C37" s="3"/>
      <c r="D37" s="7">
        <f>VALUE(TRIM(MID(Data1!BC34, 6, 3)))</f>
        <v>46</v>
      </c>
      <c r="E37" s="7">
        <f>VALUE(TRIM(MID(Data1!BD34, 6, 3)))</f>
        <v>49</v>
      </c>
      <c r="F37" s="7">
        <f>VALUE(TRIM(MID(Data1!BE34, 6, 3)))</f>
        <v>54</v>
      </c>
      <c r="G37" s="7">
        <f>VALUE(TRIM(MID(Data1!BF34, 6, 3)))</f>
        <v>60</v>
      </c>
      <c r="H37" s="7">
        <f>VALUE(TRIM(MID(Data1!BG34, 6, 3)))</f>
        <v>69</v>
      </c>
      <c r="I37" s="7">
        <f>VALUE(TRIM(MID(Data1!BH34, 6, 3)))</f>
        <v>77</v>
      </c>
      <c r="J37" s="7">
        <f>VALUE(TRIM(MID(Data1!BI34, 6, 3)))</f>
        <v>83</v>
      </c>
      <c r="K37" s="7">
        <f>VALUE(TRIM(MID(Data1!BJ34, 6, 3)))</f>
        <v>82</v>
      </c>
      <c r="L37" s="7">
        <f>VALUE(TRIM(MID(Data1!BK34, 6, 3)))</f>
        <v>75</v>
      </c>
      <c r="M37" s="7">
        <f>VALUE(TRIM(MID(Data1!BL34, 6, 3)))</f>
        <v>64</v>
      </c>
      <c r="N37" s="7">
        <f>VALUE(TRIM(MID(Data1!BM34, 6, 3)))</f>
        <v>52</v>
      </c>
      <c r="O37" s="7">
        <f>VALUE(TRIM(MID(Data1!BN34, 6, 3)))</f>
        <v>45</v>
      </c>
    </row>
    <row r="38" spans="2:15" x14ac:dyDescent="0.3">
      <c r="B38" s="9" t="str">
        <v>Pittsburgh</v>
      </c>
      <c r="C38" s="3"/>
      <c r="D38" s="7">
        <f>VALUE(TRIM(MID(Data1!BC35, 6, 3)))</f>
        <v>21</v>
      </c>
      <c r="E38" s="7">
        <f>VALUE(TRIM(MID(Data1!BD35, 6, 3)))</f>
        <v>23</v>
      </c>
      <c r="F38" s="7">
        <f>VALUE(TRIM(MID(Data1!BE35, 6, 3)))</f>
        <v>30</v>
      </c>
      <c r="G38" s="7">
        <f>VALUE(TRIM(MID(Data1!BF35, 6, 3)))</f>
        <v>40</v>
      </c>
      <c r="H38" s="7">
        <f>VALUE(TRIM(MID(Data1!BG35, 6, 3)))</f>
        <v>49</v>
      </c>
      <c r="I38" s="7">
        <f>VALUE(TRIM(MID(Data1!BH35, 6, 3)))</f>
        <v>58</v>
      </c>
      <c r="J38" s="7">
        <f>VALUE(TRIM(MID(Data1!BI35, 6, 3)))</f>
        <v>63</v>
      </c>
      <c r="K38" s="7">
        <f>VALUE(TRIM(MID(Data1!BJ35, 6, 3)))</f>
        <v>62</v>
      </c>
      <c r="L38" s="7">
        <f>VALUE(TRIM(MID(Data1!BK35, 6, 3)))</f>
        <v>54</v>
      </c>
      <c r="M38" s="7">
        <f>VALUE(TRIM(MID(Data1!BL35, 6, 3)))</f>
        <v>43</v>
      </c>
      <c r="N38" s="7">
        <f>VALUE(TRIM(MID(Data1!BM35, 6, 3)))</f>
        <v>35</v>
      </c>
      <c r="O38" s="7">
        <f>VALUE(TRIM(MID(Data1!BN35, 6, 3)))</f>
        <v>25</v>
      </c>
    </row>
    <row r="39" spans="2:15" x14ac:dyDescent="0.3">
      <c r="B39" s="9" t="str">
        <v>Portland</v>
      </c>
      <c r="C39" s="3"/>
      <c r="D39" s="7">
        <f>VALUE(TRIM(MID(Data1!BC36, 6, 3)))</f>
        <v>36</v>
      </c>
      <c r="E39" s="7">
        <f>VALUE(TRIM(MID(Data1!BD36, 6, 3)))</f>
        <v>37</v>
      </c>
      <c r="F39" s="7">
        <f>VALUE(TRIM(MID(Data1!BE36, 6, 3)))</f>
        <v>39</v>
      </c>
      <c r="G39" s="7">
        <f>VALUE(TRIM(MID(Data1!BF36, 6, 3)))</f>
        <v>43</v>
      </c>
      <c r="H39" s="7">
        <f>VALUE(TRIM(MID(Data1!BG36, 6, 3)))</f>
        <v>48</v>
      </c>
      <c r="I39" s="7">
        <f>VALUE(TRIM(MID(Data1!BH36, 6, 3)))</f>
        <v>52</v>
      </c>
      <c r="J39" s="7">
        <f>VALUE(TRIM(MID(Data1!BI36, 6, 3)))</f>
        <v>56</v>
      </c>
      <c r="K39" s="7">
        <f>VALUE(TRIM(MID(Data1!BJ36, 6, 3)))</f>
        <v>57</v>
      </c>
      <c r="L39" s="7">
        <f>VALUE(TRIM(MID(Data1!BK36, 6, 3)))</f>
        <v>52</v>
      </c>
      <c r="M39" s="7">
        <f>VALUE(TRIM(MID(Data1!BL36, 6, 3)))</f>
        <v>46</v>
      </c>
      <c r="N39" s="7">
        <f>VALUE(TRIM(MID(Data1!BM36, 6, 3)))</f>
        <v>2</v>
      </c>
      <c r="O39" s="7">
        <f>VALUE(TRIM(MID(Data1!BN36, 6, 3)))</f>
        <v>35</v>
      </c>
    </row>
    <row r="40" spans="2:15" x14ac:dyDescent="0.3">
      <c r="B40" s="9" t="str">
        <v>Providence</v>
      </c>
      <c r="C40" s="3"/>
      <c r="D40" s="7">
        <f>VALUE(TRIM(MID(Data1!BC37, 6, 3)))</f>
        <v>21</v>
      </c>
      <c r="E40" s="7">
        <f>VALUE(TRIM(MID(Data1!BD37, 6, 3)))</f>
        <v>24</v>
      </c>
      <c r="F40" s="7">
        <f>VALUE(TRIM(MID(Data1!BE37, 6, 3)))</f>
        <v>30</v>
      </c>
      <c r="G40" s="7">
        <f>VALUE(TRIM(MID(Data1!BF37, 6, 3)))</f>
        <v>40</v>
      </c>
      <c r="H40" s="7">
        <f>VALUE(TRIM(MID(Data1!BG37, 6, 3)))</f>
        <v>49</v>
      </c>
      <c r="I40" s="7">
        <f>VALUE(TRIM(MID(Data1!BH37, 6, 3)))</f>
        <v>58</v>
      </c>
      <c r="J40" s="7">
        <f>VALUE(TRIM(MID(Data1!BI37, 6, 3)))</f>
        <v>64</v>
      </c>
      <c r="K40" s="7">
        <f>VALUE(TRIM(MID(Data1!BJ37, 6, 3)))</f>
        <v>63</v>
      </c>
      <c r="L40" s="7">
        <f>VALUE(TRIM(MID(Data1!BK37, 6, 3)))</f>
        <v>55</v>
      </c>
      <c r="M40" s="7">
        <f>VALUE(TRIM(MID(Data1!BL37, 6, 3)))</f>
        <v>44</v>
      </c>
      <c r="N40" s="7">
        <f>VALUE(TRIM(MID(Data1!BM37, 6, 3)))</f>
        <v>36</v>
      </c>
      <c r="O40" s="7">
        <f>VALUE(TRIM(MID(Data1!BN37, 6, 3)))</f>
        <v>26</v>
      </c>
    </row>
    <row r="41" spans="2:15" x14ac:dyDescent="0.3">
      <c r="B41" s="9" t="str">
        <v>Raleigh</v>
      </c>
      <c r="C41" s="3"/>
      <c r="D41" s="7">
        <f>VALUE(TRIM(MID(Data1!BC38, 6, 3)))</f>
        <v>30</v>
      </c>
      <c r="E41" s="7">
        <f>VALUE(TRIM(MID(Data1!BD38, 6, 3)))</f>
        <v>32</v>
      </c>
      <c r="F41" s="7">
        <f>VALUE(TRIM(MID(Data1!BE38, 6, 3)))</f>
        <v>39</v>
      </c>
      <c r="G41" s="7">
        <f>VALUE(TRIM(MID(Data1!BF38, 6, 3)))</f>
        <v>48</v>
      </c>
      <c r="H41" s="7">
        <f>VALUE(TRIM(MID(Data1!BG38, 6, 3)))</f>
        <v>57</v>
      </c>
      <c r="I41" s="7">
        <f>VALUE(TRIM(MID(Data1!BH38, 6, 3)))</f>
        <v>66</v>
      </c>
      <c r="J41" s="7">
        <f>VALUE(TRIM(MID(Data1!BI38, 6, 3)))</f>
        <v>69</v>
      </c>
      <c r="K41" s="7">
        <f>VALUE(TRIM(MID(Data1!BJ38, 6, 3)))</f>
        <v>68</v>
      </c>
      <c r="L41" s="7">
        <f>VALUE(TRIM(MID(Data1!BK38, 6, 3)))</f>
        <v>61</v>
      </c>
      <c r="M41" s="7">
        <f>VALUE(TRIM(MID(Data1!BL38, 6, 3)))</f>
        <v>50</v>
      </c>
      <c r="N41" s="7">
        <f>VALUE(TRIM(MID(Data1!BM38, 6, 3)))</f>
        <v>41</v>
      </c>
      <c r="O41" s="7">
        <f>VALUE(TRIM(MID(Data1!BN38, 6, 3)))</f>
        <v>33</v>
      </c>
    </row>
    <row r="42" spans="2:15" x14ac:dyDescent="0.3">
      <c r="B42" s="9" t="str">
        <v>Richmond</v>
      </c>
      <c r="C42" s="3"/>
      <c r="D42" s="7">
        <f>VALUE(TRIM(MID(Data1!BC39, 6, 3)))</f>
        <v>28</v>
      </c>
      <c r="E42" s="7">
        <f>VALUE(TRIM(MID(Data1!BD39, 6, 3)))</f>
        <v>31</v>
      </c>
      <c r="F42" s="7">
        <f>VALUE(TRIM(MID(Data1!BE39, 6, 3)))</f>
        <v>37</v>
      </c>
      <c r="G42" s="7">
        <f>VALUE(TRIM(MID(Data1!BF39, 6, 3)))</f>
        <v>46</v>
      </c>
      <c r="H42" s="7">
        <f>VALUE(TRIM(MID(Data1!BG39, 6, 3)))</f>
        <v>55</v>
      </c>
      <c r="I42" s="7">
        <f>VALUE(TRIM(MID(Data1!BH39, 6, 3)))</f>
        <v>65</v>
      </c>
      <c r="J42" s="7">
        <f>VALUE(TRIM(MID(Data1!BI39, 6, 3)))</f>
        <v>69</v>
      </c>
      <c r="K42" s="7">
        <f>VALUE(TRIM(MID(Data1!BJ39, 6, 3)))</f>
        <v>67</v>
      </c>
      <c r="L42" s="7">
        <f>VALUE(TRIM(MID(Data1!BK39, 6, 3)))</f>
        <v>60</v>
      </c>
      <c r="M42" s="7">
        <f>VALUE(TRIM(MID(Data1!BL39, 6, 3)))</f>
        <v>48</v>
      </c>
      <c r="N42" s="7">
        <f>VALUE(TRIM(MID(Data1!BM39, 6, 3)))</f>
        <v>39</v>
      </c>
      <c r="O42" s="7">
        <f>VALUE(TRIM(MID(Data1!BN39, 6, 3)))</f>
        <v>31</v>
      </c>
    </row>
    <row r="43" spans="2:15" x14ac:dyDescent="0.3">
      <c r="B43" s="9" t="str">
        <v>Riverside</v>
      </c>
      <c r="C43" s="3"/>
      <c r="D43" s="7">
        <f>VALUE(TRIM(MID(Data1!BC40, 6, 3)))</f>
        <v>43</v>
      </c>
      <c r="E43" s="7">
        <f>VALUE(TRIM(MID(Data1!BD40, 6, 3)))</f>
        <v>45</v>
      </c>
      <c r="F43" s="7">
        <f>VALUE(TRIM(MID(Data1!BE40, 6, 3)))</f>
        <v>46</v>
      </c>
      <c r="G43" s="7">
        <f>VALUE(TRIM(MID(Data1!BF40, 6, 3)))</f>
        <v>50</v>
      </c>
      <c r="H43" s="7">
        <f>VALUE(TRIM(MID(Data1!BG40, 6, 3)))</f>
        <v>55</v>
      </c>
      <c r="I43" s="7">
        <f>VALUE(TRIM(MID(Data1!BH40, 6, 3)))</f>
        <v>59</v>
      </c>
      <c r="J43" s="7">
        <f>VALUE(TRIM(MID(Data1!BI40, 6, 3)))</f>
        <v>64</v>
      </c>
      <c r="K43" s="7">
        <f>VALUE(TRIM(MID(Data1!BJ40, 6, 3)))</f>
        <v>65</v>
      </c>
      <c r="L43" s="7">
        <f>VALUE(TRIM(MID(Data1!BK40, 6, 3)))</f>
        <v>61</v>
      </c>
      <c r="M43" s="7">
        <f>VALUE(TRIM(MID(Data1!BL40, 6, 3)))</f>
        <v>55</v>
      </c>
      <c r="N43" s="7">
        <f>VALUE(TRIM(MID(Data1!BM40, 6, 3)))</f>
        <v>47</v>
      </c>
      <c r="O43" s="7">
        <f>VALUE(TRIM(MID(Data1!BN40, 6, 3)))</f>
        <v>42</v>
      </c>
    </row>
    <row r="44" spans="2:15" x14ac:dyDescent="0.3">
      <c r="B44" s="9" t="str">
        <v>Rochester</v>
      </c>
      <c r="C44" s="3"/>
      <c r="D44" s="7">
        <f>VALUE(TRIM(MID(Data1!BC41, 6, 3)))</f>
        <v>18</v>
      </c>
      <c r="E44" s="7">
        <f>VALUE(TRIM(MID(Data1!BD41, 6, 3)))</f>
        <v>19</v>
      </c>
      <c r="F44" s="7">
        <f>VALUE(TRIM(MID(Data1!BE41, 6, 3)))</f>
        <v>26</v>
      </c>
      <c r="G44" s="7">
        <f>VALUE(TRIM(MID(Data1!BF41, 6, 3)))</f>
        <v>37</v>
      </c>
      <c r="H44" s="7">
        <f>VALUE(TRIM(MID(Data1!BG41, 6, 3)))</f>
        <v>46</v>
      </c>
      <c r="I44" s="7">
        <f>VALUE(TRIM(MID(Data1!BH41, 6, 3)))</f>
        <v>56</v>
      </c>
      <c r="J44" s="7">
        <f>VALUE(TRIM(MID(Data1!BI41, 6, 3)))</f>
        <v>61</v>
      </c>
      <c r="K44" s="7">
        <f>VALUE(TRIM(MID(Data1!BJ41, 6, 3)))</f>
        <v>60</v>
      </c>
      <c r="L44" s="7">
        <f>VALUE(TRIM(MID(Data1!BK41, 6, 3)))</f>
        <v>52</v>
      </c>
      <c r="M44" s="7">
        <f>VALUE(TRIM(MID(Data1!BL41, 6, 3)))</f>
        <v>42</v>
      </c>
      <c r="N44" s="7">
        <f>VALUE(TRIM(MID(Data1!BM41, 6, 3)))</f>
        <v>33</v>
      </c>
      <c r="O44" s="7">
        <f>VALUE(TRIM(MID(Data1!BN41, 6, 3)))</f>
        <v>24</v>
      </c>
    </row>
    <row r="45" spans="2:15" x14ac:dyDescent="0.3">
      <c r="B45" s="9" t="str">
        <v>Sacramento</v>
      </c>
      <c r="C45" s="3"/>
      <c r="D45" s="7">
        <f>VALUE(TRIM(MID(Data1!BC42, 6, 3)))</f>
        <v>39</v>
      </c>
      <c r="E45" s="7">
        <f>VALUE(TRIM(MID(Data1!BD42, 6, 3)))</f>
        <v>41</v>
      </c>
      <c r="F45" s="7">
        <f>VALUE(TRIM(MID(Data1!BE42, 6, 3)))</f>
        <v>44</v>
      </c>
      <c r="G45" s="7">
        <f>VALUE(TRIM(MID(Data1!BF42, 6, 3)))</f>
        <v>46</v>
      </c>
      <c r="H45" s="7">
        <f>VALUE(TRIM(MID(Data1!BG42, 6, 3)))</f>
        <v>51</v>
      </c>
      <c r="I45" s="7">
        <f>VALUE(TRIM(MID(Data1!BH42, 6, 3)))</f>
        <v>56</v>
      </c>
      <c r="J45" s="7">
        <f>VALUE(TRIM(MID(Data1!BI42, 6, 3)))</f>
        <v>58</v>
      </c>
      <c r="K45" s="7">
        <f>VALUE(TRIM(MID(Data1!BJ42, 6, 3)))</f>
        <v>58</v>
      </c>
      <c r="L45" s="7">
        <f>VALUE(TRIM(MID(Data1!BK42, 6, 3)))</f>
        <v>56</v>
      </c>
      <c r="M45" s="7">
        <f>VALUE(TRIM(MID(Data1!BL42, 6, 3)))</f>
        <v>50</v>
      </c>
      <c r="N45" s="7">
        <f>VALUE(TRIM(MID(Data1!BM42, 6, 3)))</f>
        <v>43</v>
      </c>
      <c r="O45" s="7">
        <f>VALUE(TRIM(MID(Data1!BN42, 6, 3)))</f>
        <v>38</v>
      </c>
    </row>
    <row r="46" spans="2:15" x14ac:dyDescent="0.3">
      <c r="B46" s="9" t="str">
        <v>Salt Lake City</v>
      </c>
      <c r="C46" s="3"/>
      <c r="D46" s="7">
        <f>VALUE(TRIM(MID(Data1!BC43, 6, 3)))</f>
        <v>22</v>
      </c>
      <c r="E46" s="7">
        <f>VALUE(TRIM(MID(Data1!BD43, 6, 3)))</f>
        <v>25</v>
      </c>
      <c r="F46" s="7">
        <f>VALUE(TRIM(MID(Data1!BE43, 6, 3)))</f>
        <v>34</v>
      </c>
      <c r="G46" s="7">
        <f>VALUE(TRIM(MID(Data1!BF43, 6, 3)))</f>
        <v>40</v>
      </c>
      <c r="H46" s="7">
        <f>VALUE(TRIM(MID(Data1!BG43, 6, 3)))</f>
        <v>48</v>
      </c>
      <c r="I46" s="7">
        <f>VALUE(TRIM(MID(Data1!BH43, 6, 3)))</f>
        <v>56</v>
      </c>
      <c r="J46" s="7">
        <f>VALUE(TRIM(MID(Data1!BI43, 6, 3)))</f>
        <v>65</v>
      </c>
      <c r="K46" s="7">
        <f>VALUE(TRIM(MID(Data1!BJ43, 6, 3)))</f>
        <v>63</v>
      </c>
      <c r="L46" s="7">
        <f>VALUE(TRIM(MID(Data1!BK43, 6, 3)))</f>
        <v>53</v>
      </c>
      <c r="M46" s="7">
        <f>VALUE(TRIM(MID(Data1!BL43, 6, 3)))</f>
        <v>41</v>
      </c>
      <c r="N46" s="7">
        <f>VALUE(TRIM(MID(Data1!BM43, 6, 3)))</f>
        <v>31</v>
      </c>
      <c r="O46" s="7">
        <f>VALUE(TRIM(MID(Data1!BN43, 6, 3)))</f>
        <v>23</v>
      </c>
    </row>
    <row r="47" spans="2:15" x14ac:dyDescent="0.3">
      <c r="B47" s="9" t="str">
        <v>San Antonio</v>
      </c>
      <c r="C47" s="3"/>
      <c r="D47" s="7">
        <f>VALUE(TRIM(MID(Data1!BC44, 6, 3)))</f>
        <v>41</v>
      </c>
      <c r="E47" s="7">
        <f>VALUE(TRIM(MID(Data1!BD44, 6, 3)))</f>
        <v>44</v>
      </c>
      <c r="F47" s="7">
        <f>VALUE(TRIM(MID(Data1!BE44, 6, 3)))</f>
        <v>51</v>
      </c>
      <c r="G47" s="7">
        <f>VALUE(TRIM(MID(Data1!BF44, 6, 3)))</f>
        <v>58</v>
      </c>
      <c r="H47" s="7">
        <f>VALUE(TRIM(MID(Data1!BG44, 6, 3)))</f>
        <v>67</v>
      </c>
      <c r="I47" s="7">
        <f>VALUE(TRIM(MID(Data1!BH44, 6, 3)))</f>
        <v>73</v>
      </c>
      <c r="J47" s="7">
        <f>VALUE(TRIM(MID(Data1!BI44, 6, 3)))</f>
        <v>75</v>
      </c>
      <c r="K47" s="7">
        <f>VALUE(TRIM(MID(Data1!BJ44, 6, 3)))</f>
        <v>75</v>
      </c>
      <c r="L47" s="7">
        <f>VALUE(TRIM(MID(Data1!BK44, 6, 3)))</f>
        <v>69</v>
      </c>
      <c r="M47" s="7">
        <f>VALUE(TRIM(MID(Data1!BL44, 6, 3)))</f>
        <v>60</v>
      </c>
      <c r="N47" s="7">
        <f>VALUE(TRIM(MID(Data1!BM44, 6, 3)))</f>
        <v>50</v>
      </c>
      <c r="O47" s="7">
        <f>VALUE(TRIM(MID(Data1!BN44, 6, 3)))</f>
        <v>42</v>
      </c>
    </row>
    <row r="48" spans="2:15" x14ac:dyDescent="0.3">
      <c r="B48" s="9" t="str">
        <v>San Diego</v>
      </c>
      <c r="C48" s="3"/>
      <c r="D48" s="7">
        <f>VALUE(TRIM(MID(Data1!BC45, 6, 3)))</f>
        <v>49</v>
      </c>
      <c r="E48" s="7">
        <f>VALUE(TRIM(MID(Data1!BD45, 6, 3)))</f>
        <v>51</v>
      </c>
      <c r="F48" s="7">
        <f>VALUE(TRIM(MID(Data1!BE45, 6, 3)))</f>
        <v>53</v>
      </c>
      <c r="G48" s="7">
        <f>VALUE(TRIM(MID(Data1!BF45, 6, 3)))</f>
        <v>56</v>
      </c>
      <c r="H48" s="7">
        <f>VALUE(TRIM(MID(Data1!BG45, 6, 3)))</f>
        <v>59</v>
      </c>
      <c r="I48" s="7">
        <f>VALUE(TRIM(MID(Data1!BH45, 6, 3)))</f>
        <v>62</v>
      </c>
      <c r="J48" s="7">
        <f>VALUE(TRIM(MID(Data1!BI45, 6, 3)))</f>
        <v>65</v>
      </c>
      <c r="K48" s="7">
        <f>VALUE(TRIM(MID(Data1!BJ45, 6, 3)))</f>
        <v>67</v>
      </c>
      <c r="L48" s="7">
        <f>VALUE(TRIM(MID(Data1!BK45, 6, 3)))</f>
        <v>65</v>
      </c>
      <c r="M48" s="7">
        <f>VALUE(TRIM(MID(Data1!BL45, 6, 3)))</f>
        <v>61</v>
      </c>
      <c r="N48" s="7">
        <f>VALUE(TRIM(MID(Data1!BM45, 6, 3)))</f>
        <v>54</v>
      </c>
      <c r="O48" s="7">
        <f>VALUE(TRIM(MID(Data1!BN45, 6, 3)))</f>
        <v>48</v>
      </c>
    </row>
    <row r="49" spans="2:15" x14ac:dyDescent="0.3">
      <c r="B49" s="9" t="str">
        <v>San Francisco</v>
      </c>
      <c r="C49" s="3"/>
      <c r="D49" s="7">
        <f>VALUE(TRIM(MID(Data1!BC46, 6, 3)))</f>
        <v>46</v>
      </c>
      <c r="E49" s="7">
        <f>VALUE(TRIM(MID(Data1!BD46, 6, 3)))</f>
        <v>48</v>
      </c>
      <c r="F49" s="7">
        <f>VALUE(TRIM(MID(Data1!BE46, 6, 3)))</f>
        <v>49</v>
      </c>
      <c r="G49" s="7">
        <f>VALUE(TRIM(MID(Data1!BF46, 6, 3)))</f>
        <v>49</v>
      </c>
      <c r="H49" s="7">
        <f>VALUE(TRIM(MID(Data1!BG46, 6, 3)))</f>
        <v>51</v>
      </c>
      <c r="I49" s="7">
        <f>VALUE(TRIM(MID(Data1!BH46, 6, 3)))</f>
        <v>53</v>
      </c>
      <c r="J49" s="7">
        <f>VALUE(TRIM(MID(Data1!BI46, 6, 3)))</f>
        <v>54</v>
      </c>
      <c r="K49" s="7">
        <f>VALUE(TRIM(MID(Data1!BJ46, 6, 3)))</f>
        <v>55</v>
      </c>
      <c r="L49" s="7">
        <f>VALUE(TRIM(MID(Data1!BK46, 6, 3)))</f>
        <v>55</v>
      </c>
      <c r="M49" s="7">
        <f>VALUE(TRIM(MID(Data1!BL46, 6, 3)))</f>
        <v>54</v>
      </c>
      <c r="N49" s="7">
        <f>VALUE(TRIM(MID(Data1!BM46, 6, 3)))</f>
        <v>50</v>
      </c>
      <c r="O49" s="7">
        <f>VALUE(TRIM(MID(Data1!BN46, 6, 3)))</f>
        <v>46</v>
      </c>
    </row>
    <row r="50" spans="2:15" x14ac:dyDescent="0.3">
      <c r="B50" s="9" t="str">
        <v>San Jose</v>
      </c>
      <c r="C50" s="3"/>
      <c r="D50" s="7">
        <f>VALUE(TRIM(MID(Data1!BC47, 6, 3)))</f>
        <v>42</v>
      </c>
      <c r="E50" s="7">
        <f>VALUE(TRIM(MID(Data1!BD47, 6, 3)))</f>
        <v>45</v>
      </c>
      <c r="F50" s="7">
        <f>VALUE(TRIM(MID(Data1!BE47, 6, 3)))</f>
        <v>47</v>
      </c>
      <c r="G50" s="7">
        <f>VALUE(TRIM(MID(Data1!BF47, 6, 3)))</f>
        <v>49</v>
      </c>
      <c r="H50" s="7">
        <f>VALUE(TRIM(MID(Data1!BG47, 6, 3)))</f>
        <v>52</v>
      </c>
      <c r="I50" s="7">
        <f>VALUE(TRIM(MID(Data1!BH47, 6, 3)))</f>
        <v>56</v>
      </c>
      <c r="J50" s="7">
        <f>VALUE(TRIM(MID(Data1!BI47, 6, 3)))</f>
        <v>58</v>
      </c>
      <c r="K50" s="7">
        <f>VALUE(TRIM(MID(Data1!BJ47, 6, 3)))</f>
        <v>58</v>
      </c>
      <c r="L50" s="7">
        <f>VALUE(TRIM(MID(Data1!BK47, 6, 3)))</f>
        <v>57</v>
      </c>
      <c r="M50" s="7">
        <f>VALUE(TRIM(MID(Data1!BL47, 6, 3)))</f>
        <v>53</v>
      </c>
      <c r="N50" s="7">
        <f>VALUE(TRIM(MID(Data1!BM47, 6, 3)))</f>
        <v>46</v>
      </c>
      <c r="O50" s="7">
        <f>VALUE(TRIM(MID(Data1!BN47, 6, 3)))</f>
        <v>42</v>
      </c>
    </row>
    <row r="51" spans="2:15" x14ac:dyDescent="0.3">
      <c r="B51" s="9" t="str">
        <v>Seattle</v>
      </c>
      <c r="C51" s="3"/>
      <c r="D51" s="7">
        <f>VALUE(TRIM(MID(Data1!BC48, 6, 3)))</f>
        <v>37</v>
      </c>
      <c r="E51" s="7">
        <f>VALUE(TRIM(MID(Data1!BD48, 6, 3)))</f>
        <v>37</v>
      </c>
      <c r="F51" s="7">
        <f>VALUE(TRIM(MID(Data1!BE48, 6, 3)))</f>
        <v>40</v>
      </c>
      <c r="G51" s="7">
        <f>VALUE(TRIM(MID(Data1!BF48, 6, 3)))</f>
        <v>43</v>
      </c>
      <c r="H51" s="7">
        <f>VALUE(TRIM(MID(Data1!BG48, 6, 3)))</f>
        <v>49</v>
      </c>
      <c r="I51" s="7">
        <f>VALUE(TRIM(MID(Data1!BH48, 6, 3)))</f>
        <v>53</v>
      </c>
      <c r="J51" s="7">
        <f>VALUE(TRIM(MID(Data1!BI48, 6, 3)))</f>
        <v>57</v>
      </c>
      <c r="K51" s="7">
        <f>VALUE(TRIM(MID(Data1!BJ48, 6, 3)))</f>
        <v>57</v>
      </c>
      <c r="L51" s="7">
        <f>VALUE(TRIM(MID(Data1!BK48, 6, 3)))</f>
        <v>53</v>
      </c>
      <c r="M51" s="7">
        <f>VALUE(TRIM(MID(Data1!BL48, 6, 3)))</f>
        <v>47</v>
      </c>
      <c r="N51" s="7">
        <f>VALUE(TRIM(MID(Data1!BM48, 6, 3)))</f>
        <v>41</v>
      </c>
      <c r="O51" s="7">
        <f>VALUE(TRIM(MID(Data1!BN48, 6, 3)))</f>
        <v>36</v>
      </c>
    </row>
    <row r="52" spans="2:15" x14ac:dyDescent="0.3">
      <c r="B52" s="9" t="str">
        <v>St. Louis</v>
      </c>
      <c r="C52" s="3"/>
      <c r="D52" s="7">
        <f>VALUE(TRIM(MID(Data1!BC49, 6, 3)))</f>
        <v>24</v>
      </c>
      <c r="E52" s="7">
        <f>VALUE(TRIM(MID(Data1!BD49, 6, 3)))</f>
        <v>28</v>
      </c>
      <c r="F52" s="7">
        <f>VALUE(TRIM(MID(Data1!BE49, 6, 3)))</f>
        <v>37</v>
      </c>
      <c r="G52" s="7">
        <f>VALUE(TRIM(MID(Data1!BF49, 6, 3)))</f>
        <v>47</v>
      </c>
      <c r="H52" s="7">
        <f>VALUE(TRIM(MID(Data1!BG49, 6, 3)))</f>
        <v>57</v>
      </c>
      <c r="I52" s="7">
        <f>VALUE(TRIM(MID(Data1!BH49, 6, 3)))</f>
        <v>67</v>
      </c>
      <c r="J52" s="7">
        <f>VALUE(TRIM(MID(Data1!BI49, 6, 3)))</f>
        <v>71</v>
      </c>
      <c r="K52" s="7">
        <f>VALUE(TRIM(MID(Data1!BJ49, 6, 3)))</f>
        <v>69</v>
      </c>
      <c r="L52" s="7">
        <f>VALUE(TRIM(MID(Data1!BK49, 6, 3)))</f>
        <v>61</v>
      </c>
      <c r="M52" s="7">
        <f>VALUE(TRIM(MID(Data1!BL49, 6, 3)))</f>
        <v>49</v>
      </c>
      <c r="N52" s="7">
        <f>VALUE(TRIM(MID(Data1!BM49, 6, 3)))</f>
        <v>38</v>
      </c>
      <c r="O52" s="7">
        <f>VALUE(TRIM(MID(Data1!BN49, 6, 3)))</f>
        <v>27</v>
      </c>
    </row>
    <row r="53" spans="2:15" x14ac:dyDescent="0.3">
      <c r="B53" s="9" t="str">
        <v>Tampa</v>
      </c>
      <c r="C53" s="3"/>
      <c r="D53" s="7">
        <f>VALUE(TRIM(MID(Data1!BC50, 6, 3)))</f>
        <v>52</v>
      </c>
      <c r="E53" s="7">
        <f>VALUE(TRIM(MID(Data1!BD50, 6, 3)))</f>
        <v>54</v>
      </c>
      <c r="F53" s="7">
        <f>VALUE(TRIM(MID(Data1!BE50, 6, 3)))</f>
        <v>58</v>
      </c>
      <c r="G53" s="7">
        <f>VALUE(TRIM(MID(Data1!BF50, 6, 3)))</f>
        <v>63</v>
      </c>
      <c r="H53" s="7">
        <f>VALUE(TRIM(MID(Data1!BG50, 6, 3)))</f>
        <v>70</v>
      </c>
      <c r="I53" s="7">
        <f>VALUE(TRIM(MID(Data1!BH50, 6, 3)))</f>
        <v>75</v>
      </c>
      <c r="J53" s="7">
        <f>VALUE(TRIM(MID(Data1!BI50, 6, 3)))</f>
        <v>76</v>
      </c>
      <c r="K53" s="7">
        <f>VALUE(TRIM(MID(Data1!BJ50, 6, 3)))</f>
        <v>76</v>
      </c>
      <c r="L53" s="7">
        <f>VALUE(TRIM(MID(Data1!BK50, 6, 3)))</f>
        <v>75</v>
      </c>
      <c r="M53" s="7">
        <f>VALUE(TRIM(MID(Data1!BL50, 6, 3)))</f>
        <v>68</v>
      </c>
      <c r="N53" s="7">
        <f>VALUE(TRIM(MID(Data1!BM50, 6, 3)))</f>
        <v>60</v>
      </c>
      <c r="O53" s="7">
        <f>VALUE(TRIM(MID(Data1!BN50, 6, 3)))</f>
        <v>54</v>
      </c>
    </row>
    <row r="54" spans="2:15" x14ac:dyDescent="0.3">
      <c r="B54" s="10" t="str">
        <v>Virginia Beach</v>
      </c>
      <c r="C54" s="3"/>
      <c r="D54" s="7">
        <f>VALUE(TRIM(MID(Data1!BC51, 6, 3)))</f>
        <v>33</v>
      </c>
      <c r="E54" s="7">
        <f>VALUE(TRIM(MID(Data1!BD51, 6, 3)))</f>
        <v>34</v>
      </c>
      <c r="F54" s="7">
        <f>VALUE(TRIM(MID(Data1!BE51, 6, 3)))</f>
        <v>41</v>
      </c>
      <c r="G54" s="7">
        <f>VALUE(TRIM(MID(Data1!BF51, 6, 3)))</f>
        <v>49</v>
      </c>
      <c r="H54" s="7">
        <f>VALUE(TRIM(MID(Data1!BG51, 6, 3)))</f>
        <v>58</v>
      </c>
      <c r="I54" s="7">
        <f>VALUE(TRIM(MID(Data1!BH51, 6, 3)))</f>
        <v>67</v>
      </c>
      <c r="J54" s="7">
        <f>VALUE(TRIM(MID(Data1!BI51, 6, 3)))</f>
        <v>72</v>
      </c>
      <c r="K54" s="7">
        <f>VALUE(TRIM(MID(Data1!BJ51, 6, 3)))</f>
        <v>71</v>
      </c>
      <c r="L54" s="7">
        <f>VALUE(TRIM(MID(Data1!BK51, 6, 3)))</f>
        <v>65</v>
      </c>
      <c r="M54" s="7">
        <f>VALUE(TRIM(MID(Data1!BL51, 6, 3)))</f>
        <v>54</v>
      </c>
      <c r="N54" s="7">
        <f>VALUE(TRIM(MID(Data1!BM51, 6, 3)))</f>
        <v>45</v>
      </c>
      <c r="O54" s="7">
        <f>VALUE(TRIM(MID(Data1!BN51, 6, 3)))</f>
        <v>36</v>
      </c>
    </row>
    <row r="55" spans="2:15" x14ac:dyDescent="0.3">
      <c r="B55" s="10" t="s">
        <v>680</v>
      </c>
      <c r="D55" s="7">
        <f>MIN(D30:D54)</f>
        <v>8</v>
      </c>
      <c r="E55" s="7">
        <f t="shared" ref="E55:O55" si="0">MIN(E30:E54)</f>
        <v>13</v>
      </c>
      <c r="F55" s="7">
        <f t="shared" si="0"/>
        <v>24</v>
      </c>
      <c r="G55" s="7">
        <f t="shared" si="0"/>
        <v>37</v>
      </c>
      <c r="H55" s="7">
        <f t="shared" si="0"/>
        <v>46</v>
      </c>
      <c r="I55" s="7">
        <f t="shared" si="0"/>
        <v>52</v>
      </c>
      <c r="J55" s="7">
        <f t="shared" si="0"/>
        <v>54</v>
      </c>
      <c r="K55" s="7">
        <f t="shared" si="0"/>
        <v>55</v>
      </c>
      <c r="L55" s="7">
        <f t="shared" si="0"/>
        <v>52</v>
      </c>
      <c r="M55" s="7">
        <f t="shared" si="0"/>
        <v>40</v>
      </c>
      <c r="N55" s="7">
        <f t="shared" si="0"/>
        <v>2</v>
      </c>
      <c r="O55" s="7">
        <f t="shared" si="0"/>
        <v>12</v>
      </c>
    </row>
    <row r="57" spans="2:15" x14ac:dyDescent="0.3">
      <c r="B57" s="34" t="s">
        <v>72</v>
      </c>
      <c r="C57" s="31"/>
      <c r="D57" s="35">
        <f t="array" ref="D57:O57">CheckSumLow</f>
        <v>172862</v>
      </c>
      <c r="E57" s="35">
        <v>185534</v>
      </c>
      <c r="F57" s="35">
        <v>214009</v>
      </c>
      <c r="G57" s="35">
        <v>248444</v>
      </c>
      <c r="H57" s="35">
        <v>287509</v>
      </c>
      <c r="I57" s="35">
        <v>323773</v>
      </c>
      <c r="J57" s="35">
        <v>343816</v>
      </c>
      <c r="K57" s="35">
        <v>340769</v>
      </c>
      <c r="L57" s="35">
        <v>312610</v>
      </c>
      <c r="M57" s="35">
        <v>266825</v>
      </c>
      <c r="N57" s="35">
        <v>216694</v>
      </c>
      <c r="O57" s="29">
        <v>182849</v>
      </c>
    </row>
    <row r="62" spans="2:15" x14ac:dyDescent="0.3">
      <c r="D62">
        <f>MIN(CS_TableLow)</f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Q57"/>
  <sheetViews>
    <sheetView showGridLines="0" zoomScale="110" zoomScaleNormal="110" workbookViewId="0">
      <selection activeCell="B5" sqref="B5"/>
    </sheetView>
  </sheetViews>
  <sheetFormatPr defaultRowHeight="14.4" x14ac:dyDescent="0.3"/>
  <cols>
    <col min="1" max="1" width="11.33203125" customWidth="1"/>
    <col min="2" max="2" width="20.6640625" customWidth="1"/>
    <col min="3" max="3" width="18.33203125" customWidth="1"/>
    <col min="10" max="10" width="12.77734375" bestFit="1" customWidth="1"/>
    <col min="11" max="14" width="10.21875" customWidth="1"/>
    <col min="16" max="16" width="9.21875" customWidth="1"/>
    <col min="18" max="18" width="9.21875" customWidth="1"/>
  </cols>
  <sheetData>
    <row r="1" spans="1:14" x14ac:dyDescent="0.3">
      <c r="J1" s="94" t="s">
        <v>681</v>
      </c>
      <c r="K1" s="94"/>
      <c r="L1" s="94"/>
      <c r="M1" s="94"/>
      <c r="N1" s="94"/>
    </row>
    <row r="2" spans="1:14" x14ac:dyDescent="0.3">
      <c r="B2" s="20" t="s">
        <v>67</v>
      </c>
      <c r="C2" s="21"/>
      <c r="J2" s="94" t="s">
        <v>682</v>
      </c>
      <c r="K2" s="96">
        <f>MATCH(C3,SummaryHigh!D4:O4,0)</f>
        <v>3</v>
      </c>
      <c r="L2" s="94"/>
      <c r="M2" s="94"/>
      <c r="N2" s="94"/>
    </row>
    <row r="3" spans="1:14" x14ac:dyDescent="0.3">
      <c r="B3" s="22" t="s">
        <v>68</v>
      </c>
      <c r="C3" s="19" t="s">
        <v>56</v>
      </c>
      <c r="J3" s="94" t="s">
        <v>683</v>
      </c>
      <c r="K3" s="94" t="s">
        <v>684</v>
      </c>
      <c r="L3" s="94" t="s">
        <v>688</v>
      </c>
      <c r="M3" s="94" t="s">
        <v>685</v>
      </c>
      <c r="N3" s="94" t="s">
        <v>686</v>
      </c>
    </row>
    <row r="4" spans="1:14" x14ac:dyDescent="0.3">
      <c r="A4" s="15" t="s">
        <v>71</v>
      </c>
      <c r="B4" s="15" t="s">
        <v>0</v>
      </c>
      <c r="C4" s="15" t="s">
        <v>66</v>
      </c>
    </row>
    <row r="5" spans="1:14" x14ac:dyDescent="0.3">
      <c r="A5" s="25">
        <f t="array" ref="A5:A54">CS_Int</f>
        <v>1</v>
      </c>
      <c r="B5" s="106" t="str" cm="1">
        <f t="array" ref="B5">INDEX(J$5:J$54,$N5)</f>
        <v>Miami</v>
      </c>
      <c r="C5" s="106" cm="1">
        <f t="array" ref="C5">INDEX(K$5:K$54,$N5)</f>
        <v>80</v>
      </c>
      <c r="J5" t="str">
        <f>SummaryHigh!B5</f>
        <v>Atlanta</v>
      </c>
      <c r="K5" s="96" cm="1">
        <f t="array" ref="K5">INDEX(CS_TableHigh, MATCH($J5,SummaryHigh!$B$5:$B$54, 0),MonthSorted!$K$2)</f>
        <v>65</v>
      </c>
      <c r="L5" s="96">
        <f>K5 - A5/1000</f>
        <v>64.998999999999995</v>
      </c>
      <c r="M5" s="96">
        <f>_xlfn.RANK.EQ(L5,$L$5:$L$54, 0)</f>
        <v>17</v>
      </c>
      <c r="N5" s="96" cm="1">
        <f t="array" ref="N5:N54">_xlfn.SORTBY(CS_Int, $M$5:$M$54)</f>
        <v>24</v>
      </c>
    </row>
    <row r="6" spans="1:14" x14ac:dyDescent="0.3">
      <c r="A6" s="26">
        <v>2</v>
      </c>
      <c r="B6" s="106" t="str" cm="1">
        <f t="array" ref="B6">INDEX(J$5:J$54,$N6)</f>
        <v>Orlando</v>
      </c>
      <c r="C6" s="106" cm="1">
        <f t="array" ref="C6">INDEX(K$5:K$54,$N6)</f>
        <v>78</v>
      </c>
      <c r="J6" t="str">
        <f>SummaryHigh!B6</f>
        <v>Austin</v>
      </c>
      <c r="K6" s="96" cm="1">
        <f t="array" ref="K6">INDEX(CS_TableHigh, MATCH($J6,SummaryHigh!$B$5:$B$54, 0),MonthSorted!$K$2)</f>
        <v>72</v>
      </c>
      <c r="L6" s="96">
        <f t="shared" ref="L6:L54" si="0">K6 - A6/1000</f>
        <v>71.998000000000005</v>
      </c>
      <c r="M6" s="96">
        <f t="shared" ref="M6:M54" si="1">_xlfn.RANK.EQ(L6,$L$5:$L$54, 0)</f>
        <v>9</v>
      </c>
      <c r="N6" s="96">
        <v>31</v>
      </c>
    </row>
    <row r="7" spans="1:14" x14ac:dyDescent="0.3">
      <c r="A7" s="26">
        <v>3</v>
      </c>
      <c r="B7" s="106" t="str" cm="1">
        <f t="array" ref="B7">INDEX(J$5:J$54,$N7)</f>
        <v>Phoenix</v>
      </c>
      <c r="C7" s="106" cm="1">
        <f t="array" ref="C7">INDEX(K$5:K$54,$N7)</f>
        <v>78</v>
      </c>
      <c r="J7" t="str">
        <f>SummaryHigh!B7</f>
        <v>Baltimore</v>
      </c>
      <c r="K7" s="96" cm="1">
        <f t="array" ref="K7">INDEX(CS_TableHigh, MATCH($J7,SummaryHigh!$B$5:$B$54, 0),MonthSorted!$K$2)</f>
        <v>54</v>
      </c>
      <c r="L7" s="96">
        <f t="shared" si="0"/>
        <v>53.997</v>
      </c>
      <c r="M7" s="96">
        <f t="shared" si="1"/>
        <v>33</v>
      </c>
      <c r="N7" s="96">
        <v>33</v>
      </c>
    </row>
    <row r="8" spans="1:14" x14ac:dyDescent="0.3">
      <c r="A8" s="26">
        <v>4</v>
      </c>
      <c r="B8" s="106" t="str" cm="1">
        <f t="array" ref="B8">INDEX(J$5:J$54,$N8)</f>
        <v>Tampa</v>
      </c>
      <c r="C8" s="106" cm="1">
        <f t="array" ref="C8">INDEX(K$5:K$54,$N8)</f>
        <v>76</v>
      </c>
      <c r="J8" t="str">
        <f>SummaryHigh!B8</f>
        <v>Birmingham</v>
      </c>
      <c r="K8" s="96" cm="1">
        <f t="array" ref="K8">INDEX(CS_TableHigh, MATCH($J8,SummaryHigh!$B$5:$B$54, 0),MonthSorted!$K$2)</f>
        <v>67</v>
      </c>
      <c r="L8" s="96">
        <f t="shared" si="0"/>
        <v>66.995999999999995</v>
      </c>
      <c r="M8" s="96">
        <f t="shared" si="1"/>
        <v>14</v>
      </c>
      <c r="N8" s="96">
        <v>49</v>
      </c>
    </row>
    <row r="9" spans="1:14" x14ac:dyDescent="0.3">
      <c r="A9" s="26">
        <v>5</v>
      </c>
      <c r="B9" s="106" t="str" cm="1">
        <f t="array" ref="B9">INDEX(J$5:J$54,$N9)</f>
        <v>Jacksonville</v>
      </c>
      <c r="C9" s="106" cm="1">
        <f t="array" ref="C9">INDEX(K$5:K$54,$N9)</f>
        <v>74</v>
      </c>
      <c r="J9" t="str">
        <f>SummaryHigh!B9</f>
        <v>Boston</v>
      </c>
      <c r="K9" s="96" cm="1">
        <f t="array" ref="K9">INDEX(CS_TableHigh, MATCH($J9,SummaryHigh!$B$5:$B$54, 0),MonthSorted!$K$2)</f>
        <v>45</v>
      </c>
      <c r="L9" s="96">
        <f t="shared" si="0"/>
        <v>44.994999999999997</v>
      </c>
      <c r="M9" s="96">
        <f t="shared" si="1"/>
        <v>46</v>
      </c>
      <c r="N9" s="96">
        <v>18</v>
      </c>
    </row>
    <row r="10" spans="1:14" x14ac:dyDescent="0.3">
      <c r="A10" s="26">
        <v>6</v>
      </c>
      <c r="B10" s="106" t="str" cm="1">
        <f t="array" ref="B10">INDEX(J$5:J$54,$N10)</f>
        <v>San Antonio</v>
      </c>
      <c r="C10" s="106" cm="1">
        <f t="array" ref="C10">INDEX(K$5:K$54,$N10)</f>
        <v>74</v>
      </c>
      <c r="J10" t="str">
        <f>SummaryHigh!B10</f>
        <v>Buffalo</v>
      </c>
      <c r="K10" s="96" cm="1">
        <f t="array" ref="K10">INDEX(CS_TableHigh, MATCH($J10,SummaryHigh!$B$5:$B$54, 0),MonthSorted!$K$2)</f>
        <v>42</v>
      </c>
      <c r="L10" s="96">
        <f t="shared" si="0"/>
        <v>41.994</v>
      </c>
      <c r="M10" s="96">
        <f t="shared" si="1"/>
        <v>48</v>
      </c>
      <c r="N10" s="96">
        <v>43</v>
      </c>
    </row>
    <row r="11" spans="1:14" x14ac:dyDescent="0.3">
      <c r="A11" s="26">
        <v>7</v>
      </c>
      <c r="B11" s="106" t="str" cm="1">
        <f t="array" ref="B11">INDEX(J$5:J$54,$N11)</f>
        <v>Houston</v>
      </c>
      <c r="C11" s="106" cm="1">
        <f t="array" ref="C11">INDEX(K$5:K$54,$N11)</f>
        <v>73</v>
      </c>
      <c r="J11" t="str">
        <f>SummaryHigh!B11</f>
        <v>Charlotte</v>
      </c>
      <c r="K11" s="96" cm="1">
        <f t="array" ref="K11">INDEX(CS_TableHigh, MATCH($J11,SummaryHigh!$B$5:$B$54, 0),MonthSorted!$K$2)</f>
        <v>63</v>
      </c>
      <c r="L11" s="96">
        <f t="shared" si="0"/>
        <v>62.993000000000002</v>
      </c>
      <c r="M11" s="96">
        <f t="shared" si="1"/>
        <v>20</v>
      </c>
      <c r="N11" s="96">
        <v>16</v>
      </c>
    </row>
    <row r="12" spans="1:14" x14ac:dyDescent="0.3">
      <c r="A12" s="26">
        <v>8</v>
      </c>
      <c r="B12" s="106" t="str" cm="1">
        <f t="array" ref="B12">INDEX(J$5:J$54,$N12)</f>
        <v>Riverside</v>
      </c>
      <c r="C12" s="106" cm="1">
        <f t="array" ref="C12">INDEX(K$5:K$54,$N12)</f>
        <v>73</v>
      </c>
      <c r="J12" t="str">
        <f>SummaryHigh!B12</f>
        <v>Chicago</v>
      </c>
      <c r="K12" s="96" cm="1">
        <f t="array" ref="K12">INDEX(CS_TableHigh, MATCH($J12,SummaryHigh!$B$5:$B$54, 0),MonthSorted!$K$2)</f>
        <v>47</v>
      </c>
      <c r="L12" s="96">
        <f t="shared" si="0"/>
        <v>46.991999999999997</v>
      </c>
      <c r="M12" s="96">
        <f t="shared" si="1"/>
        <v>43</v>
      </c>
      <c r="N12" s="96">
        <v>39</v>
      </c>
    </row>
    <row r="13" spans="1:14" x14ac:dyDescent="0.3">
      <c r="A13" s="26">
        <v>9</v>
      </c>
      <c r="B13" s="106" t="str" cm="1">
        <f t="array" ref="B13">INDEX(J$5:J$54,$N13)</f>
        <v>Austin</v>
      </c>
      <c r="C13" s="106" cm="1">
        <f t="array" ref="C13">INDEX(K$5:K$54,$N13)</f>
        <v>72</v>
      </c>
      <c r="J13" t="str">
        <f>SummaryHigh!B13</f>
        <v>Cincinnati</v>
      </c>
      <c r="K13" s="96" cm="1">
        <f t="array" ref="K13">INDEX(CS_TableHigh, MATCH($J13,SummaryHigh!$B$5:$B$54, 0),MonthSorted!$K$2)</f>
        <v>55</v>
      </c>
      <c r="L13" s="96">
        <f t="shared" si="0"/>
        <v>54.991</v>
      </c>
      <c r="M13" s="96">
        <f t="shared" si="1"/>
        <v>31</v>
      </c>
      <c r="N13" s="96">
        <v>2</v>
      </c>
    </row>
    <row r="14" spans="1:14" x14ac:dyDescent="0.3">
      <c r="A14" s="26">
        <v>10</v>
      </c>
      <c r="B14" s="106" t="str" cm="1">
        <f t="array" ref="B14">INDEX(J$5:J$54,$N14)</f>
        <v>New Orleans</v>
      </c>
      <c r="C14" s="106" cm="1">
        <f t="array" ref="C14">INDEX(K$5:K$54,$N14)</f>
        <v>72</v>
      </c>
      <c r="J14" t="str">
        <f>SummaryHigh!B14</f>
        <v>Cleveland</v>
      </c>
      <c r="K14" s="96" cm="1">
        <f t="array" ref="K14">INDEX(CS_TableHigh, MATCH($J14,SummaryHigh!$B$5:$B$54, 0),MonthSorted!$K$2)</f>
        <v>47</v>
      </c>
      <c r="L14" s="96">
        <f t="shared" si="0"/>
        <v>46.99</v>
      </c>
      <c r="M14" s="96">
        <f t="shared" si="1"/>
        <v>44</v>
      </c>
      <c r="N14" s="96">
        <v>28</v>
      </c>
    </row>
    <row r="15" spans="1:14" x14ac:dyDescent="0.3">
      <c r="A15" s="26">
        <v>11</v>
      </c>
      <c r="B15" s="106" t="str" cm="1">
        <f t="array" ref="B15">INDEX(J$5:J$54,$N15)</f>
        <v>Las Vegas</v>
      </c>
      <c r="C15" s="106" cm="1">
        <f t="array" ref="C15">INDEX(K$5:K$54,$N15)</f>
        <v>70</v>
      </c>
      <c r="J15" t="str">
        <f>SummaryHigh!B15</f>
        <v>Columbus</v>
      </c>
      <c r="K15" s="96" cm="1">
        <f t="array" ref="K15">INDEX(CS_TableHigh, MATCH($J15,SummaryHigh!$B$5:$B$54, 0),MonthSorted!$K$2)</f>
        <v>51</v>
      </c>
      <c r="L15" s="96">
        <f t="shared" si="0"/>
        <v>50.988999999999997</v>
      </c>
      <c r="M15" s="96">
        <f t="shared" si="1"/>
        <v>38</v>
      </c>
      <c r="N15" s="96">
        <v>20</v>
      </c>
    </row>
    <row r="16" spans="1:14" x14ac:dyDescent="0.3">
      <c r="A16" s="26">
        <v>12</v>
      </c>
      <c r="B16" s="106" t="str" cm="1">
        <f t="array" ref="B16">INDEX(J$5:J$54,$N16)</f>
        <v>Los Angeles</v>
      </c>
      <c r="C16" s="106" cm="1">
        <f t="array" ref="C16">INDEX(K$5:K$54,$N16)</f>
        <v>70</v>
      </c>
      <c r="J16" t="str">
        <f>SummaryHigh!B16</f>
        <v>Dallas</v>
      </c>
      <c r="K16" s="96" cm="1">
        <f t="array" ref="K16">INDEX(CS_TableHigh, MATCH($J16,SummaryHigh!$B$5:$B$54, 0),MonthSorted!$K$2)</f>
        <v>69</v>
      </c>
      <c r="L16" s="96">
        <f t="shared" si="0"/>
        <v>68.988</v>
      </c>
      <c r="M16" s="96">
        <f t="shared" si="1"/>
        <v>13</v>
      </c>
      <c r="N16" s="96">
        <v>21</v>
      </c>
    </row>
    <row r="17" spans="1:17" x14ac:dyDescent="0.3">
      <c r="A17" s="26">
        <v>13</v>
      </c>
      <c r="B17" s="106" t="str" cm="1">
        <f t="array" ref="B17">INDEX(J$5:J$54,$N17)</f>
        <v>Dallas</v>
      </c>
      <c r="C17" s="106" cm="1">
        <f t="array" ref="C17">INDEX(K$5:K$54,$N17)</f>
        <v>69</v>
      </c>
      <c r="J17" t="str">
        <f>SummaryHigh!B17</f>
        <v>Denver</v>
      </c>
      <c r="K17" s="96" cm="1">
        <f t="array" ref="K17">INDEX(CS_TableHigh, MATCH($J17,SummaryHigh!$B$5:$B$54, 0),MonthSorted!$K$2)</f>
        <v>54</v>
      </c>
      <c r="L17" s="96">
        <f t="shared" si="0"/>
        <v>53.987000000000002</v>
      </c>
      <c r="M17" s="96">
        <f t="shared" si="1"/>
        <v>34</v>
      </c>
      <c r="N17" s="96">
        <v>12</v>
      </c>
    </row>
    <row r="18" spans="1:17" x14ac:dyDescent="0.3">
      <c r="A18" s="26">
        <v>14</v>
      </c>
      <c r="B18" s="106" t="str" cm="1">
        <f t="array" ref="B18">INDEX(J$5:J$54,$N18)</f>
        <v>Birmingham</v>
      </c>
      <c r="C18" s="106" cm="1">
        <f t="array" ref="C18">INDEX(K$5:K$54,$N18)</f>
        <v>67</v>
      </c>
      <c r="J18" t="str">
        <f>SummaryHigh!B18</f>
        <v>Detroit</v>
      </c>
      <c r="K18" s="96" cm="1">
        <f t="array" ref="K18">INDEX(CS_TableHigh, MATCH($J18,SummaryHigh!$B$5:$B$54, 0),MonthSorted!$K$2)</f>
        <v>46</v>
      </c>
      <c r="L18" s="96">
        <f t="shared" si="0"/>
        <v>45.985999999999997</v>
      </c>
      <c r="M18" s="96">
        <f t="shared" si="1"/>
        <v>45</v>
      </c>
      <c r="N18" s="96">
        <v>4</v>
      </c>
    </row>
    <row r="19" spans="1:17" x14ac:dyDescent="0.3">
      <c r="A19" s="26">
        <v>15</v>
      </c>
      <c r="B19" s="106" t="str" cm="1">
        <f t="array" ref="B19">INDEX(J$5:J$54,$N19)</f>
        <v>San Diego</v>
      </c>
      <c r="C19" s="106" cm="1">
        <f t="array" ref="C19">INDEX(K$5:K$54,$N19)</f>
        <v>66</v>
      </c>
      <c r="J19" t="str">
        <f>SummaryHigh!B19</f>
        <v>Hartford</v>
      </c>
      <c r="K19" s="96" cm="1">
        <f t="array" ref="K19">INDEX(CS_TableHigh, MATCH($J19,SummaryHigh!$B$5:$B$54, 0),MonthSorted!$K$2)</f>
        <v>48</v>
      </c>
      <c r="L19" s="96">
        <f t="shared" si="0"/>
        <v>47.984999999999999</v>
      </c>
      <c r="M19" s="96">
        <f t="shared" si="1"/>
        <v>41</v>
      </c>
      <c r="N19" s="96">
        <v>44</v>
      </c>
    </row>
    <row r="20" spans="1:17" x14ac:dyDescent="0.3">
      <c r="A20" s="26">
        <v>16</v>
      </c>
      <c r="B20" s="106" t="str" cm="1">
        <f t="array" ref="B20">INDEX(J$5:J$54,$N20)</f>
        <v>San Jose</v>
      </c>
      <c r="C20" s="106" cm="1">
        <f t="array" ref="C20">INDEX(K$5:K$54,$N20)</f>
        <v>66</v>
      </c>
      <c r="J20" t="str">
        <f>SummaryHigh!B20</f>
        <v>Houston</v>
      </c>
      <c r="K20" s="96" cm="1">
        <f t="array" ref="K20">INDEX(CS_TableHigh, MATCH($J20,SummaryHigh!$B$5:$B$54, 0),MonthSorted!$K$2)</f>
        <v>73</v>
      </c>
      <c r="L20" s="96">
        <f t="shared" si="0"/>
        <v>72.983999999999995</v>
      </c>
      <c r="M20" s="96">
        <f t="shared" si="1"/>
        <v>7</v>
      </c>
      <c r="N20" s="96">
        <v>46</v>
      </c>
    </row>
    <row r="21" spans="1:17" x14ac:dyDescent="0.3">
      <c r="A21" s="26">
        <v>17</v>
      </c>
      <c r="B21" s="106" t="str" cm="1">
        <f t="array" ref="B21">INDEX(J$5:J$54,$N21)</f>
        <v>Atlanta</v>
      </c>
      <c r="C21" s="106" cm="1">
        <f t="array" ref="C21">INDEX(K$5:K$54,$N21)</f>
        <v>65</v>
      </c>
      <c r="J21" t="str">
        <f>SummaryHigh!B21</f>
        <v>Indianapolis</v>
      </c>
      <c r="K21" s="96" cm="1">
        <f t="array" ref="K21">INDEX(CS_TableHigh, MATCH($J21,SummaryHigh!$B$5:$B$54, 0),MonthSorted!$K$2)</f>
        <v>52</v>
      </c>
      <c r="L21" s="96">
        <f t="shared" si="0"/>
        <v>51.982999999999997</v>
      </c>
      <c r="M21" s="96">
        <f t="shared" si="1"/>
        <v>37</v>
      </c>
      <c r="N21" s="96">
        <v>1</v>
      </c>
    </row>
    <row r="22" spans="1:17" x14ac:dyDescent="0.3">
      <c r="A22" s="26">
        <v>18</v>
      </c>
      <c r="B22" s="106" t="str" cm="1">
        <f t="array" ref="B22">INDEX(J$5:J$54,$N22)</f>
        <v>Sacramento</v>
      </c>
      <c r="C22" s="106" cm="1">
        <f t="array" ref="C22">INDEX(K$5:K$54,$N22)</f>
        <v>65</v>
      </c>
      <c r="J22" t="str">
        <f>SummaryHigh!B22</f>
        <v>Jacksonville</v>
      </c>
      <c r="K22" s="96" cm="1">
        <f t="array" ref="K22">INDEX(CS_TableHigh, MATCH($J22,SummaryHigh!$B$5:$B$54, 0),MonthSorted!$K$2)</f>
        <v>74</v>
      </c>
      <c r="L22" s="96">
        <f t="shared" si="0"/>
        <v>73.981999999999999</v>
      </c>
      <c r="M22" s="96">
        <f t="shared" si="1"/>
        <v>5</v>
      </c>
      <c r="N22" s="96">
        <v>41</v>
      </c>
    </row>
    <row r="23" spans="1:17" x14ac:dyDescent="0.3">
      <c r="A23" s="26">
        <v>19</v>
      </c>
      <c r="B23" s="106" t="str" cm="1">
        <f t="array" ref="B23">INDEX(J$5:J$54,$N23)</f>
        <v>Memphis</v>
      </c>
      <c r="C23" s="106" cm="1">
        <f t="array" ref="C23">INDEX(K$5:K$54,$N23)</f>
        <v>64</v>
      </c>
      <c r="J23" t="str">
        <f>SummaryHigh!B23</f>
        <v>Kansas City</v>
      </c>
      <c r="K23" s="96" cm="1">
        <f t="array" ref="K23">INDEX(CS_TableHigh, MATCH($J23,SummaryHigh!$B$5:$B$54, 0),MonthSorted!$K$2)</f>
        <v>56</v>
      </c>
      <c r="L23" s="96">
        <f t="shared" si="0"/>
        <v>55.981000000000002</v>
      </c>
      <c r="M23" s="96">
        <f t="shared" si="1"/>
        <v>29</v>
      </c>
      <c r="N23" s="96">
        <v>23</v>
      </c>
    </row>
    <row r="24" spans="1:17" x14ac:dyDescent="0.3">
      <c r="A24" s="26">
        <v>20</v>
      </c>
      <c r="B24" s="106" t="str" cm="1">
        <f t="array" ref="B24">INDEX(J$5:J$54,$N24)</f>
        <v>Charlotte</v>
      </c>
      <c r="C24" s="106" cm="1">
        <f t="array" ref="C24">INDEX(K$5:K$54,$N24)</f>
        <v>63</v>
      </c>
      <c r="J24" t="str">
        <f>SummaryHigh!B24</f>
        <v>Las Vegas</v>
      </c>
      <c r="K24" s="96" cm="1">
        <f t="array" ref="K24">INDEX(CS_TableHigh, MATCH($J24,SummaryHigh!$B$5:$B$54, 0),MonthSorted!$K$2)</f>
        <v>70</v>
      </c>
      <c r="L24" s="96">
        <f t="shared" si="0"/>
        <v>69.98</v>
      </c>
      <c r="M24" s="96">
        <f t="shared" si="1"/>
        <v>11</v>
      </c>
      <c r="N24" s="96">
        <v>7</v>
      </c>
    </row>
    <row r="25" spans="1:17" x14ac:dyDescent="0.3">
      <c r="A25" s="26">
        <v>21</v>
      </c>
      <c r="B25" s="106" t="str" cm="1">
        <f t="array" ref="B25">INDEX(J$5:J$54,$N25)</f>
        <v>Oklahoma City</v>
      </c>
      <c r="C25" s="106" cm="1">
        <f t="array" ref="C25">INDEX(K$5:K$54,$N25)</f>
        <v>63</v>
      </c>
      <c r="J25" t="str">
        <f>SummaryHigh!B25</f>
        <v>Los Angeles</v>
      </c>
      <c r="K25" s="96" cm="1">
        <f t="array" ref="K25">INDEX(CS_TableHigh, MATCH($J25,SummaryHigh!$B$5:$B$54, 0),MonthSorted!$K$2)</f>
        <v>70</v>
      </c>
      <c r="L25" s="96">
        <f t="shared" si="0"/>
        <v>69.978999999999999</v>
      </c>
      <c r="M25" s="96">
        <f t="shared" si="1"/>
        <v>12</v>
      </c>
      <c r="N25" s="96">
        <v>30</v>
      </c>
      <c r="P25">
        <f>SUM(M24:M26)</f>
        <v>49</v>
      </c>
    </row>
    <row r="26" spans="1:17" x14ac:dyDescent="0.3">
      <c r="A26" s="26">
        <v>22</v>
      </c>
      <c r="B26" s="106" t="str" cm="1">
        <f t="array" ref="B26">INDEX(J$5:J$54,$N26)</f>
        <v>Raleigh</v>
      </c>
      <c r="C26" s="106" cm="1">
        <f t="array" ref="C26">INDEX(K$5:K$54,$N26)</f>
        <v>63</v>
      </c>
      <c r="J26" t="str">
        <f>SummaryHigh!B26</f>
        <v>Louisville</v>
      </c>
      <c r="K26" s="96" cm="1">
        <f t="array" ref="K26">INDEX(CS_TableHigh, MATCH($J26,SummaryHigh!$B$5:$B$54, 0),MonthSorted!$K$2)</f>
        <v>58</v>
      </c>
      <c r="L26" s="96">
        <f t="shared" si="0"/>
        <v>57.978000000000002</v>
      </c>
      <c r="M26" s="96">
        <f t="shared" si="1"/>
        <v>26</v>
      </c>
      <c r="N26" s="96">
        <v>37</v>
      </c>
    </row>
    <row r="27" spans="1:17" x14ac:dyDescent="0.3">
      <c r="A27" s="26">
        <v>23</v>
      </c>
      <c r="B27" s="106" t="str" cm="1">
        <f t="array" ref="B27">INDEX(J$5:J$54,$N27)</f>
        <v>San Francisco</v>
      </c>
      <c r="C27" s="106" cm="1">
        <f t="array" ref="C27">INDEX(K$5:K$54,$N27)</f>
        <v>62</v>
      </c>
      <c r="J27" t="str">
        <f>SummaryHigh!B27</f>
        <v>Memphis</v>
      </c>
      <c r="K27" s="96" cm="1">
        <f t="array" ref="K27">INDEX(CS_TableHigh, MATCH($J27,SummaryHigh!$B$5:$B$54, 0),MonthSorted!$K$2)</f>
        <v>64</v>
      </c>
      <c r="L27" s="96">
        <f t="shared" si="0"/>
        <v>63.976999999999997</v>
      </c>
      <c r="M27" s="96">
        <f t="shared" si="1"/>
        <v>19</v>
      </c>
      <c r="N27" s="96">
        <v>45</v>
      </c>
      <c r="Q27">
        <f>SUM(N27:N39)</f>
        <v>398</v>
      </c>
    </row>
    <row r="28" spans="1:17" x14ac:dyDescent="0.3">
      <c r="A28" s="26">
        <v>24</v>
      </c>
      <c r="B28" s="106" t="str" cm="1">
        <f t="array" ref="B28">INDEX(J$5:J$54,$N28)</f>
        <v>Nashville</v>
      </c>
      <c r="C28" s="106" cm="1">
        <f t="array" ref="C28">INDEX(K$5:K$54,$N28)</f>
        <v>61</v>
      </c>
      <c r="J28" t="str">
        <f>SummaryHigh!B28</f>
        <v>Miami</v>
      </c>
      <c r="K28" s="96" cm="1">
        <f t="array" ref="K28">INDEX(CS_TableHigh, MATCH($J28,SummaryHigh!$B$5:$B$54, 0),MonthSorted!$K$2)</f>
        <v>80</v>
      </c>
      <c r="L28" s="96">
        <f t="shared" si="0"/>
        <v>79.975999999999999</v>
      </c>
      <c r="M28" s="96">
        <f t="shared" si="1"/>
        <v>1</v>
      </c>
      <c r="N28" s="96">
        <v>27</v>
      </c>
    </row>
    <row r="29" spans="1:17" x14ac:dyDescent="0.3">
      <c r="A29" s="26">
        <v>25</v>
      </c>
      <c r="B29" s="106" t="str" cm="1">
        <f t="array" ref="B29">INDEX(J$5:J$54,$N29)</f>
        <v>Richmond</v>
      </c>
      <c r="C29" s="106" cm="1">
        <f t="array" ref="C29">INDEX(K$5:K$54,$N29)</f>
        <v>60</v>
      </c>
      <c r="J29" t="str">
        <f>SummaryHigh!B29</f>
        <v>Milwaukee</v>
      </c>
      <c r="K29" s="96" cm="1">
        <f t="array" ref="K29">INDEX(CS_TableHigh, MATCH($J29,SummaryHigh!$B$5:$B$54, 0),MonthSorted!$K$2)</f>
        <v>42</v>
      </c>
      <c r="L29" s="96">
        <f t="shared" si="0"/>
        <v>41.975000000000001</v>
      </c>
      <c r="M29" s="96">
        <f t="shared" si="1"/>
        <v>49</v>
      </c>
      <c r="N29" s="96">
        <v>38</v>
      </c>
    </row>
    <row r="30" spans="1:17" x14ac:dyDescent="0.3">
      <c r="A30" s="26">
        <v>26</v>
      </c>
      <c r="B30" s="106" t="str" cm="1">
        <f t="array" ref="B30">INDEX(J$5:J$54,$N30)</f>
        <v>Louisville</v>
      </c>
      <c r="C30" s="106" cm="1">
        <f t="array" ref="C30">INDEX(K$5:K$54,$N30)</f>
        <v>58</v>
      </c>
      <c r="J30" t="str">
        <f>SummaryHigh!B30</f>
        <v>Minneapolis</v>
      </c>
      <c r="K30" s="96" cm="1">
        <f t="array" ref="K30">INDEX(CS_TableHigh, MATCH($J30,SummaryHigh!$B$5:$B$54, 0),MonthSorted!$K$2)</f>
        <v>41</v>
      </c>
      <c r="L30" s="96">
        <f t="shared" si="0"/>
        <v>40.973999999999997</v>
      </c>
      <c r="M30" s="96">
        <f t="shared" si="1"/>
        <v>50</v>
      </c>
      <c r="N30" s="96">
        <v>22</v>
      </c>
    </row>
    <row r="31" spans="1:17" x14ac:dyDescent="0.3">
      <c r="A31" s="26">
        <v>27</v>
      </c>
      <c r="B31" s="106" t="str" cm="1">
        <f t="array" ref="B31">INDEX(J$5:J$54,$N31)</f>
        <v>Virginia Beach</v>
      </c>
      <c r="C31" s="106" cm="1">
        <f t="array" ref="C31">INDEX(K$5:K$54,$N31)</f>
        <v>58</v>
      </c>
      <c r="J31" t="str">
        <f>SummaryHigh!B31</f>
        <v>Nashville</v>
      </c>
      <c r="K31" s="96" cm="1">
        <f t="array" ref="K31">INDEX(CS_TableHigh, MATCH($J31,SummaryHigh!$B$5:$B$54, 0),MonthSorted!$K$2)</f>
        <v>61</v>
      </c>
      <c r="L31" s="96">
        <f t="shared" si="0"/>
        <v>60.972999999999999</v>
      </c>
      <c r="M31" s="96">
        <f t="shared" si="1"/>
        <v>24</v>
      </c>
      <c r="N31" s="96">
        <v>50</v>
      </c>
    </row>
    <row r="32" spans="1:17" x14ac:dyDescent="0.3">
      <c r="A32" s="26">
        <v>28</v>
      </c>
      <c r="B32" s="106" t="str" cm="1">
        <f t="array" ref="B32">INDEX(J$5:J$54,$N32)</f>
        <v>Portland</v>
      </c>
      <c r="C32" s="106" cm="1">
        <f t="array" ref="C32">INDEX(K$5:K$54,$N32)</f>
        <v>57</v>
      </c>
      <c r="J32" t="str">
        <f>SummaryHigh!B32</f>
        <v>New Orleans</v>
      </c>
      <c r="K32" s="96" cm="1">
        <f t="array" ref="K32">INDEX(CS_TableHigh, MATCH($J32,SummaryHigh!$B$5:$B$54, 0),MonthSorted!$K$2)</f>
        <v>72</v>
      </c>
      <c r="L32" s="96">
        <f t="shared" si="0"/>
        <v>71.971999999999994</v>
      </c>
      <c r="M32" s="96">
        <f t="shared" si="1"/>
        <v>10</v>
      </c>
      <c r="N32" s="96">
        <v>35</v>
      </c>
    </row>
    <row r="33" spans="1:14" x14ac:dyDescent="0.3">
      <c r="A33" s="26">
        <v>29</v>
      </c>
      <c r="B33" s="106" t="str" cm="1">
        <f t="array" ref="B33">INDEX(J$5:J$54,$N33)</f>
        <v>Kansas City</v>
      </c>
      <c r="C33" s="106" cm="1">
        <f t="array" ref="C33">INDEX(K$5:K$54,$N33)</f>
        <v>56</v>
      </c>
      <c r="J33" t="str">
        <f>SummaryHigh!B33</f>
        <v>New York</v>
      </c>
      <c r="K33" s="96" cm="1">
        <f t="array" ref="K33">INDEX(CS_TableHigh, MATCH($J33,SummaryHigh!$B$5:$B$54, 0),MonthSorted!$K$2)</f>
        <v>50</v>
      </c>
      <c r="L33" s="96">
        <f t="shared" si="0"/>
        <v>49.970999999999997</v>
      </c>
      <c r="M33" s="96">
        <f t="shared" si="1"/>
        <v>39</v>
      </c>
      <c r="N33" s="96">
        <v>19</v>
      </c>
    </row>
    <row r="34" spans="1:14" x14ac:dyDescent="0.3">
      <c r="A34" s="26">
        <v>30</v>
      </c>
      <c r="B34" s="106" t="str" cm="1">
        <f t="array" ref="B34">INDEX(J$5:J$54,$N34)</f>
        <v>St. Louis</v>
      </c>
      <c r="C34" s="106" cm="1">
        <f t="array" ref="C34">INDEX(K$5:K$54,$N34)</f>
        <v>56</v>
      </c>
      <c r="J34" t="str">
        <f>SummaryHigh!B34</f>
        <v>Oklahoma City</v>
      </c>
      <c r="K34" s="96" cm="1">
        <f t="array" ref="K34">INDEX(CS_TableHigh, MATCH($J34,SummaryHigh!$B$5:$B$54, 0),MonthSorted!$K$2)</f>
        <v>63</v>
      </c>
      <c r="L34" s="96">
        <f t="shared" si="0"/>
        <v>62.97</v>
      </c>
      <c r="M34" s="96">
        <f t="shared" si="1"/>
        <v>21</v>
      </c>
      <c r="N34" s="96">
        <v>48</v>
      </c>
    </row>
    <row r="35" spans="1:14" x14ac:dyDescent="0.3">
      <c r="A35" s="26">
        <v>31</v>
      </c>
      <c r="B35" s="106" t="str" cm="1">
        <f t="array" ref="B35">INDEX(J$5:J$54,$N35)</f>
        <v>Cincinnati</v>
      </c>
      <c r="C35" s="106" cm="1">
        <f t="array" ref="C35">INDEX(K$5:K$54,$N35)</f>
        <v>55</v>
      </c>
      <c r="J35" t="str">
        <f>SummaryHigh!B35</f>
        <v>Orlando</v>
      </c>
      <c r="K35" s="96" cm="1">
        <f t="array" ref="K35">INDEX(CS_TableHigh, MATCH($J35,SummaryHigh!$B$5:$B$54, 0),MonthSorted!$K$2)</f>
        <v>78</v>
      </c>
      <c r="L35" s="96">
        <f t="shared" si="0"/>
        <v>77.968999999999994</v>
      </c>
      <c r="M35" s="96">
        <f t="shared" si="1"/>
        <v>2</v>
      </c>
      <c r="N35" s="96">
        <v>9</v>
      </c>
    </row>
    <row r="36" spans="1:14" x14ac:dyDescent="0.3">
      <c r="A36" s="26">
        <v>32</v>
      </c>
      <c r="B36" s="106" t="str" cm="1">
        <f t="array" ref="B36">INDEX(J$5:J$54,$N36)</f>
        <v>Seattle</v>
      </c>
      <c r="C36" s="106" cm="1">
        <f t="array" ref="C36">INDEX(K$5:K$54,$N36)</f>
        <v>55</v>
      </c>
      <c r="J36" t="str">
        <f>SummaryHigh!B36</f>
        <v>Philadelphia</v>
      </c>
      <c r="K36" s="96" cm="1">
        <f t="array" ref="K36">INDEX(CS_TableHigh, MATCH($J36,SummaryHigh!$B$5:$B$54, 0),MonthSorted!$K$2)</f>
        <v>53</v>
      </c>
      <c r="L36" s="96">
        <f t="shared" si="0"/>
        <v>52.968000000000004</v>
      </c>
      <c r="M36" s="96">
        <f t="shared" si="1"/>
        <v>36</v>
      </c>
      <c r="N36" s="96">
        <v>47</v>
      </c>
    </row>
    <row r="37" spans="1:14" x14ac:dyDescent="0.3">
      <c r="A37" s="26">
        <v>33</v>
      </c>
      <c r="B37" s="106" t="str" cm="1">
        <f t="array" ref="B37">INDEX(J$5:J$54,$N37)</f>
        <v>Baltimore</v>
      </c>
      <c r="C37" s="106" cm="1">
        <f t="array" ref="C37">INDEX(K$5:K$54,$N37)</f>
        <v>54</v>
      </c>
      <c r="J37" t="str">
        <f>SummaryHigh!B37</f>
        <v>Phoenix</v>
      </c>
      <c r="K37" s="96" cm="1">
        <f t="array" ref="K37">INDEX(CS_TableHigh, MATCH($J37,SummaryHigh!$B$5:$B$54, 0),MonthSorted!$K$2)</f>
        <v>78</v>
      </c>
      <c r="L37" s="96">
        <f t="shared" si="0"/>
        <v>77.966999999999999</v>
      </c>
      <c r="M37" s="96">
        <f t="shared" si="1"/>
        <v>3</v>
      </c>
      <c r="N37" s="96">
        <v>3</v>
      </c>
    </row>
    <row r="38" spans="1:14" x14ac:dyDescent="0.3">
      <c r="A38" s="26">
        <v>34</v>
      </c>
      <c r="B38" s="106" t="str" cm="1">
        <f t="array" ref="B38">INDEX(J$5:J$54,$N38)</f>
        <v>Denver</v>
      </c>
      <c r="C38" s="106" cm="1">
        <f t="array" ref="C38">INDEX(K$5:K$54,$N38)</f>
        <v>54</v>
      </c>
      <c r="J38" t="str">
        <f>SummaryHigh!B38</f>
        <v>Pittsburgh</v>
      </c>
      <c r="K38" s="96" cm="1">
        <f t="array" ref="K38">INDEX(CS_TableHigh, MATCH($J38,SummaryHigh!$B$5:$B$54, 0),MonthSorted!$K$2)</f>
        <v>49</v>
      </c>
      <c r="L38" s="96">
        <f t="shared" si="0"/>
        <v>48.966000000000001</v>
      </c>
      <c r="M38" s="96">
        <f t="shared" si="1"/>
        <v>40</v>
      </c>
      <c r="N38" s="96">
        <v>13</v>
      </c>
    </row>
    <row r="39" spans="1:14" x14ac:dyDescent="0.3">
      <c r="A39" s="26">
        <v>35</v>
      </c>
      <c r="B39" s="106" t="str" cm="1">
        <f t="array" ref="B39">INDEX(J$5:J$54,$N39)</f>
        <v>Salt Lake City</v>
      </c>
      <c r="C39" s="106" cm="1">
        <f t="array" ref="C39">INDEX(K$5:K$54,$N39)</f>
        <v>54</v>
      </c>
      <c r="J39" t="str">
        <f>SummaryHigh!B39</f>
        <v>Portland</v>
      </c>
      <c r="K39" s="96" cm="1">
        <f t="array" ref="K39">INDEX(CS_TableHigh, MATCH($J39,SummaryHigh!$B$5:$B$54, 0),MonthSorted!$K$2)</f>
        <v>57</v>
      </c>
      <c r="L39" s="96">
        <f t="shared" si="0"/>
        <v>56.965000000000003</v>
      </c>
      <c r="M39" s="96">
        <f t="shared" si="1"/>
        <v>28</v>
      </c>
      <c r="N39" s="96">
        <v>42</v>
      </c>
    </row>
    <row r="40" spans="1:14" x14ac:dyDescent="0.3">
      <c r="A40" s="26">
        <v>36</v>
      </c>
      <c r="B40" s="106" t="str" cm="1">
        <f t="array" ref="B40">INDEX(J$5:J$54,$N40)</f>
        <v>Philadelphia</v>
      </c>
      <c r="C40" s="106" cm="1">
        <f t="array" ref="C40">INDEX(K$5:K$54,$N40)</f>
        <v>53</v>
      </c>
      <c r="J40" t="str">
        <f>SummaryHigh!B40</f>
        <v>Providence</v>
      </c>
      <c r="K40" s="96" cm="1">
        <f t="array" ref="K40">INDEX(CS_TableHigh, MATCH($J40,SummaryHigh!$B$5:$B$54, 0),MonthSorted!$K$2)</f>
        <v>48</v>
      </c>
      <c r="L40" s="96">
        <f t="shared" si="0"/>
        <v>47.963999999999999</v>
      </c>
      <c r="M40" s="96">
        <f t="shared" si="1"/>
        <v>42</v>
      </c>
      <c r="N40" s="96">
        <v>32</v>
      </c>
    </row>
    <row r="41" spans="1:14" x14ac:dyDescent="0.3">
      <c r="A41" s="26">
        <v>37</v>
      </c>
      <c r="B41" s="106" t="str" cm="1">
        <f t="array" ref="B41">INDEX(J$5:J$54,$N41)</f>
        <v>Indianapolis</v>
      </c>
      <c r="C41" s="106" cm="1">
        <f t="array" ref="C41">INDEX(K$5:K$54,$N41)</f>
        <v>52</v>
      </c>
      <c r="J41" t="str">
        <f>SummaryHigh!B41</f>
        <v>Raleigh</v>
      </c>
      <c r="K41" s="96" cm="1">
        <f t="array" ref="K41">INDEX(CS_TableHigh, MATCH($J41,SummaryHigh!$B$5:$B$54, 0),MonthSorted!$K$2)</f>
        <v>63</v>
      </c>
      <c r="L41" s="96">
        <f t="shared" si="0"/>
        <v>62.963000000000001</v>
      </c>
      <c r="M41" s="96">
        <f t="shared" si="1"/>
        <v>22</v>
      </c>
      <c r="N41" s="96">
        <v>17</v>
      </c>
    </row>
    <row r="42" spans="1:14" x14ac:dyDescent="0.3">
      <c r="A42" s="26">
        <v>38</v>
      </c>
      <c r="B42" s="106" t="str" cm="1">
        <f t="array" ref="B42">INDEX(J$5:J$54,$N42)</f>
        <v>Columbus</v>
      </c>
      <c r="C42" s="106" cm="1">
        <f t="array" ref="C42">INDEX(K$5:K$54,$N42)</f>
        <v>51</v>
      </c>
      <c r="J42" t="str">
        <f>SummaryHigh!B42</f>
        <v>Richmond</v>
      </c>
      <c r="K42" s="96" cm="1">
        <f t="array" ref="K42">INDEX(CS_TableHigh, MATCH($J42,SummaryHigh!$B$5:$B$54, 0),MonthSorted!$K$2)</f>
        <v>60</v>
      </c>
      <c r="L42" s="96">
        <f t="shared" si="0"/>
        <v>59.962000000000003</v>
      </c>
      <c r="M42" s="96">
        <f t="shared" si="1"/>
        <v>25</v>
      </c>
      <c r="N42" s="96">
        <v>11</v>
      </c>
    </row>
    <row r="43" spans="1:14" x14ac:dyDescent="0.3">
      <c r="A43" s="26">
        <v>39</v>
      </c>
      <c r="B43" s="106" t="str" cm="1">
        <f t="array" ref="B43">INDEX(J$5:J$54,$N43)</f>
        <v>New York</v>
      </c>
      <c r="C43" s="106" cm="1">
        <f t="array" ref="C43">INDEX(K$5:K$54,$N43)</f>
        <v>50</v>
      </c>
      <c r="J43" t="str">
        <f>SummaryHigh!B43</f>
        <v>Riverside</v>
      </c>
      <c r="K43" s="96" cm="1">
        <f t="array" ref="K43">INDEX(CS_TableHigh, MATCH($J43,SummaryHigh!$B$5:$B$54, 0),MonthSorted!$K$2)</f>
        <v>73</v>
      </c>
      <c r="L43" s="96">
        <f t="shared" si="0"/>
        <v>72.960999999999999</v>
      </c>
      <c r="M43" s="96">
        <f t="shared" si="1"/>
        <v>8</v>
      </c>
      <c r="N43" s="96">
        <v>29</v>
      </c>
    </row>
    <row r="44" spans="1:14" x14ac:dyDescent="0.3">
      <c r="A44" s="26">
        <v>40</v>
      </c>
      <c r="B44" s="106" t="str" cm="1">
        <f t="array" ref="B44">INDEX(J$5:J$54,$N44)</f>
        <v>Pittsburgh</v>
      </c>
      <c r="C44" s="106" cm="1">
        <f t="array" ref="C44">INDEX(K$5:K$54,$N44)</f>
        <v>49</v>
      </c>
      <c r="J44" t="str">
        <f>SummaryHigh!B44</f>
        <v>Rochester</v>
      </c>
      <c r="K44" s="96" cm="1">
        <f t="array" ref="K44">INDEX(CS_TableHigh, MATCH($J44,SummaryHigh!$B$5:$B$54, 0),MonthSorted!$K$2)</f>
        <v>43</v>
      </c>
      <c r="L44" s="96">
        <f t="shared" si="0"/>
        <v>42.96</v>
      </c>
      <c r="M44" s="96">
        <f t="shared" si="1"/>
        <v>47</v>
      </c>
      <c r="N44" s="96">
        <v>34</v>
      </c>
    </row>
    <row r="45" spans="1:14" x14ac:dyDescent="0.3">
      <c r="A45" s="26">
        <v>41</v>
      </c>
      <c r="B45" s="106" t="str" cm="1">
        <f t="array" ref="B45">INDEX(J$5:J$54,$N45)</f>
        <v>Hartford</v>
      </c>
      <c r="C45" s="106" cm="1">
        <f t="array" ref="C45">INDEX(K$5:K$54,$N45)</f>
        <v>48</v>
      </c>
      <c r="J45" t="str">
        <f>SummaryHigh!B45</f>
        <v>Sacramento</v>
      </c>
      <c r="K45" s="96" cm="1">
        <f t="array" ref="K45">INDEX(CS_TableHigh, MATCH($J45,SummaryHigh!$B$5:$B$54, 0),MonthSorted!$K$2)</f>
        <v>65</v>
      </c>
      <c r="L45" s="96">
        <f t="shared" si="0"/>
        <v>64.959000000000003</v>
      </c>
      <c r="M45" s="96">
        <f t="shared" si="1"/>
        <v>18</v>
      </c>
      <c r="N45" s="96">
        <v>15</v>
      </c>
    </row>
    <row r="46" spans="1:14" x14ac:dyDescent="0.3">
      <c r="A46" s="26">
        <v>42</v>
      </c>
      <c r="B46" s="106" t="str" cm="1">
        <f t="array" ref="B46">INDEX(J$5:J$54,$N46)</f>
        <v>Providence</v>
      </c>
      <c r="C46" s="106" cm="1">
        <f t="array" ref="C46">INDEX(K$5:K$54,$N46)</f>
        <v>48</v>
      </c>
      <c r="J46" t="str">
        <f>SummaryHigh!B46</f>
        <v>Salt Lake City</v>
      </c>
      <c r="K46" s="96" cm="1">
        <f t="array" ref="K46">INDEX(CS_TableHigh, MATCH($J46,SummaryHigh!$B$5:$B$54, 0),MonthSorted!$K$2)</f>
        <v>54</v>
      </c>
      <c r="L46" s="96">
        <f t="shared" si="0"/>
        <v>53.957999999999998</v>
      </c>
      <c r="M46" s="96">
        <f t="shared" si="1"/>
        <v>35</v>
      </c>
      <c r="N46" s="96">
        <v>36</v>
      </c>
    </row>
    <row r="47" spans="1:14" x14ac:dyDescent="0.3">
      <c r="A47" s="26">
        <v>43</v>
      </c>
      <c r="B47" s="106" t="str" cm="1">
        <f t="array" ref="B47">INDEX(J$5:J$54,$N47)</f>
        <v>Chicago</v>
      </c>
      <c r="C47" s="106" cm="1">
        <f t="array" ref="C47">INDEX(K$5:K$54,$N47)</f>
        <v>47</v>
      </c>
      <c r="J47" t="str">
        <f>SummaryHigh!B47</f>
        <v>San Antonio</v>
      </c>
      <c r="K47" s="96" cm="1">
        <f t="array" ref="K47">INDEX(CS_TableHigh, MATCH($J47,SummaryHigh!$B$5:$B$54, 0),MonthSorted!$K$2)</f>
        <v>74</v>
      </c>
      <c r="L47" s="96">
        <f t="shared" si="0"/>
        <v>73.956999999999994</v>
      </c>
      <c r="M47" s="96">
        <f t="shared" si="1"/>
        <v>6</v>
      </c>
      <c r="N47" s="96">
        <v>8</v>
      </c>
    </row>
    <row r="48" spans="1:14" x14ac:dyDescent="0.3">
      <c r="A48" s="26">
        <v>44</v>
      </c>
      <c r="B48" s="106" t="str" cm="1">
        <f t="array" ref="B48">INDEX(J$5:J$54,$N48)</f>
        <v>Cleveland</v>
      </c>
      <c r="C48" s="106" cm="1">
        <f t="array" ref="C48">INDEX(K$5:K$54,$N48)</f>
        <v>47</v>
      </c>
      <c r="J48" t="str">
        <f>SummaryHigh!B48</f>
        <v>San Diego</v>
      </c>
      <c r="K48" s="96" cm="1">
        <f t="array" ref="K48">INDEX(CS_TableHigh, MATCH($J48,SummaryHigh!$B$5:$B$54, 0),MonthSorted!$K$2)</f>
        <v>66</v>
      </c>
      <c r="L48" s="96">
        <f t="shared" si="0"/>
        <v>65.956000000000003</v>
      </c>
      <c r="M48" s="96">
        <f t="shared" si="1"/>
        <v>15</v>
      </c>
      <c r="N48" s="96">
        <v>10</v>
      </c>
    </row>
    <row r="49" spans="1:14" x14ac:dyDescent="0.3">
      <c r="A49" s="26">
        <v>45</v>
      </c>
      <c r="B49" s="106" t="str" cm="1">
        <f t="array" ref="B49">INDEX(J$5:J$54,$N49)</f>
        <v>Detroit</v>
      </c>
      <c r="C49" s="106" cm="1">
        <f t="array" ref="C49">INDEX(K$5:K$54,$N49)</f>
        <v>46</v>
      </c>
      <c r="J49" t="str">
        <f>SummaryHigh!B49</f>
        <v>San Francisco</v>
      </c>
      <c r="K49" s="96" cm="1">
        <f t="array" ref="K49">INDEX(CS_TableHigh, MATCH($J49,SummaryHigh!$B$5:$B$54, 0),MonthSorted!$K$2)</f>
        <v>62</v>
      </c>
      <c r="L49" s="96">
        <f t="shared" si="0"/>
        <v>61.954999999999998</v>
      </c>
      <c r="M49" s="96">
        <f t="shared" si="1"/>
        <v>23</v>
      </c>
      <c r="N49" s="96">
        <v>14</v>
      </c>
    </row>
    <row r="50" spans="1:14" x14ac:dyDescent="0.3">
      <c r="A50" s="26">
        <v>46</v>
      </c>
      <c r="B50" s="106" t="str" cm="1">
        <f t="array" ref="B50">INDEX(J$5:J$54,$N50)</f>
        <v>Boston</v>
      </c>
      <c r="C50" s="106" cm="1">
        <f t="array" ref="C50">INDEX(K$5:K$54,$N50)</f>
        <v>45</v>
      </c>
      <c r="J50" t="str">
        <f>SummaryHigh!B50</f>
        <v>San Jose</v>
      </c>
      <c r="K50" s="96" cm="1">
        <f t="array" ref="K50">INDEX(CS_TableHigh, MATCH($J50,SummaryHigh!$B$5:$B$54, 0),MonthSorted!$K$2)</f>
        <v>66</v>
      </c>
      <c r="L50" s="96">
        <f t="shared" si="0"/>
        <v>65.953999999999994</v>
      </c>
      <c r="M50" s="96">
        <f t="shared" si="1"/>
        <v>16</v>
      </c>
      <c r="N50" s="96">
        <v>5</v>
      </c>
    </row>
    <row r="51" spans="1:14" x14ac:dyDescent="0.3">
      <c r="A51" s="26">
        <v>47</v>
      </c>
      <c r="B51" s="106" t="str" cm="1">
        <f t="array" ref="B51">INDEX(J$5:J$54,$N51)</f>
        <v>Rochester</v>
      </c>
      <c r="C51" s="106" cm="1">
        <f t="array" ref="C51">INDEX(K$5:K$54,$N51)</f>
        <v>43</v>
      </c>
      <c r="J51" t="str">
        <f>SummaryHigh!B51</f>
        <v>Seattle</v>
      </c>
      <c r="K51" s="96" cm="1">
        <f t="array" ref="K51">INDEX(CS_TableHigh, MATCH($J51,SummaryHigh!$B$5:$B$54, 0),MonthSorted!$K$2)</f>
        <v>55</v>
      </c>
      <c r="L51" s="96">
        <f t="shared" si="0"/>
        <v>54.953000000000003</v>
      </c>
      <c r="M51" s="96">
        <f t="shared" si="1"/>
        <v>32</v>
      </c>
      <c r="N51" s="96">
        <v>40</v>
      </c>
    </row>
    <row r="52" spans="1:14" x14ac:dyDescent="0.3">
      <c r="A52" s="26">
        <v>48</v>
      </c>
      <c r="B52" s="106" t="str" cm="1">
        <f t="array" ref="B52">INDEX(J$5:J$54,$N52)</f>
        <v>Buffalo</v>
      </c>
      <c r="C52" s="106" cm="1">
        <f t="array" ref="C52">INDEX(K$5:K$54,$N52)</f>
        <v>42</v>
      </c>
      <c r="J52" t="str">
        <f>SummaryHigh!B52</f>
        <v>St. Louis</v>
      </c>
      <c r="K52" s="96" cm="1">
        <f t="array" ref="K52">INDEX(CS_TableHigh, MATCH($J52,SummaryHigh!$B$5:$B$54, 0),MonthSorted!$K$2)</f>
        <v>56</v>
      </c>
      <c r="L52" s="96">
        <f t="shared" si="0"/>
        <v>55.951999999999998</v>
      </c>
      <c r="M52" s="96">
        <f t="shared" si="1"/>
        <v>30</v>
      </c>
      <c r="N52" s="96">
        <v>6</v>
      </c>
    </row>
    <row r="53" spans="1:14" x14ac:dyDescent="0.3">
      <c r="A53" s="26">
        <v>49</v>
      </c>
      <c r="B53" s="106" t="str" cm="1">
        <f t="array" ref="B53">INDEX(J$5:J$54,$N53)</f>
        <v>Milwaukee</v>
      </c>
      <c r="C53" s="106" cm="1">
        <f t="array" ref="C53">INDEX(K$5:K$54,$N53)</f>
        <v>42</v>
      </c>
      <c r="J53" t="str">
        <f>SummaryHigh!B53</f>
        <v>Tampa</v>
      </c>
      <c r="K53" s="96" cm="1">
        <f t="array" ref="K53">INDEX(CS_TableHigh, MATCH($J53,SummaryHigh!$B$5:$B$54, 0),MonthSorted!$K$2)</f>
        <v>76</v>
      </c>
      <c r="L53" s="96">
        <f t="shared" si="0"/>
        <v>75.950999999999993</v>
      </c>
      <c r="M53" s="96">
        <f t="shared" si="1"/>
        <v>4</v>
      </c>
      <c r="N53" s="96">
        <v>25</v>
      </c>
    </row>
    <row r="54" spans="1:14" x14ac:dyDescent="0.3">
      <c r="A54" s="27">
        <v>50</v>
      </c>
      <c r="B54" s="106" t="str" cm="1">
        <f t="array" ref="B54">INDEX(J$5:J$54,$N54)</f>
        <v>Minneapolis</v>
      </c>
      <c r="C54" s="106" cm="1">
        <f t="array" ref="C54">INDEX(K$5:K$54,$N54)</f>
        <v>41</v>
      </c>
      <c r="J54" t="str">
        <f>SummaryHigh!B54</f>
        <v>Virginia Beach</v>
      </c>
      <c r="K54" s="96" cm="1">
        <f t="array" ref="K54">INDEX(CS_TableHigh, MATCH($J54,SummaryHigh!$B$5:$B$54, 0),MonthSorted!$K$2)</f>
        <v>58</v>
      </c>
      <c r="L54" s="96">
        <f t="shared" si="0"/>
        <v>57.95</v>
      </c>
      <c r="M54" s="96">
        <f t="shared" si="1"/>
        <v>27</v>
      </c>
      <c r="N54" s="96">
        <v>26</v>
      </c>
    </row>
    <row r="56" spans="1:14" x14ac:dyDescent="0.3">
      <c r="A56" s="28" t="s">
        <v>72</v>
      </c>
      <c r="B56" s="29">
        <f>CheckSumSortCity</f>
        <v>382726</v>
      </c>
      <c r="C56" s="29">
        <f>CheckSumSortTemp</f>
        <v>268583</v>
      </c>
    </row>
    <row r="57" spans="1:14" x14ac:dyDescent="0.3">
      <c r="L57">
        <f>SUM(L5:L54)</f>
        <v>2983.7250000000004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defaultColWidth="0" defaultRowHeight="15" customHeight="1" zeroHeight="1" x14ac:dyDescent="0.3"/>
  <cols>
    <col min="1" max="1" width="25.88671875" customWidth="1"/>
    <col min="2" max="16384" width="9.109375" hidden="1"/>
  </cols>
  <sheetData>
    <row r="1" spans="1:1" ht="81" customHeight="1" x14ac:dyDescent="0.3">
      <c r="A1" s="36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tabSelected="1" topLeftCell="A55" workbookViewId="0">
      <selection activeCell="G73" sqref="G73"/>
    </sheetView>
  </sheetViews>
  <sheetFormatPr defaultRowHeight="14.4" x14ac:dyDescent="0.3"/>
  <cols>
    <col min="2" max="2" width="9.109375" customWidth="1"/>
    <col min="3" max="7" width="15.6640625" customWidth="1"/>
  </cols>
  <sheetData>
    <row r="2" spans="1:15" x14ac:dyDescent="0.3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B4" t="s">
        <v>100</v>
      </c>
    </row>
    <row r="5" spans="1:15" x14ac:dyDescent="0.3">
      <c r="B5" t="s">
        <v>101</v>
      </c>
    </row>
    <row r="6" spans="1:15" x14ac:dyDescent="0.3">
      <c r="B6" t="s">
        <v>102</v>
      </c>
    </row>
    <row r="8" spans="1:15" x14ac:dyDescent="0.3">
      <c r="B8" s="74" t="s">
        <v>86</v>
      </c>
    </row>
    <row r="9" spans="1:15" x14ac:dyDescent="0.3">
      <c r="B9" t="s">
        <v>87</v>
      </c>
    </row>
    <row r="10" spans="1:15" x14ac:dyDescent="0.3">
      <c r="B10" s="73">
        <v>0.05</v>
      </c>
    </row>
    <row r="11" spans="1:15" x14ac:dyDescent="0.3">
      <c r="B11" s="73">
        <v>5.5E-2</v>
      </c>
    </row>
    <row r="12" spans="1:15" x14ac:dyDescent="0.3">
      <c r="B12" s="73">
        <v>0.06</v>
      </c>
    </row>
    <row r="13" spans="1:15" x14ac:dyDescent="0.3">
      <c r="B13" s="73">
        <v>6.5000000000000002E-2</v>
      </c>
    </row>
    <row r="14" spans="1:15" x14ac:dyDescent="0.3">
      <c r="B14" s="73">
        <v>7.0000000000000007E-2</v>
      </c>
    </row>
    <row r="15" spans="1:15" x14ac:dyDescent="0.3">
      <c r="B15" s="73">
        <v>7.5000000000000011E-2</v>
      </c>
    </row>
    <row r="16" spans="1:15" x14ac:dyDescent="0.3">
      <c r="B16" t="s">
        <v>90</v>
      </c>
    </row>
    <row r="18" spans="2:2" x14ac:dyDescent="0.3">
      <c r="B18" s="74" t="s">
        <v>88</v>
      </c>
    </row>
    <row r="19" spans="2:2" x14ac:dyDescent="0.3">
      <c r="B19" t="s">
        <v>89</v>
      </c>
    </row>
    <row r="20" spans="2:2" x14ac:dyDescent="0.3">
      <c r="B20" s="75">
        <v>4</v>
      </c>
    </row>
    <row r="21" spans="2:2" x14ac:dyDescent="0.3">
      <c r="B21" s="75">
        <v>5</v>
      </c>
    </row>
    <row r="22" spans="2:2" x14ac:dyDescent="0.3">
      <c r="B22" s="75">
        <v>6</v>
      </c>
    </row>
    <row r="23" spans="2:2" x14ac:dyDescent="0.3">
      <c r="B23" s="75">
        <v>7</v>
      </c>
    </row>
    <row r="24" spans="2:2" x14ac:dyDescent="0.3">
      <c r="B24" s="75">
        <v>8</v>
      </c>
    </row>
    <row r="26" spans="2:2" x14ac:dyDescent="0.3">
      <c r="B26" s="74" t="s">
        <v>91</v>
      </c>
    </row>
    <row r="27" spans="2:2" x14ac:dyDescent="0.3">
      <c r="B27" t="s">
        <v>92</v>
      </c>
    </row>
    <row r="28" spans="2:2" x14ac:dyDescent="0.3">
      <c r="B28" t="s">
        <v>93</v>
      </c>
    </row>
    <row r="29" spans="2:2" x14ac:dyDescent="0.3">
      <c r="B29" s="75">
        <v>1500</v>
      </c>
    </row>
    <row r="30" spans="2:2" x14ac:dyDescent="0.3">
      <c r="B30" s="75">
        <v>1800</v>
      </c>
    </row>
    <row r="31" spans="2:2" x14ac:dyDescent="0.3">
      <c r="B31" s="75">
        <v>2200</v>
      </c>
    </row>
    <row r="32" spans="2:2" x14ac:dyDescent="0.3">
      <c r="B32" s="75">
        <v>2700</v>
      </c>
    </row>
    <row r="34" spans="1:24" x14ac:dyDescent="0.3">
      <c r="B34" s="74" t="s">
        <v>94</v>
      </c>
    </row>
    <row r="35" spans="1:24" x14ac:dyDescent="0.3">
      <c r="B35" t="s">
        <v>95</v>
      </c>
    </row>
    <row r="36" spans="1:24" x14ac:dyDescent="0.3">
      <c r="B36" t="s">
        <v>96</v>
      </c>
    </row>
    <row r="37" spans="1:24" x14ac:dyDescent="0.3">
      <c r="B37" t="s">
        <v>97</v>
      </c>
    </row>
    <row r="38" spans="1:24" x14ac:dyDescent="0.3">
      <c r="B38" t="s">
        <v>98</v>
      </c>
    </row>
    <row r="40" spans="1:24" x14ac:dyDescent="0.3">
      <c r="B40" s="1" t="s">
        <v>99</v>
      </c>
    </row>
    <row r="42" spans="1:24" x14ac:dyDescent="0.3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3">
      <c r="B44" t="s">
        <v>109</v>
      </c>
    </row>
    <row r="45" spans="1:24" x14ac:dyDescent="0.3">
      <c r="B45" t="s">
        <v>113</v>
      </c>
    </row>
    <row r="47" spans="1:24" x14ac:dyDescent="0.3">
      <c r="B47" s="1" t="s">
        <v>110</v>
      </c>
    </row>
    <row r="48" spans="1:24" x14ac:dyDescent="0.3">
      <c r="B48" t="s">
        <v>111</v>
      </c>
    </row>
    <row r="49" spans="2:24" x14ac:dyDescent="0.3">
      <c r="B49" t="s">
        <v>112</v>
      </c>
    </row>
    <row r="50" spans="2:24" x14ac:dyDescent="0.3">
      <c r="B50" t="s">
        <v>114</v>
      </c>
    </row>
    <row r="52" spans="2:24" x14ac:dyDescent="0.3">
      <c r="I52" s="1" t="s">
        <v>106</v>
      </c>
    </row>
    <row r="53" spans="2:24" ht="28.8" x14ac:dyDescent="0.3">
      <c r="B53" s="81" t="s">
        <v>103</v>
      </c>
      <c r="C53" s="82" t="s">
        <v>86</v>
      </c>
      <c r="D53" s="83" t="s">
        <v>88</v>
      </c>
      <c r="E53" s="83" t="s">
        <v>91</v>
      </c>
      <c r="F53" s="83" t="s">
        <v>94</v>
      </c>
      <c r="G53" s="84" t="s">
        <v>105</v>
      </c>
      <c r="I53" s="30">
        <v>1</v>
      </c>
      <c r="J53" s="31">
        <v>2</v>
      </c>
      <c r="K53" s="31">
        <v>3</v>
      </c>
      <c r="L53" s="31"/>
      <c r="M53" s="31">
        <v>4</v>
      </c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2"/>
    </row>
    <row r="54" spans="2:24" x14ac:dyDescent="0.3">
      <c r="B54" s="23">
        <v>1</v>
      </c>
      <c r="C54" s="77">
        <v>6.5000000000000002E-2</v>
      </c>
      <c r="D54" s="76">
        <v>4</v>
      </c>
      <c r="E54" s="76">
        <v>1500</v>
      </c>
      <c r="F54" s="90">
        <f>INDEX(Rate_650!$C$3:$G$6,MATCH(Scenarios!E54,Rate_650!$B$3:$B$6,0),MATCH(Scenarios!D54,Rate_650!$C$2:$G$2,0))</f>
        <v>5100</v>
      </c>
      <c r="G54" s="91">
        <f>FV(C54,D54,-E54,-F54)</f>
        <v>13171.74032568749</v>
      </c>
      <c r="I54" s="107" cm="1">
        <f t="array" ref="I54:K83">_xlfn._xlws.SORT(C54:E83)</f>
        <v>0.05</v>
      </c>
      <c r="J54" s="33">
        <v>6</v>
      </c>
      <c r="K54" s="33">
        <v>1800</v>
      </c>
      <c r="L54" s="33"/>
      <c r="M54" s="33">
        <f>INDEX(Rate_500!$C$3:$G$6,MATCH(Scenarios!K54,Rate_500!$B$3:$B$6,0),MATCH(Scenarios!J54,Rate_500!$C$2:$G$2,0))</f>
        <v>7990</v>
      </c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85"/>
    </row>
    <row r="55" spans="2:24" x14ac:dyDescent="0.3">
      <c r="B55" s="23">
        <f t="shared" ref="B55:B70" si="0">B54+1</f>
        <v>2</v>
      </c>
      <c r="C55" s="78">
        <v>0.05</v>
      </c>
      <c r="D55" s="75">
        <v>6</v>
      </c>
      <c r="E55" s="75">
        <v>1800</v>
      </c>
      <c r="F55" s="90">
        <f>INDEX(Rate_500!$C$3:$G$6,MATCH(Scenarios!E55,Rate_650!$B$3:$B$6,0),MATCH(Scenarios!D55,Rate_650!$C$2:$G$2,0))</f>
        <v>7990</v>
      </c>
      <c r="G55" s="91">
        <f t="shared" ref="G55:G83" si="1">FV(C55,D55,-E55,-F55)</f>
        <v>22950.80723109375</v>
      </c>
      <c r="I55" s="108">
        <v>0.05</v>
      </c>
      <c r="J55" s="86">
        <v>7</v>
      </c>
      <c r="K55" s="86">
        <v>1500</v>
      </c>
      <c r="L55" s="86"/>
      <c r="M55" s="33">
        <f>INDEX(Rate_500!$C$3:$G$6,MATCH(Scenarios!K55,Rate_500!$B$3:$B$6,0),MATCH(Scenarios!J55,Rate_500!$C$2:$G$2,0))</f>
        <v>5940</v>
      </c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7"/>
    </row>
    <row r="56" spans="2:24" x14ac:dyDescent="0.3">
      <c r="B56" s="23">
        <f t="shared" si="0"/>
        <v>3</v>
      </c>
      <c r="C56" s="78">
        <v>0.05</v>
      </c>
      <c r="D56" s="75">
        <v>7</v>
      </c>
      <c r="E56" s="75">
        <v>1500</v>
      </c>
      <c r="F56" s="90">
        <f>INDEX(Rate_500!$C$3:$G$6,MATCH(Scenarios!E56,Rate_650!$B$3:$B$6,0),MATCH(Scenarios!D56,Rate_650!$C$2:$G$2,0))</f>
        <v>5940</v>
      </c>
      <c r="G56" s="91">
        <f t="shared" si="1"/>
        <v>20571.189190265635</v>
      </c>
      <c r="I56" s="108">
        <v>0.05</v>
      </c>
      <c r="J56" s="86">
        <v>5</v>
      </c>
      <c r="K56" s="86">
        <v>1500</v>
      </c>
      <c r="L56" s="86"/>
      <c r="M56" s="33">
        <f>INDEX(Rate_500!$C$3:$G$6,MATCH(Scenarios!K56,Rate_500!$B$3:$B$6,0),MATCH(Scenarios!J56,Rate_500!$C$2:$G$2,0))</f>
        <v>7840</v>
      </c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7"/>
    </row>
    <row r="57" spans="2:24" x14ac:dyDescent="0.3">
      <c r="B57" s="23">
        <f t="shared" si="0"/>
        <v>4</v>
      </c>
      <c r="C57" s="78">
        <v>7.5000000000000011E-2</v>
      </c>
      <c r="D57" s="75">
        <v>7</v>
      </c>
      <c r="E57" s="75">
        <v>2200</v>
      </c>
      <c r="F57" s="90">
        <f>INDEX(Rate_750!$C$3:$G$6,MATCH(Scenarios!E57,Rate_650!$B$3:$B$6,0),MATCH(Scenarios!D57,Rate_650!$C$2:$G$2,0))</f>
        <v>6430</v>
      </c>
      <c r="G57" s="91">
        <f t="shared" si="1"/>
        <v>29999.794078918509</v>
      </c>
      <c r="I57" s="108">
        <v>5.5E-2</v>
      </c>
      <c r="J57" s="86">
        <v>6</v>
      </c>
      <c r="K57" s="86">
        <v>2200</v>
      </c>
      <c r="L57" s="86"/>
      <c r="M57" s="33">
        <f>INDEX(Rate_550!$C$3:$G$6,MATCH(Scenarios!K57,Rate_500!$B$3:$B$6,0),MATCH(Scenarios!J57,Rate_500!$C$2:$G$2,0))</f>
        <v>7600</v>
      </c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7"/>
    </row>
    <row r="58" spans="2:24" x14ac:dyDescent="0.3">
      <c r="B58" s="23">
        <f t="shared" si="0"/>
        <v>5</v>
      </c>
      <c r="C58" s="78">
        <v>5.5E-2</v>
      </c>
      <c r="D58" s="75">
        <v>6</v>
      </c>
      <c r="E58" s="75">
        <v>2200</v>
      </c>
      <c r="F58" s="90">
        <f>INDEX(Rate_550!$C$3:$G$6,MATCH(Scenarios!E58,Rate_650!$B$3:$B$6,0),MATCH(Scenarios!D58,Rate_650!$C$2:$G$2,0))</f>
        <v>7600</v>
      </c>
      <c r="G58" s="91">
        <f t="shared" si="1"/>
        <v>25632.917601865978</v>
      </c>
      <c r="I58" s="108">
        <v>5.5E-2</v>
      </c>
      <c r="J58" s="86">
        <v>5</v>
      </c>
      <c r="K58" s="86">
        <v>1800</v>
      </c>
      <c r="L58" s="86"/>
      <c r="M58" s="33">
        <f>INDEX(Rate_550!$C$3:$G$6,MATCH(Scenarios!K58,Rate_500!$B$3:$B$6,0),MATCH(Scenarios!J58,Rate_500!$C$2:$G$2,0))</f>
        <v>6720</v>
      </c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7"/>
    </row>
    <row r="59" spans="2:24" x14ac:dyDescent="0.3">
      <c r="B59" s="23">
        <f t="shared" si="0"/>
        <v>6</v>
      </c>
      <c r="C59" s="78">
        <v>0.06</v>
      </c>
      <c r="D59" s="75">
        <v>7</v>
      </c>
      <c r="E59" s="75">
        <v>1500</v>
      </c>
      <c r="F59" s="90">
        <f>INDEX(Rate_600!$C$3:$G$6,MATCH(Scenarios!E59,Rate_650!$B$3:$B$6,0),MATCH(Scenarios!D59,Rate_650!$C$2:$G$2,0))</f>
        <v>5650</v>
      </c>
      <c r="G59" s="91">
        <f t="shared" si="1"/>
        <v>21086.267438085211</v>
      </c>
      <c r="I59" s="108">
        <v>5.5E-2</v>
      </c>
      <c r="J59" s="86">
        <v>6</v>
      </c>
      <c r="K59" s="86">
        <v>2700</v>
      </c>
      <c r="L59" s="86"/>
      <c r="M59" s="33">
        <f>INDEX(Rate_550!$C$3:$G$6,MATCH(Scenarios!K59,Rate_500!$B$3:$B$6,0),MATCH(Scenarios!J59,Rate_500!$C$2:$G$2,0))</f>
        <v>6400</v>
      </c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7"/>
    </row>
    <row r="60" spans="2:24" x14ac:dyDescent="0.3">
      <c r="B60" s="23">
        <f t="shared" si="0"/>
        <v>7</v>
      </c>
      <c r="C60" s="78">
        <v>7.0000000000000007E-2</v>
      </c>
      <c r="D60" s="75">
        <v>6</v>
      </c>
      <c r="E60" s="75">
        <v>2700</v>
      </c>
      <c r="F60" s="90">
        <f>INDEX(Rate_700!$C$3:$G$6,MATCH(Scenarios!E60,Rate_650!$B$3:$B$6,0),MATCH(Scenarios!D60,Rate_650!$C$2:$G$2,0))</f>
        <v>6330</v>
      </c>
      <c r="G60" s="91">
        <f t="shared" si="1"/>
        <v>28813.50812709417</v>
      </c>
      <c r="I60" s="108">
        <v>5.5E-2</v>
      </c>
      <c r="J60" s="86">
        <v>5</v>
      </c>
      <c r="K60" s="86">
        <v>2200</v>
      </c>
      <c r="L60" s="86"/>
      <c r="M60" s="33">
        <f>INDEX(Rate_550!$C$3:$G$6,MATCH(Scenarios!K60,Rate_500!$B$3:$B$6,0),MATCH(Scenarios!J60,Rate_500!$C$2:$G$2,0))</f>
        <v>7930</v>
      </c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7"/>
    </row>
    <row r="61" spans="2:24" x14ac:dyDescent="0.3">
      <c r="B61" s="23">
        <f t="shared" si="0"/>
        <v>8</v>
      </c>
      <c r="C61" s="78">
        <v>5.5E-2</v>
      </c>
      <c r="D61" s="75">
        <v>5</v>
      </c>
      <c r="E61" s="75">
        <v>1800</v>
      </c>
      <c r="F61" s="90">
        <f>INDEX(Rate_550!$C$3:$G$6,MATCH(Scenarios!E61,Rate_650!$B$3:$B$6,0),MATCH(Scenarios!D61,Rate_650!$C$2:$G$2,0))</f>
        <v>6720</v>
      </c>
      <c r="G61" s="91">
        <f t="shared" si="1"/>
        <v>18828.735089195987</v>
      </c>
      <c r="I61" s="108">
        <v>0.06</v>
      </c>
      <c r="J61" s="86">
        <v>7</v>
      </c>
      <c r="K61" s="86">
        <v>1500</v>
      </c>
      <c r="L61" s="86"/>
      <c r="M61" s="33">
        <f>INDEX(Rate_600!$C$3:$G$6,MATCH(Scenarios!K61,Rate_500!$B$3:$B$6,0),MATCH(Scenarios!J61,Rate_500!$C$2:$G$2,0))</f>
        <v>5650</v>
      </c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7"/>
    </row>
    <row r="62" spans="2:24" x14ac:dyDescent="0.3">
      <c r="B62" s="23">
        <f t="shared" si="0"/>
        <v>9</v>
      </c>
      <c r="C62" s="78">
        <v>6.5000000000000002E-2</v>
      </c>
      <c r="D62" s="75">
        <v>4</v>
      </c>
      <c r="E62" s="75">
        <v>1800</v>
      </c>
      <c r="F62" s="90">
        <f>INDEX(Rate_650!$C$3:$G$6,MATCH(Scenarios!E62,Rate_650!$B$3:$B$6,0),MATCH(Scenarios!D62,Rate_650!$C$2:$G$2,0))</f>
        <v>6280</v>
      </c>
      <c r="G62" s="91">
        <f t="shared" si="1"/>
        <v>16011.923006924986</v>
      </c>
      <c r="I62" s="108">
        <v>0.06</v>
      </c>
      <c r="J62" s="86">
        <v>5</v>
      </c>
      <c r="K62" s="86">
        <v>1800</v>
      </c>
      <c r="L62" s="86"/>
      <c r="M62" s="33">
        <f>INDEX(Rate_600!$C$3:$G$6,MATCH(Scenarios!K62,Rate_500!$B$3:$B$6,0),MATCH(Scenarios!J62,Rate_500!$C$2:$G$2,0))</f>
        <v>6200</v>
      </c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7"/>
    </row>
    <row r="63" spans="2:24" x14ac:dyDescent="0.3">
      <c r="B63" s="23">
        <f t="shared" si="0"/>
        <v>10</v>
      </c>
      <c r="C63" s="78">
        <v>0.06</v>
      </c>
      <c r="D63" s="75">
        <v>5</v>
      </c>
      <c r="E63" s="75">
        <v>1800</v>
      </c>
      <c r="F63" s="90">
        <f>INDEX(Rate_600!$C$3:$G$6,MATCH(Scenarios!E63,Rate_650!$B$3:$B$6,0),MATCH(Scenarios!D63,Rate_650!$C$2:$G$2,0))</f>
        <v>6200</v>
      </c>
      <c r="G63" s="91">
        <f t="shared" si="1"/>
        <v>18443.765909120018</v>
      </c>
      <c r="I63" s="108">
        <v>0.06</v>
      </c>
      <c r="J63" s="86">
        <v>4</v>
      </c>
      <c r="K63" s="86">
        <v>1500</v>
      </c>
      <c r="L63" s="86"/>
      <c r="M63" s="33">
        <f>INDEX(Rate_600!$C$3:$G$6,MATCH(Scenarios!K63,Rate_500!$B$3:$B$6,0),MATCH(Scenarios!J63,Rate_500!$C$2:$G$2,0))</f>
        <v>5260</v>
      </c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7"/>
    </row>
    <row r="64" spans="2:24" x14ac:dyDescent="0.3">
      <c r="B64" s="23">
        <f t="shared" si="0"/>
        <v>11</v>
      </c>
      <c r="C64" s="78">
        <v>0.06</v>
      </c>
      <c r="D64" s="75">
        <v>4</v>
      </c>
      <c r="E64" s="75">
        <v>1500</v>
      </c>
      <c r="F64" s="90">
        <f>INDEX(Rate_600!$C$3:$G$6,MATCH(Scenarios!E64,Rate_650!$B$3:$B$6,0),MATCH(Scenarios!D64,Rate_650!$C$2:$G$2,0))</f>
        <v>5260</v>
      </c>
      <c r="G64" s="91">
        <f t="shared" si="1"/>
        <v>13202.552809600011</v>
      </c>
      <c r="I64" s="108">
        <v>0.06</v>
      </c>
      <c r="J64" s="86">
        <v>7</v>
      </c>
      <c r="K64" s="86">
        <v>2200</v>
      </c>
      <c r="L64" s="86"/>
      <c r="M64" s="33">
        <f>INDEX(Rate_600!$C$3:$G$6,MATCH(Scenarios!K64,Rate_500!$B$3:$B$6,0),MATCH(Scenarios!J64,Rate_500!$C$2:$G$2,0))</f>
        <v>5920</v>
      </c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7"/>
    </row>
    <row r="65" spans="2:24" x14ac:dyDescent="0.3">
      <c r="B65" s="23">
        <f t="shared" si="0"/>
        <v>12</v>
      </c>
      <c r="C65" s="78">
        <v>6.5000000000000002E-2</v>
      </c>
      <c r="D65" s="75">
        <v>4</v>
      </c>
      <c r="E65" s="75">
        <v>2200</v>
      </c>
      <c r="F65" s="90">
        <f>INDEX(Rate_650!$C$3:$G$6,MATCH(Scenarios!E65,Rate_650!$B$3:$B$6,0),MATCH(Scenarios!D65,Rate_650!$C$2:$G$2,0))</f>
        <v>7240</v>
      </c>
      <c r="G65" s="91">
        <f t="shared" si="1"/>
        <v>19009.800553524983</v>
      </c>
      <c r="I65" s="108">
        <v>0.06</v>
      </c>
      <c r="J65" s="86">
        <v>6</v>
      </c>
      <c r="K65" s="86">
        <v>2700</v>
      </c>
      <c r="L65" s="86"/>
      <c r="M65" s="33">
        <f>INDEX(Rate_600!$C$3:$G$6,MATCH(Scenarios!K65,Rate_500!$B$3:$B$6,0),MATCH(Scenarios!J65,Rate_500!$C$2:$G$2,0))</f>
        <v>7440</v>
      </c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7"/>
    </row>
    <row r="66" spans="2:24" x14ac:dyDescent="0.3">
      <c r="B66" s="23">
        <f t="shared" si="0"/>
        <v>13</v>
      </c>
      <c r="C66" s="78">
        <v>7.0000000000000007E-2</v>
      </c>
      <c r="D66" s="75">
        <v>6</v>
      </c>
      <c r="E66" s="75">
        <v>2200</v>
      </c>
      <c r="F66" s="90">
        <f>INDEX(Rate_700!$C$3:$G$6,MATCH(Scenarios!E66,Rate_650!$B$3:$B$6,0),MATCH(Scenarios!D66,Rate_650!$C$2:$G$2,0))</f>
        <v>5130</v>
      </c>
      <c r="G66" s="91">
        <f t="shared" si="1"/>
        <v>23435.986334525369</v>
      </c>
      <c r="I66" s="108">
        <v>0.06</v>
      </c>
      <c r="J66" s="86">
        <v>6</v>
      </c>
      <c r="K66" s="86">
        <v>1800</v>
      </c>
      <c r="L66" s="86"/>
      <c r="M66" s="33">
        <f>INDEX(Rate_600!$C$3:$G$6,MATCH(Scenarios!K66,Rate_500!$B$3:$B$6,0),MATCH(Scenarios!J66,Rate_500!$C$2:$G$2,0))</f>
        <v>5820</v>
      </c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7"/>
    </row>
    <row r="67" spans="2:24" x14ac:dyDescent="0.3">
      <c r="B67" s="23">
        <f t="shared" si="0"/>
        <v>14</v>
      </c>
      <c r="C67" s="78">
        <v>0.06</v>
      </c>
      <c r="D67" s="75">
        <v>7</v>
      </c>
      <c r="E67" s="75">
        <v>2200</v>
      </c>
      <c r="F67" s="90">
        <f>INDEX(Rate_600!$C$3:$G$6,MATCH(Scenarios!E67,Rate_650!$B$3:$B$6,0),MATCH(Scenarios!D67,Rate_650!$C$2:$G$2,0))</f>
        <v>5920</v>
      </c>
      <c r="G67" s="91">
        <f t="shared" si="1"/>
        <v>27367.933962912088</v>
      </c>
      <c r="I67" s="108">
        <v>0.06</v>
      </c>
      <c r="J67" s="86">
        <v>8</v>
      </c>
      <c r="K67" s="86">
        <v>1500</v>
      </c>
      <c r="L67" s="86"/>
      <c r="M67" s="33">
        <f>INDEX(Rate_600!$C$3:$G$6,MATCH(Scenarios!K67,Rate_500!$B$3:$B$6,0),MATCH(Scenarios!J67,Rate_500!$C$2:$G$2,0))</f>
        <v>6970</v>
      </c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7"/>
    </row>
    <row r="68" spans="2:24" x14ac:dyDescent="0.3">
      <c r="B68" s="23">
        <f t="shared" si="0"/>
        <v>15</v>
      </c>
      <c r="C68" s="78">
        <v>6.5000000000000002E-2</v>
      </c>
      <c r="D68" s="75">
        <v>8</v>
      </c>
      <c r="E68" s="75">
        <v>2700</v>
      </c>
      <c r="F68" s="90">
        <f>INDEX(Rate_650!$C$3:$G$6,MATCH(Scenarios!E68,Rate_650!$B$3:$B$6,0),MATCH(Scenarios!D68,Rate_650!$C$2:$G$2,0))</f>
        <v>6870</v>
      </c>
      <c r="G68" s="91">
        <f t="shared" si="1"/>
        <v>38577.332761520331</v>
      </c>
      <c r="I68" s="108">
        <v>0.06</v>
      </c>
      <c r="J68" s="86">
        <v>6</v>
      </c>
      <c r="K68" s="86">
        <v>2200</v>
      </c>
      <c r="L68" s="86"/>
      <c r="M68" s="33">
        <f>INDEX(Rate_600!$C$3:$G$6,MATCH(Scenarios!K68,Rate_500!$B$3:$B$6,0),MATCH(Scenarios!J68,Rate_500!$C$2:$G$2,0))</f>
        <v>6980</v>
      </c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7"/>
    </row>
    <row r="69" spans="2:24" x14ac:dyDescent="0.3">
      <c r="B69" s="23">
        <f t="shared" si="0"/>
        <v>16</v>
      </c>
      <c r="C69" s="78">
        <v>7.5000000000000011E-2</v>
      </c>
      <c r="D69" s="75">
        <v>8</v>
      </c>
      <c r="E69" s="75">
        <v>1800</v>
      </c>
      <c r="F69" s="90">
        <f>INDEX(Rate_750!$C$3:$G$6,MATCH(Scenarios!E69,Rate_650!$B$3:$B$6,0),MATCH(Scenarios!D69,Rate_650!$C$2:$G$2,0))</f>
        <v>6120</v>
      </c>
      <c r="G69" s="91">
        <f t="shared" si="1"/>
        <v>29718.352105917667</v>
      </c>
      <c r="I69" s="108">
        <v>6.5000000000000002E-2</v>
      </c>
      <c r="J69" s="86">
        <v>4</v>
      </c>
      <c r="K69" s="86">
        <v>1500</v>
      </c>
      <c r="L69" s="86"/>
      <c r="M69" s="33">
        <f>INDEX(Rate_650!$C$3:$G$6,MATCH(Scenarios!K69,Rate_500!$B$3:$B$6,0),MATCH(Scenarios!J69,Rate_500!$C$2:$G$2,0))</f>
        <v>5100</v>
      </c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7"/>
    </row>
    <row r="70" spans="2:24" x14ac:dyDescent="0.3">
      <c r="B70" s="23">
        <f t="shared" si="0"/>
        <v>17</v>
      </c>
      <c r="C70" s="78">
        <v>0.06</v>
      </c>
      <c r="D70" s="75">
        <v>6</v>
      </c>
      <c r="E70" s="75">
        <v>2700</v>
      </c>
      <c r="F70" s="90">
        <f>INDEX(Rate_600!$C$3:$G$6,MATCH(Scenarios!E70,Rate_650!$B$3:$B$6,0),MATCH(Scenarios!D70,Rate_650!$C$2:$G$2,0))</f>
        <v>7440</v>
      </c>
      <c r="G70" s="91">
        <f t="shared" si="1"/>
        <v>29387.142246704672</v>
      </c>
      <c r="I70" s="108">
        <v>6.5000000000000002E-2</v>
      </c>
      <c r="J70" s="86">
        <v>4</v>
      </c>
      <c r="K70" s="86">
        <v>1800</v>
      </c>
      <c r="L70" s="86"/>
      <c r="M70" s="33">
        <f>INDEX(Rate_650!$C$3:$G$6,MATCH(Scenarios!K70,Rate_500!$B$3:$B$6,0),MATCH(Scenarios!J70,Rate_500!$C$2:$G$2,0))</f>
        <v>6280</v>
      </c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7"/>
    </row>
    <row r="71" spans="2:24" x14ac:dyDescent="0.3">
      <c r="B71" s="23">
        <f t="shared" ref="B71:B73" si="2">B70+1</f>
        <v>18</v>
      </c>
      <c r="C71" s="78">
        <v>0.06</v>
      </c>
      <c r="D71" s="75">
        <v>6</v>
      </c>
      <c r="E71" s="75">
        <v>1800</v>
      </c>
      <c r="F71" s="90">
        <f>INDEX(Rate_600!$C$3:$G$6,MATCH(Scenarios!E71,Rate_650!$B$3:$B$6,0),MATCH(Scenarios!D71,Rate_650!$C$2:$G$2,0))</f>
        <v>5820</v>
      </c>
      <c r="G71" s="91">
        <f t="shared" si="1"/>
        <v>20811.354601009938</v>
      </c>
      <c r="I71" s="108">
        <v>6.5000000000000002E-2</v>
      </c>
      <c r="J71" s="86">
        <v>4</v>
      </c>
      <c r="K71" s="86">
        <v>2200</v>
      </c>
      <c r="L71" s="86"/>
      <c r="M71" s="33">
        <f>INDEX(Rate_650!$C$3:$G$6,MATCH(Scenarios!K71,Rate_500!$B$3:$B$6,0),MATCH(Scenarios!J71,Rate_500!$C$2:$G$2,0))</f>
        <v>7240</v>
      </c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7"/>
    </row>
    <row r="72" spans="2:24" x14ac:dyDescent="0.3">
      <c r="B72" s="23">
        <f t="shared" si="2"/>
        <v>19</v>
      </c>
      <c r="C72" s="78">
        <v>0.06</v>
      </c>
      <c r="D72" s="75">
        <v>8</v>
      </c>
      <c r="E72" s="75">
        <v>1500</v>
      </c>
      <c r="F72" s="90">
        <f>INDEX(Rate_600!$C$3:$G$6,MATCH(Scenarios!E72,Rate_650!$B$3:$B$6,0),MATCH(Scenarios!D72,Rate_650!$C$2:$G$2,0))</f>
        <v>6970</v>
      </c>
      <c r="G72" s="91">
        <f t="shared" si="1"/>
        <v>25955.32294275103</v>
      </c>
      <c r="I72" s="108">
        <v>6.5000000000000002E-2</v>
      </c>
      <c r="J72" s="86">
        <v>8</v>
      </c>
      <c r="K72" s="86">
        <v>2700</v>
      </c>
      <c r="L72" s="86"/>
      <c r="M72" s="33">
        <f>INDEX(Rate_650!$C$3:$G$6,MATCH(Scenarios!K72,Rate_500!$B$3:$B$6,0),MATCH(Scenarios!J72,Rate_500!$C$2:$G$2,0))</f>
        <v>6870</v>
      </c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7"/>
    </row>
    <row r="73" spans="2:24" x14ac:dyDescent="0.3">
      <c r="B73" s="23">
        <f t="shared" si="2"/>
        <v>20</v>
      </c>
      <c r="C73" s="78">
        <v>6.5000000000000002E-2</v>
      </c>
      <c r="D73" s="75">
        <v>7</v>
      </c>
      <c r="E73" s="75">
        <v>1500</v>
      </c>
      <c r="F73" s="90">
        <f>INDEX(Rate_650!$C$3:$G$6,MATCH(Scenarios!E73,Rate_650!$B$3:$B$6,0),MATCH(Scenarios!D73,Rate_650!$C$2:$G$2,0))</f>
        <v>6410</v>
      </c>
      <c r="G73" s="91">
        <f t="shared" si="1"/>
        <v>22745.358662026054</v>
      </c>
      <c r="I73" s="108">
        <v>6.5000000000000002E-2</v>
      </c>
      <c r="J73" s="86">
        <v>7</v>
      </c>
      <c r="K73" s="86">
        <v>1500</v>
      </c>
      <c r="L73" s="86"/>
      <c r="M73" s="33">
        <f>INDEX(Rate_650!$C$3:$G$6,MATCH(Scenarios!K73,Rate_500!$B$3:$B$6,0),MATCH(Scenarios!J73,Rate_500!$C$2:$G$2,0))</f>
        <v>6410</v>
      </c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7"/>
    </row>
    <row r="74" spans="2:24" x14ac:dyDescent="0.3">
      <c r="B74" s="23">
        <f t="shared" ref="B74:B81" si="3">B73+1</f>
        <v>21</v>
      </c>
      <c r="C74" s="78">
        <v>6.5000000000000002E-2</v>
      </c>
      <c r="D74" s="75">
        <v>7</v>
      </c>
      <c r="E74" s="75">
        <v>1800</v>
      </c>
      <c r="F74" s="90">
        <f>INDEX(Rate_650!$C$3:$G$6,MATCH(Scenarios!E74,Rate_650!$B$3:$B$6,0),MATCH(Scenarios!D74,Rate_650!$C$2:$G$2,0))</f>
        <v>6740</v>
      </c>
      <c r="G74" s="91">
        <f t="shared" si="1"/>
        <v>25815.035202817686</v>
      </c>
      <c r="I74" s="108">
        <v>6.5000000000000002E-2</v>
      </c>
      <c r="J74" s="86">
        <v>7</v>
      </c>
      <c r="K74" s="86">
        <v>1800</v>
      </c>
      <c r="L74" s="86"/>
      <c r="M74" s="33">
        <f>INDEX(Rate_650!$C$3:$G$6,MATCH(Scenarios!K74,Rate_500!$B$3:$B$6,0),MATCH(Scenarios!J74,Rate_500!$C$2:$G$2,0))</f>
        <v>6740</v>
      </c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7"/>
    </row>
    <row r="75" spans="2:24" x14ac:dyDescent="0.3">
      <c r="B75" s="23">
        <f t="shared" si="3"/>
        <v>22</v>
      </c>
      <c r="C75" s="78">
        <v>7.0000000000000007E-2</v>
      </c>
      <c r="D75" s="75">
        <v>4</v>
      </c>
      <c r="E75" s="75">
        <v>2700</v>
      </c>
      <c r="F75" s="90">
        <f>INDEX(Rate_700!$C$3:$G$6,MATCH(Scenarios!E75,Rate_650!$B$3:$B$6,0),MATCH(Scenarios!D75,Rate_650!$C$2:$G$2,0))</f>
        <v>6550</v>
      </c>
      <c r="G75" s="91">
        <f t="shared" si="1"/>
        <v>20573.559965499997</v>
      </c>
      <c r="I75" s="108">
        <v>6.5000000000000002E-2</v>
      </c>
      <c r="J75" s="86">
        <v>5</v>
      </c>
      <c r="K75" s="86">
        <v>2200</v>
      </c>
      <c r="L75" s="86"/>
      <c r="M75" s="33">
        <f>INDEX(Rate_650!$C$3:$G$6,MATCH(Scenarios!K75,Rate_500!$B$3:$B$6,0),MATCH(Scenarios!J75,Rate_500!$C$2:$G$2,0))</f>
        <v>7490</v>
      </c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7"/>
    </row>
    <row r="76" spans="2:24" x14ac:dyDescent="0.3">
      <c r="B76" s="23">
        <f t="shared" si="3"/>
        <v>23</v>
      </c>
      <c r="C76" s="78">
        <v>5.5E-2</v>
      </c>
      <c r="D76" s="75">
        <v>6</v>
      </c>
      <c r="E76" s="75">
        <v>2700</v>
      </c>
      <c r="F76" s="90">
        <f>INDEX(Rate_550!$C$3:$G$6,MATCH(Scenarios!E76,Rate_650!$B$3:$B$6,0),MATCH(Scenarios!D76,Rate_650!$C$2:$G$2,0))</f>
        <v>6400</v>
      </c>
      <c r="G76" s="91">
        <f t="shared" si="1"/>
        <v>27422.331749768891</v>
      </c>
      <c r="I76" s="108">
        <v>7.0000000000000007E-2</v>
      </c>
      <c r="J76" s="86">
        <v>6</v>
      </c>
      <c r="K76" s="86">
        <v>2700</v>
      </c>
      <c r="L76" s="86"/>
      <c r="M76" s="33">
        <f>INDEX(Rate_700!$C$3:$G$6,MATCH(Scenarios!K76,Rate_500!$B$3:$B$6,0),MATCH(Scenarios!J76,Rate_500!$C$2:$G$2,0))</f>
        <v>6330</v>
      </c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7"/>
    </row>
    <row r="77" spans="2:24" x14ac:dyDescent="0.3">
      <c r="B77" s="23">
        <f t="shared" si="3"/>
        <v>24</v>
      </c>
      <c r="C77" s="78">
        <v>5.5E-2</v>
      </c>
      <c r="D77" s="75">
        <v>5</v>
      </c>
      <c r="E77" s="75">
        <v>2200</v>
      </c>
      <c r="F77" s="90">
        <f>INDEX(Rate_550!$C$3:$G$6,MATCH(Scenarios!E77,Rate_650!$B$3:$B$6,0),MATCH(Scenarios!D77,Rate_650!$C$2:$G$2,0))</f>
        <v>7930</v>
      </c>
      <c r="G77" s="91">
        <f t="shared" si="1"/>
        <v>22642.593107201326</v>
      </c>
      <c r="I77" s="108">
        <v>7.0000000000000007E-2</v>
      </c>
      <c r="J77" s="86">
        <v>6</v>
      </c>
      <c r="K77" s="86">
        <v>2200</v>
      </c>
      <c r="L77" s="86"/>
      <c r="M77" s="33">
        <f>INDEX(Rate_700!$C$3:$G$6,MATCH(Scenarios!K77,Rate_500!$B$3:$B$6,0),MATCH(Scenarios!J77,Rate_500!$C$2:$G$2,0))</f>
        <v>5130</v>
      </c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7"/>
    </row>
    <row r="78" spans="2:24" x14ac:dyDescent="0.3">
      <c r="B78" s="23">
        <f t="shared" si="3"/>
        <v>25</v>
      </c>
      <c r="C78" s="78">
        <v>7.5000000000000011E-2</v>
      </c>
      <c r="D78" s="75">
        <v>8</v>
      </c>
      <c r="E78" s="75">
        <v>2700</v>
      </c>
      <c r="F78" s="90">
        <f>INDEX(Rate_750!$C$3:$G$6,MATCH(Scenarios!E78,Rate_650!$B$3:$B$6,0),MATCH(Scenarios!D78,Rate_650!$C$2:$G$2,0))</f>
        <v>6560</v>
      </c>
      <c r="G78" s="91">
        <f t="shared" si="1"/>
        <v>39904.816255904909</v>
      </c>
      <c r="I78" s="108">
        <v>7.0000000000000007E-2</v>
      </c>
      <c r="J78" s="86">
        <v>4</v>
      </c>
      <c r="K78" s="86">
        <v>2700</v>
      </c>
      <c r="L78" s="86"/>
      <c r="M78" s="33">
        <f>INDEX(Rate_700!$C$3:$G$6,MATCH(Scenarios!K78,Rate_500!$B$3:$B$6,0),MATCH(Scenarios!J78,Rate_500!$C$2:$G$2,0))</f>
        <v>6550</v>
      </c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7"/>
    </row>
    <row r="79" spans="2:24" x14ac:dyDescent="0.3">
      <c r="B79" s="23">
        <f t="shared" si="3"/>
        <v>26</v>
      </c>
      <c r="C79" s="78">
        <v>0.06</v>
      </c>
      <c r="D79" s="75">
        <v>6</v>
      </c>
      <c r="E79" s="75">
        <v>2200</v>
      </c>
      <c r="F79" s="90">
        <f>INDEX(Rate_600!$C$3:$G$6,MATCH(Scenarios!E79,Rate_650!$B$3:$B$6,0),MATCH(Scenarios!D79,Rate_650!$C$2:$G$2,0))</f>
        <v>6980</v>
      </c>
      <c r="G79" s="91">
        <f t="shared" si="1"/>
        <v>25246.964186266905</v>
      </c>
      <c r="I79" s="108">
        <v>7.5000000000000011E-2</v>
      </c>
      <c r="J79" s="86">
        <v>7</v>
      </c>
      <c r="K79" s="86">
        <v>2200</v>
      </c>
      <c r="L79" s="86"/>
      <c r="M79" s="33">
        <f>INDEX(Rate_750!$C$3:$G$6,MATCH(Scenarios!K79,Rate_500!$B$3:$B$6,0),MATCH(Scenarios!J79,Rate_500!$C$2:$G$2,0))</f>
        <v>6430</v>
      </c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7"/>
    </row>
    <row r="80" spans="2:24" x14ac:dyDescent="0.3">
      <c r="B80" s="23">
        <f t="shared" si="3"/>
        <v>27</v>
      </c>
      <c r="C80" s="78">
        <v>7.5000000000000011E-2</v>
      </c>
      <c r="D80" s="75">
        <v>7</v>
      </c>
      <c r="E80" s="75">
        <v>1800</v>
      </c>
      <c r="F80" s="90">
        <f>INDEX(Rate_750!$C$3:$G$6,MATCH(Scenarios!E80,Rate_650!$B$3:$B$6,0),MATCH(Scenarios!D80,Rate_650!$C$2:$G$2,0))</f>
        <v>5500</v>
      </c>
      <c r="G80" s="91">
        <f t="shared" si="1"/>
        <v>24941.949631692496</v>
      </c>
      <c r="I80" s="108">
        <v>7.5000000000000011E-2</v>
      </c>
      <c r="J80" s="86">
        <v>8</v>
      </c>
      <c r="K80" s="86">
        <v>1800</v>
      </c>
      <c r="L80" s="86"/>
      <c r="M80" s="33">
        <f>INDEX(Rate_750!$C$3:$G$6,MATCH(Scenarios!K80,Rate_500!$B$3:$B$6,0),MATCH(Scenarios!J80,Rate_500!$C$2:$G$2,0))</f>
        <v>6120</v>
      </c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7"/>
    </row>
    <row r="81" spans="1:24" x14ac:dyDescent="0.3">
      <c r="B81" s="23">
        <f t="shared" si="3"/>
        <v>28</v>
      </c>
      <c r="C81" s="78">
        <v>7.5000000000000011E-2</v>
      </c>
      <c r="D81" s="75">
        <v>4</v>
      </c>
      <c r="E81" s="75">
        <v>2200</v>
      </c>
      <c r="F81" s="90">
        <f>INDEX(Rate_750!$C$3:$G$6,MATCH(Scenarios!E81,Rate_650!$B$3:$B$6,0),MATCH(Scenarios!D81,Rate_650!$C$2:$G$2,0))</f>
        <v>7420</v>
      </c>
      <c r="G81" s="91">
        <f t="shared" si="1"/>
        <v>19749.609148437496</v>
      </c>
      <c r="I81" s="108">
        <v>7.5000000000000011E-2</v>
      </c>
      <c r="J81" s="86">
        <v>8</v>
      </c>
      <c r="K81" s="86">
        <v>2700</v>
      </c>
      <c r="L81" s="86"/>
      <c r="M81" s="33">
        <f>INDEX(Rate_750!$C$3:$G$6,MATCH(Scenarios!K81,Rate_500!$B$3:$B$6,0),MATCH(Scenarios!J81,Rate_500!$C$2:$G$2,0))</f>
        <v>6560</v>
      </c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7"/>
    </row>
    <row r="82" spans="1:24" x14ac:dyDescent="0.3">
      <c r="B82" s="23">
        <f t="shared" ref="B82:B83" si="4">B81+1</f>
        <v>29</v>
      </c>
      <c r="C82" s="78">
        <v>0.05</v>
      </c>
      <c r="D82" s="75">
        <v>5</v>
      </c>
      <c r="E82" s="75">
        <v>1500</v>
      </c>
      <c r="F82" s="90">
        <f>INDEX(Rate_500!$C$3:$G$6,MATCH(Scenarios!E82,Rate_650!$B$3:$B$6,0),MATCH(Scenarios!D82,Rate_650!$C$2:$G$2,0))</f>
        <v>7840</v>
      </c>
      <c r="G82" s="91">
        <f t="shared" si="1"/>
        <v>18294.494325000007</v>
      </c>
      <c r="I82" s="108">
        <v>7.5000000000000011E-2</v>
      </c>
      <c r="J82" s="86">
        <v>7</v>
      </c>
      <c r="K82" s="86">
        <v>1800</v>
      </c>
      <c r="L82" s="86"/>
      <c r="M82" s="33">
        <f>INDEX(Rate_750!$C$3:$G$6,MATCH(Scenarios!K82,Rate_500!$B$3:$B$6,0),MATCH(Scenarios!J82,Rate_500!$C$2:$G$2,0))</f>
        <v>5500</v>
      </c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7"/>
    </row>
    <row r="83" spans="1:24" x14ac:dyDescent="0.3">
      <c r="B83" s="24">
        <f t="shared" si="4"/>
        <v>30</v>
      </c>
      <c r="C83" s="79">
        <v>6.5000000000000002E-2</v>
      </c>
      <c r="D83" s="80">
        <v>5</v>
      </c>
      <c r="E83" s="80">
        <v>2200</v>
      </c>
      <c r="F83" s="90">
        <f>INDEX(Rate_650!$C$3:$G$6,MATCH(Scenarios!E83,Rate_650!$B$3:$B$6,0),MATCH(Scenarios!D83,Rate_650!$C$2:$G$2,0))</f>
        <v>7490</v>
      </c>
      <c r="G83" s="91">
        <f t="shared" si="1"/>
        <v>22787.959255358015</v>
      </c>
      <c r="I83" s="109">
        <v>7.5000000000000011E-2</v>
      </c>
      <c r="J83" s="88">
        <v>4</v>
      </c>
      <c r="K83" s="88">
        <v>2200</v>
      </c>
      <c r="L83" s="88"/>
      <c r="M83" s="33">
        <f>INDEX(Rate_750!$C$3:$G$6,MATCH(Scenarios!K83,Rate_500!$B$3:$B$6,0),MATCH(Scenarios!J83,Rate_500!$C$2:$G$2,0))</f>
        <v>7420</v>
      </c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9"/>
    </row>
    <row r="84" spans="1:24" x14ac:dyDescent="0.3">
      <c r="F84" s="72"/>
      <c r="G84" s="72"/>
    </row>
    <row r="85" spans="1:24" x14ac:dyDescent="0.3">
      <c r="E85" t="s">
        <v>72</v>
      </c>
      <c r="F85" s="92">
        <f>SUM(F54:F83)</f>
        <v>196830</v>
      </c>
      <c r="G85" s="92">
        <f>SUM(G54:G83)</f>
        <v>713101.09780669142</v>
      </c>
    </row>
    <row r="88" spans="1:24" x14ac:dyDescent="0.3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G6" sqref="A1:G6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1">
        <v>0.05</v>
      </c>
      <c r="B1" s="64" t="s">
        <v>85</v>
      </c>
      <c r="C1" s="50" t="s">
        <v>80</v>
      </c>
      <c r="D1" s="51"/>
      <c r="E1" s="51"/>
      <c r="F1" s="51"/>
      <c r="G1" s="52"/>
    </row>
    <row r="2" spans="1:7" x14ac:dyDescent="0.3">
      <c r="A2" s="65"/>
      <c r="B2" s="47" t="s">
        <v>84</v>
      </c>
      <c r="C2" s="53">
        <v>4</v>
      </c>
      <c r="D2" s="54">
        <v>5</v>
      </c>
      <c r="E2" s="54">
        <v>6</v>
      </c>
      <c r="F2" s="54">
        <v>7</v>
      </c>
      <c r="G2" s="55">
        <v>8</v>
      </c>
    </row>
    <row r="3" spans="1:7" x14ac:dyDescent="0.3">
      <c r="A3" s="58" t="s">
        <v>79</v>
      </c>
      <c r="B3" s="59">
        <v>1500</v>
      </c>
      <c r="C3" s="56">
        <v>5530</v>
      </c>
      <c r="D3" s="49">
        <v>7840</v>
      </c>
      <c r="E3" s="49">
        <v>7440</v>
      </c>
      <c r="F3" s="49">
        <v>5940</v>
      </c>
      <c r="G3" s="66">
        <v>7510</v>
      </c>
    </row>
    <row r="4" spans="1:7" x14ac:dyDescent="0.3">
      <c r="A4" s="60" t="s">
        <v>81</v>
      </c>
      <c r="B4" s="61">
        <v>1800</v>
      </c>
      <c r="C4" s="57">
        <v>5850</v>
      </c>
      <c r="D4" s="48">
        <v>6160</v>
      </c>
      <c r="E4" s="48">
        <v>7990</v>
      </c>
      <c r="F4" s="48">
        <v>7300</v>
      </c>
      <c r="G4" s="67">
        <v>7110</v>
      </c>
    </row>
    <row r="5" spans="1:7" x14ac:dyDescent="0.3">
      <c r="A5" s="60" t="s">
        <v>82</v>
      </c>
      <c r="B5" s="61">
        <v>2200</v>
      </c>
      <c r="C5" s="57">
        <v>5270</v>
      </c>
      <c r="D5" s="48">
        <v>7900</v>
      </c>
      <c r="E5" s="48">
        <v>6250</v>
      </c>
      <c r="F5" s="48">
        <v>5750</v>
      </c>
      <c r="G5" s="67">
        <v>6070</v>
      </c>
    </row>
    <row r="6" spans="1:7" x14ac:dyDescent="0.3">
      <c r="A6" s="62" t="s">
        <v>83</v>
      </c>
      <c r="B6" s="63">
        <v>2700</v>
      </c>
      <c r="C6" s="68">
        <v>6950</v>
      </c>
      <c r="D6" s="69">
        <v>5860</v>
      </c>
      <c r="E6" s="69">
        <v>7420</v>
      </c>
      <c r="F6" s="69">
        <v>7930</v>
      </c>
      <c r="G6" s="70">
        <v>6170</v>
      </c>
    </row>
    <row r="8" spans="1:7" x14ac:dyDescent="0.3">
      <c r="C8" s="72"/>
      <c r="D8" s="72"/>
      <c r="E8" s="72"/>
      <c r="F8" s="72"/>
      <c r="G8" s="72"/>
    </row>
    <row r="9" spans="1:7" x14ac:dyDescent="0.3">
      <c r="C9" s="72"/>
      <c r="D9" s="72"/>
      <c r="E9" s="72"/>
      <c r="F9" s="72"/>
      <c r="G9" s="72"/>
    </row>
    <row r="10" spans="1:7" x14ac:dyDescent="0.3">
      <c r="C10" s="46"/>
      <c r="D10" s="46"/>
      <c r="E10" s="46"/>
      <c r="F10" s="46"/>
      <c r="G10" s="46"/>
    </row>
    <row r="11" spans="1:7" x14ac:dyDescent="0.3">
      <c r="C11" s="46"/>
      <c r="D11" s="46"/>
      <c r="E11" s="46"/>
      <c r="F11" s="46"/>
      <c r="G11" s="46"/>
    </row>
    <row r="12" spans="1:7" x14ac:dyDescent="0.3">
      <c r="C12" s="46"/>
      <c r="D12" s="46"/>
      <c r="E12" s="46"/>
      <c r="F12" s="46"/>
      <c r="G12" s="46"/>
    </row>
    <row r="13" spans="1:7" x14ac:dyDescent="0.3">
      <c r="C13" s="46"/>
      <c r="D13" s="46"/>
      <c r="E13" s="46"/>
      <c r="F13" s="46"/>
      <c r="G13" s="4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sqref="A1:G6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1">
        <v>5.5E-2</v>
      </c>
      <c r="B1" s="64" t="s">
        <v>85</v>
      </c>
      <c r="C1" s="50" t="s">
        <v>80</v>
      </c>
      <c r="D1" s="51"/>
      <c r="E1" s="51"/>
      <c r="F1" s="51"/>
      <c r="G1" s="52"/>
    </row>
    <row r="2" spans="1:7" x14ac:dyDescent="0.3">
      <c r="A2" s="65"/>
      <c r="B2" s="47" t="s">
        <v>84</v>
      </c>
      <c r="C2" s="53">
        <v>4</v>
      </c>
      <c r="D2" s="54">
        <v>5</v>
      </c>
      <c r="E2" s="54">
        <v>6</v>
      </c>
      <c r="F2" s="54">
        <v>7</v>
      </c>
      <c r="G2" s="55">
        <v>8</v>
      </c>
    </row>
    <row r="3" spans="1:7" x14ac:dyDescent="0.3">
      <c r="A3" s="58" t="s">
        <v>79</v>
      </c>
      <c r="B3" s="59">
        <v>1500</v>
      </c>
      <c r="C3" s="56">
        <v>7620</v>
      </c>
      <c r="D3" s="49">
        <v>7540</v>
      </c>
      <c r="E3" s="49">
        <v>6660</v>
      </c>
      <c r="F3" s="49">
        <v>6120</v>
      </c>
      <c r="G3" s="66">
        <v>7520</v>
      </c>
    </row>
    <row r="4" spans="1:7" x14ac:dyDescent="0.3">
      <c r="A4" s="60" t="s">
        <v>81</v>
      </c>
      <c r="B4" s="61">
        <v>1800</v>
      </c>
      <c r="C4" s="57">
        <v>5940</v>
      </c>
      <c r="D4" s="48">
        <v>6720</v>
      </c>
      <c r="E4" s="48">
        <v>7720</v>
      </c>
      <c r="F4" s="48">
        <v>6860</v>
      </c>
      <c r="G4" s="67">
        <v>7210</v>
      </c>
    </row>
    <row r="5" spans="1:7" x14ac:dyDescent="0.3">
      <c r="A5" s="60" t="s">
        <v>82</v>
      </c>
      <c r="B5" s="61">
        <v>2200</v>
      </c>
      <c r="C5" s="57">
        <v>6060</v>
      </c>
      <c r="D5" s="48">
        <v>7930</v>
      </c>
      <c r="E5" s="48">
        <v>7600</v>
      </c>
      <c r="F5" s="48">
        <v>5940</v>
      </c>
      <c r="G5" s="67">
        <v>5980</v>
      </c>
    </row>
    <row r="6" spans="1:7" x14ac:dyDescent="0.3">
      <c r="A6" s="62" t="s">
        <v>83</v>
      </c>
      <c r="B6" s="63">
        <v>2700</v>
      </c>
      <c r="C6" s="68">
        <v>6430</v>
      </c>
      <c r="D6" s="69">
        <v>5960</v>
      </c>
      <c r="E6" s="69">
        <v>6400</v>
      </c>
      <c r="F6" s="69">
        <v>5560</v>
      </c>
      <c r="G6" s="70">
        <v>5810</v>
      </c>
    </row>
    <row r="8" spans="1:7" x14ac:dyDescent="0.3">
      <c r="C8" s="72"/>
      <c r="D8" s="72"/>
      <c r="E8" s="72"/>
      <c r="F8" s="72"/>
      <c r="G8" s="72"/>
    </row>
    <row r="9" spans="1:7" x14ac:dyDescent="0.3">
      <c r="C9" s="72"/>
      <c r="D9" s="72"/>
      <c r="E9" s="72"/>
      <c r="F9" s="72"/>
      <c r="G9" s="72"/>
    </row>
    <row r="10" spans="1:7" x14ac:dyDescent="0.3">
      <c r="C10" s="46"/>
      <c r="D10" s="46"/>
      <c r="E10" s="46"/>
      <c r="F10" s="46"/>
      <c r="G10" s="46"/>
    </row>
    <row r="11" spans="1:7" x14ac:dyDescent="0.3">
      <c r="C11" s="46"/>
      <c r="D11" s="46"/>
      <c r="E11" s="46"/>
      <c r="F11" s="46"/>
      <c r="G11" s="46"/>
    </row>
    <row r="12" spans="1:7" x14ac:dyDescent="0.3">
      <c r="C12" s="46"/>
      <c r="D12" s="46"/>
      <c r="E12" s="46"/>
      <c r="F12" s="46"/>
      <c r="G12" s="46"/>
    </row>
    <row r="13" spans="1:7" x14ac:dyDescent="0.3">
      <c r="C13" s="46"/>
      <c r="D13" s="46"/>
      <c r="E13" s="46"/>
      <c r="F13" s="46"/>
      <c r="G13" s="4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1">
        <v>0.06</v>
      </c>
      <c r="B1" s="64" t="s">
        <v>85</v>
      </c>
      <c r="C1" s="50" t="s">
        <v>80</v>
      </c>
      <c r="D1" s="51"/>
      <c r="E1" s="51"/>
      <c r="F1" s="51"/>
      <c r="G1" s="52"/>
    </row>
    <row r="2" spans="1:7" x14ac:dyDescent="0.3">
      <c r="A2" s="65"/>
      <c r="B2" s="47" t="s">
        <v>84</v>
      </c>
      <c r="C2" s="53">
        <v>4</v>
      </c>
      <c r="D2" s="54">
        <v>5</v>
      </c>
      <c r="E2" s="54">
        <v>6</v>
      </c>
      <c r="F2" s="54">
        <v>7</v>
      </c>
      <c r="G2" s="55">
        <v>8</v>
      </c>
    </row>
    <row r="3" spans="1:7" x14ac:dyDescent="0.3">
      <c r="A3" s="58" t="s">
        <v>79</v>
      </c>
      <c r="B3" s="59">
        <v>1500</v>
      </c>
      <c r="C3" s="56">
        <v>5260</v>
      </c>
      <c r="D3" s="49">
        <v>6350</v>
      </c>
      <c r="E3" s="49">
        <v>6810</v>
      </c>
      <c r="F3" s="49">
        <v>5650</v>
      </c>
      <c r="G3" s="66">
        <v>6970</v>
      </c>
    </row>
    <row r="4" spans="1:7" x14ac:dyDescent="0.3">
      <c r="A4" s="60" t="s">
        <v>81</v>
      </c>
      <c r="B4" s="61">
        <v>1800</v>
      </c>
      <c r="C4" s="57">
        <v>7860</v>
      </c>
      <c r="D4" s="48">
        <v>6200</v>
      </c>
      <c r="E4" s="48">
        <v>5820</v>
      </c>
      <c r="F4" s="48">
        <v>5870</v>
      </c>
      <c r="G4" s="67">
        <v>5200</v>
      </c>
    </row>
    <row r="5" spans="1:7" x14ac:dyDescent="0.3">
      <c r="A5" s="60" t="s">
        <v>82</v>
      </c>
      <c r="B5" s="61">
        <v>2200</v>
      </c>
      <c r="C5" s="57">
        <v>7730</v>
      </c>
      <c r="D5" s="48">
        <v>6240</v>
      </c>
      <c r="E5" s="48">
        <v>6980</v>
      </c>
      <c r="F5" s="48">
        <v>5920</v>
      </c>
      <c r="G5" s="67">
        <v>5190</v>
      </c>
    </row>
    <row r="6" spans="1:7" x14ac:dyDescent="0.3">
      <c r="A6" s="62" t="s">
        <v>83</v>
      </c>
      <c r="B6" s="63">
        <v>2700</v>
      </c>
      <c r="C6" s="68">
        <v>5120</v>
      </c>
      <c r="D6" s="69">
        <v>5040</v>
      </c>
      <c r="E6" s="69">
        <v>7440</v>
      </c>
      <c r="F6" s="69">
        <v>5640</v>
      </c>
      <c r="G6" s="70">
        <v>5740</v>
      </c>
    </row>
    <row r="8" spans="1:7" x14ac:dyDescent="0.3">
      <c r="C8" s="72"/>
      <c r="D8" s="72"/>
      <c r="E8" s="72"/>
      <c r="F8" s="72"/>
      <c r="G8" s="72"/>
    </row>
    <row r="9" spans="1:7" x14ac:dyDescent="0.3">
      <c r="C9" s="72"/>
      <c r="D9" s="72"/>
      <c r="E9" s="72"/>
      <c r="F9" s="72"/>
      <c r="G9" s="72"/>
    </row>
    <row r="10" spans="1:7" x14ac:dyDescent="0.3">
      <c r="C10" s="46"/>
      <c r="D10" s="46"/>
      <c r="E10" s="46"/>
      <c r="F10" s="46"/>
      <c r="G10" s="46"/>
    </row>
    <row r="11" spans="1:7" x14ac:dyDescent="0.3">
      <c r="C11" s="46"/>
      <c r="D11" s="46"/>
      <c r="E11" s="46"/>
      <c r="F11" s="46"/>
      <c r="G11" s="46"/>
    </row>
    <row r="12" spans="1:7" x14ac:dyDescent="0.3">
      <c r="C12" s="46"/>
      <c r="D12" s="46"/>
      <c r="E12" s="46"/>
      <c r="F12" s="46"/>
      <c r="G12" s="46"/>
    </row>
    <row r="13" spans="1:7" x14ac:dyDescent="0.3">
      <c r="C13" s="46"/>
      <c r="D13" s="46"/>
      <c r="E13" s="46"/>
      <c r="F13" s="46"/>
      <c r="G13" s="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E4" sqref="E4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1">
        <v>6.5000000000000002E-2</v>
      </c>
      <c r="B1" s="64" t="s">
        <v>85</v>
      </c>
      <c r="C1" s="50" t="s">
        <v>80</v>
      </c>
      <c r="D1" s="51"/>
      <c r="E1" s="51"/>
      <c r="F1" s="51"/>
      <c r="G1" s="52"/>
    </row>
    <row r="2" spans="1:7" x14ac:dyDescent="0.3">
      <c r="A2" s="65"/>
      <c r="B2" s="47" t="s">
        <v>84</v>
      </c>
      <c r="C2" s="53">
        <v>4</v>
      </c>
      <c r="D2" s="54">
        <v>5</v>
      </c>
      <c r="E2" s="54">
        <v>6</v>
      </c>
      <c r="F2" s="54">
        <v>7</v>
      </c>
      <c r="G2" s="55">
        <v>8</v>
      </c>
    </row>
    <row r="3" spans="1:7" x14ac:dyDescent="0.3">
      <c r="A3" s="58" t="s">
        <v>79</v>
      </c>
      <c r="B3" s="59">
        <v>1500</v>
      </c>
      <c r="C3" s="56">
        <v>5100</v>
      </c>
      <c r="D3" s="49">
        <v>6270</v>
      </c>
      <c r="E3" s="49">
        <v>6700</v>
      </c>
      <c r="F3" s="49">
        <v>6410</v>
      </c>
      <c r="G3" s="66">
        <v>7600</v>
      </c>
    </row>
    <row r="4" spans="1:7" x14ac:dyDescent="0.3">
      <c r="A4" s="60" t="s">
        <v>81</v>
      </c>
      <c r="B4" s="61">
        <v>1800</v>
      </c>
      <c r="C4" s="57">
        <v>6280</v>
      </c>
      <c r="D4" s="48">
        <v>6110</v>
      </c>
      <c r="E4" s="48">
        <v>7600</v>
      </c>
      <c r="F4" s="48">
        <v>6740</v>
      </c>
      <c r="G4" s="67">
        <v>6090</v>
      </c>
    </row>
    <row r="5" spans="1:7" x14ac:dyDescent="0.3">
      <c r="A5" s="60" t="s">
        <v>82</v>
      </c>
      <c r="B5" s="61">
        <v>2200</v>
      </c>
      <c r="C5" s="57">
        <v>7240</v>
      </c>
      <c r="D5" s="48">
        <v>7490</v>
      </c>
      <c r="E5" s="48">
        <v>5130</v>
      </c>
      <c r="F5" s="48">
        <v>6240</v>
      </c>
      <c r="G5" s="67">
        <v>5910</v>
      </c>
    </row>
    <row r="6" spans="1:7" x14ac:dyDescent="0.3">
      <c r="A6" s="62" t="s">
        <v>83</v>
      </c>
      <c r="B6" s="63">
        <v>2700</v>
      </c>
      <c r="C6" s="68">
        <v>7940</v>
      </c>
      <c r="D6" s="69">
        <v>5960</v>
      </c>
      <c r="E6" s="69">
        <v>5450</v>
      </c>
      <c r="F6" s="69">
        <v>7070</v>
      </c>
      <c r="G6" s="70">
        <v>6870</v>
      </c>
    </row>
    <row r="8" spans="1:7" x14ac:dyDescent="0.3">
      <c r="C8" s="72"/>
      <c r="D8" s="72"/>
      <c r="E8" s="72"/>
      <c r="F8" s="72"/>
      <c r="G8" s="72"/>
    </row>
    <row r="9" spans="1:7" x14ac:dyDescent="0.3">
      <c r="C9" s="72"/>
      <c r="D9" s="72"/>
      <c r="E9" s="72"/>
      <c r="F9" s="72"/>
      <c r="G9" s="72"/>
    </row>
    <row r="10" spans="1:7" x14ac:dyDescent="0.3">
      <c r="C10" s="46"/>
      <c r="D10" s="46"/>
      <c r="E10" s="46"/>
      <c r="F10" s="46"/>
      <c r="G10" s="46"/>
    </row>
    <row r="11" spans="1:7" x14ac:dyDescent="0.3">
      <c r="C11" s="46"/>
      <c r="D11" s="46"/>
      <c r="E11" s="46"/>
      <c r="F11" s="46"/>
      <c r="G11" s="46"/>
    </row>
    <row r="12" spans="1:7" x14ac:dyDescent="0.3">
      <c r="C12" s="46"/>
      <c r="D12" s="46"/>
      <c r="E12" s="46"/>
      <c r="F12" s="46"/>
      <c r="G12" s="46"/>
    </row>
    <row r="13" spans="1:7" x14ac:dyDescent="0.3">
      <c r="C13" s="46"/>
      <c r="D13" s="46"/>
      <c r="E13" s="46"/>
      <c r="F13" s="46"/>
      <c r="G13" s="4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1">
        <v>7.0000000000000007E-2</v>
      </c>
      <c r="B1" s="64" t="s">
        <v>85</v>
      </c>
      <c r="C1" s="50" t="s">
        <v>80</v>
      </c>
      <c r="D1" s="51"/>
      <c r="E1" s="51"/>
      <c r="F1" s="51"/>
      <c r="G1" s="52"/>
    </row>
    <row r="2" spans="1:7" x14ac:dyDescent="0.3">
      <c r="A2" s="65"/>
      <c r="B2" s="47" t="s">
        <v>84</v>
      </c>
      <c r="C2" s="53">
        <v>4</v>
      </c>
      <c r="D2" s="54">
        <v>5</v>
      </c>
      <c r="E2" s="54">
        <v>6</v>
      </c>
      <c r="F2" s="54">
        <v>7</v>
      </c>
      <c r="G2" s="55">
        <v>8</v>
      </c>
    </row>
    <row r="3" spans="1:7" x14ac:dyDescent="0.3">
      <c r="A3" s="58" t="s">
        <v>79</v>
      </c>
      <c r="B3" s="59">
        <v>1500</v>
      </c>
      <c r="C3" s="56">
        <v>6150</v>
      </c>
      <c r="D3" s="49">
        <v>7690</v>
      </c>
      <c r="E3" s="49">
        <v>6230</v>
      </c>
      <c r="F3" s="49">
        <v>6440</v>
      </c>
      <c r="G3" s="66">
        <v>7160</v>
      </c>
    </row>
    <row r="4" spans="1:7" x14ac:dyDescent="0.3">
      <c r="A4" s="60" t="s">
        <v>81</v>
      </c>
      <c r="B4" s="61">
        <v>1800</v>
      </c>
      <c r="C4" s="57">
        <v>7350</v>
      </c>
      <c r="D4" s="48">
        <v>5030</v>
      </c>
      <c r="E4" s="48">
        <v>7780</v>
      </c>
      <c r="F4" s="48">
        <v>6250</v>
      </c>
      <c r="G4" s="67">
        <v>6690</v>
      </c>
    </row>
    <row r="5" spans="1:7" x14ac:dyDescent="0.3">
      <c r="A5" s="60" t="s">
        <v>82</v>
      </c>
      <c r="B5" s="61">
        <v>2200</v>
      </c>
      <c r="C5" s="57">
        <v>5610</v>
      </c>
      <c r="D5" s="48">
        <v>7680</v>
      </c>
      <c r="E5" s="48">
        <v>5130</v>
      </c>
      <c r="F5" s="48">
        <v>7260</v>
      </c>
      <c r="G5" s="67">
        <v>7350</v>
      </c>
    </row>
    <row r="6" spans="1:7" x14ac:dyDescent="0.3">
      <c r="A6" s="62" t="s">
        <v>83</v>
      </c>
      <c r="B6" s="63">
        <v>2700</v>
      </c>
      <c r="C6" s="68">
        <v>6550</v>
      </c>
      <c r="D6" s="69">
        <v>5380</v>
      </c>
      <c r="E6" s="69">
        <v>6330</v>
      </c>
      <c r="F6" s="69">
        <v>7020</v>
      </c>
      <c r="G6" s="70">
        <v>6920</v>
      </c>
    </row>
    <row r="8" spans="1:7" x14ac:dyDescent="0.3">
      <c r="C8" s="72"/>
      <c r="D8" s="72"/>
      <c r="E8" s="72"/>
      <c r="F8" s="72"/>
      <c r="G8" s="72"/>
    </row>
    <row r="9" spans="1:7" x14ac:dyDescent="0.3">
      <c r="C9" s="72"/>
      <c r="D9" s="72"/>
      <c r="E9" s="72"/>
      <c r="F9" s="72"/>
      <c r="G9" s="72"/>
    </row>
    <row r="10" spans="1:7" x14ac:dyDescent="0.3">
      <c r="C10" s="46"/>
      <c r="D10" s="46"/>
      <c r="E10" s="46"/>
      <c r="F10" s="46"/>
      <c r="G10" s="46"/>
    </row>
    <row r="11" spans="1:7" x14ac:dyDescent="0.3">
      <c r="C11" s="46"/>
      <c r="D11" s="46"/>
      <c r="E11" s="46"/>
      <c r="F11" s="46"/>
      <c r="G11" s="46"/>
    </row>
    <row r="12" spans="1:7" x14ac:dyDescent="0.3">
      <c r="C12" s="46"/>
      <c r="D12" s="46"/>
      <c r="E12" s="46"/>
      <c r="F12" s="46"/>
      <c r="G12" s="46"/>
    </row>
    <row r="13" spans="1:7" x14ac:dyDescent="0.3">
      <c r="C13" s="46"/>
      <c r="D13" s="46"/>
      <c r="E13" s="46"/>
      <c r="F13" s="46"/>
      <c r="G13" s="4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1">
        <v>7.4999999999999997E-2</v>
      </c>
      <c r="B1" s="64" t="s">
        <v>85</v>
      </c>
      <c r="C1" s="50" t="s">
        <v>80</v>
      </c>
      <c r="D1" s="51"/>
      <c r="E1" s="51"/>
      <c r="F1" s="51"/>
      <c r="G1" s="52"/>
    </row>
    <row r="2" spans="1:7" x14ac:dyDescent="0.3">
      <c r="A2" s="65"/>
      <c r="B2" s="47" t="s">
        <v>84</v>
      </c>
      <c r="C2" s="53">
        <v>4</v>
      </c>
      <c r="D2" s="54">
        <v>5</v>
      </c>
      <c r="E2" s="54">
        <v>6</v>
      </c>
      <c r="F2" s="54">
        <v>7</v>
      </c>
      <c r="G2" s="55">
        <v>8</v>
      </c>
    </row>
    <row r="3" spans="1:7" x14ac:dyDescent="0.3">
      <c r="A3" s="58" t="s">
        <v>79</v>
      </c>
      <c r="B3" s="59">
        <v>1500</v>
      </c>
      <c r="C3" s="56">
        <v>6240</v>
      </c>
      <c r="D3" s="49">
        <v>5320</v>
      </c>
      <c r="E3" s="49">
        <v>7500</v>
      </c>
      <c r="F3" s="49">
        <v>5770</v>
      </c>
      <c r="G3" s="66">
        <v>5220</v>
      </c>
    </row>
    <row r="4" spans="1:7" x14ac:dyDescent="0.3">
      <c r="A4" s="60" t="s">
        <v>81</v>
      </c>
      <c r="B4" s="61">
        <v>1800</v>
      </c>
      <c r="C4" s="57">
        <v>5950</v>
      </c>
      <c r="D4" s="48">
        <v>7680</v>
      </c>
      <c r="E4" s="48">
        <v>5450</v>
      </c>
      <c r="F4" s="48">
        <v>5500</v>
      </c>
      <c r="G4" s="67">
        <v>6120</v>
      </c>
    </row>
    <row r="5" spans="1:7" x14ac:dyDescent="0.3">
      <c r="A5" s="60" t="s">
        <v>82</v>
      </c>
      <c r="B5" s="61">
        <v>2200</v>
      </c>
      <c r="C5" s="57">
        <v>7420</v>
      </c>
      <c r="D5" s="48">
        <v>6480</v>
      </c>
      <c r="E5" s="48">
        <v>5480</v>
      </c>
      <c r="F5" s="48">
        <v>6430</v>
      </c>
      <c r="G5" s="67">
        <v>5480</v>
      </c>
    </row>
    <row r="6" spans="1:7" x14ac:dyDescent="0.3">
      <c r="A6" s="62" t="s">
        <v>83</v>
      </c>
      <c r="B6" s="63">
        <v>2700</v>
      </c>
      <c r="C6" s="68">
        <v>7020</v>
      </c>
      <c r="D6" s="69">
        <v>7590</v>
      </c>
      <c r="E6" s="69">
        <v>5280</v>
      </c>
      <c r="F6" s="69">
        <v>5240</v>
      </c>
      <c r="G6" s="70">
        <v>6560</v>
      </c>
    </row>
    <row r="8" spans="1:7" x14ac:dyDescent="0.3">
      <c r="C8" s="72"/>
      <c r="D8" s="72"/>
      <c r="E8" s="72"/>
      <c r="F8" s="72"/>
      <c r="G8" s="72"/>
    </row>
    <row r="9" spans="1:7" x14ac:dyDescent="0.3">
      <c r="C9" s="72"/>
      <c r="D9" s="72"/>
      <c r="E9" s="72"/>
      <c r="F9" s="72"/>
      <c r="G9" s="72"/>
    </row>
    <row r="10" spans="1:7" x14ac:dyDescent="0.3">
      <c r="C10" s="46"/>
      <c r="D10" s="46"/>
      <c r="E10" s="46"/>
      <c r="F10" s="46"/>
      <c r="G10" s="46"/>
    </row>
    <row r="11" spans="1:7" x14ac:dyDescent="0.3">
      <c r="C11" s="46"/>
      <c r="D11" s="46"/>
      <c r="E11" s="46"/>
      <c r="F11" s="46"/>
      <c r="G11" s="46"/>
    </row>
    <row r="12" spans="1:7" x14ac:dyDescent="0.3">
      <c r="C12" s="46"/>
      <c r="D12" s="46"/>
      <c r="E12" s="46"/>
      <c r="F12" s="46"/>
      <c r="G12" s="46"/>
    </row>
    <row r="13" spans="1:7" x14ac:dyDescent="0.3">
      <c r="C13" s="46"/>
      <c r="D13" s="46"/>
      <c r="E13" s="46"/>
      <c r="F13" s="46"/>
      <c r="G1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10</vt:i4>
      </vt:variant>
    </vt:vector>
  </HeadingPairs>
  <TitlesOfParts>
    <vt:vector size="26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Helper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Michael Nowell</cp:lastModifiedBy>
  <dcterms:created xsi:type="dcterms:W3CDTF">2017-11-16T07:17:50Z</dcterms:created>
  <dcterms:modified xsi:type="dcterms:W3CDTF">2024-04-07T13:40:16Z</dcterms:modified>
</cp:coreProperties>
</file>