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1TB_HDD\PHD\Experiment\Multimodal\multimodal-speech-emotion-recognition\data\show\"/>
    </mc:Choice>
  </mc:AlternateContent>
  <xr:revisionPtr revIDLastSave="0" documentId="13_ncr:1_{2DD440BB-A88E-43D5-9FDD-A40644219AE6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Tabelle1" sheetId="1" r:id="rId1"/>
    <sheet name="Sheet3" sheetId="4" r:id="rId2"/>
    <sheet name="Sheet4" sheetId="5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5" l="1"/>
  <c r="B78" i="5"/>
  <c r="B69" i="5"/>
  <c r="B68" i="5"/>
  <c r="E70" i="5"/>
  <c r="B80" i="5"/>
  <c r="C80" i="5"/>
  <c r="D79" i="5"/>
  <c r="D78" i="5"/>
  <c r="C77" i="5"/>
  <c r="B77" i="5"/>
  <c r="C76" i="5"/>
  <c r="B76" i="5"/>
  <c r="C75" i="5"/>
  <c r="B75" i="5"/>
  <c r="E74" i="5"/>
  <c r="D74" i="5"/>
  <c r="C73" i="5"/>
  <c r="D72" i="5"/>
  <c r="C72" i="5"/>
  <c r="D71" i="5"/>
  <c r="C71" i="5"/>
  <c r="B70" i="5"/>
  <c r="D69" i="5"/>
  <c r="D68" i="5"/>
  <c r="C67" i="5"/>
  <c r="B67" i="5"/>
  <c r="C66" i="5"/>
  <c r="B66" i="5"/>
  <c r="C65" i="5"/>
  <c r="B65" i="5"/>
  <c r="C59" i="5"/>
  <c r="D59" i="5"/>
  <c r="E59" i="5"/>
  <c r="B59" i="5"/>
  <c r="D58" i="5"/>
  <c r="C58" i="5"/>
  <c r="D57" i="5"/>
  <c r="B57" i="5"/>
  <c r="E56" i="5"/>
  <c r="C56" i="5"/>
  <c r="B56" i="5"/>
  <c r="C55" i="5"/>
  <c r="D55" i="5"/>
  <c r="B55" i="5"/>
  <c r="C54" i="5"/>
  <c r="D54" i="5"/>
  <c r="B54" i="5"/>
  <c r="D53" i="5"/>
  <c r="E53" i="5"/>
  <c r="E52" i="5"/>
  <c r="D51" i="5"/>
  <c r="D50" i="5"/>
  <c r="C52" i="5"/>
  <c r="C51" i="5"/>
  <c r="C50" i="5"/>
  <c r="E49" i="5"/>
  <c r="D48" i="5"/>
  <c r="B49" i="5"/>
  <c r="B61" i="5" s="1"/>
  <c r="B48" i="5"/>
  <c r="D47" i="5"/>
  <c r="B47" i="5"/>
  <c r="C46" i="5"/>
  <c r="B46" i="5"/>
  <c r="C45" i="5"/>
  <c r="B45" i="5"/>
  <c r="C44" i="5"/>
  <c r="B44" i="5"/>
  <c r="E81" i="5"/>
  <c r="E73" i="5"/>
  <c r="B82" i="5"/>
  <c r="G29" i="5"/>
  <c r="E58" i="5"/>
  <c r="K29" i="5"/>
  <c r="J29" i="5"/>
  <c r="I29" i="5"/>
  <c r="H29" i="5"/>
  <c r="K28" i="5"/>
  <c r="J28" i="5"/>
  <c r="I28" i="5"/>
  <c r="H28" i="5"/>
  <c r="G28" i="5"/>
  <c r="AB83" i="4"/>
  <c r="AA83" i="4"/>
  <c r="Z83" i="4"/>
  <c r="Y83" i="4"/>
  <c r="X83" i="4"/>
  <c r="AB82" i="4"/>
  <c r="AA82" i="4"/>
  <c r="Z82" i="4"/>
  <c r="Y82" i="4"/>
  <c r="X82" i="4"/>
  <c r="AB81" i="4"/>
  <c r="AA81" i="4"/>
  <c r="Z81" i="4"/>
  <c r="Y81" i="4"/>
  <c r="X81" i="4"/>
  <c r="AB80" i="4"/>
  <c r="AA80" i="4"/>
  <c r="Z80" i="4"/>
  <c r="Y80" i="4"/>
  <c r="X80" i="4"/>
  <c r="AB79" i="4"/>
  <c r="AA79" i="4"/>
  <c r="Z79" i="4"/>
  <c r="Y79" i="4"/>
  <c r="X79" i="4"/>
  <c r="AB78" i="4"/>
  <c r="AA78" i="4"/>
  <c r="Z78" i="4"/>
  <c r="Y78" i="4"/>
  <c r="X78" i="4"/>
  <c r="AB77" i="4"/>
  <c r="AA77" i="4"/>
  <c r="Z77" i="4"/>
  <c r="Y77" i="4"/>
  <c r="X77" i="4"/>
  <c r="AB76" i="4"/>
  <c r="AA76" i="4"/>
  <c r="Z76" i="4"/>
  <c r="Y76" i="4"/>
  <c r="X76" i="4"/>
  <c r="AB75" i="4"/>
  <c r="AA75" i="4"/>
  <c r="Z75" i="4"/>
  <c r="Y75" i="4"/>
  <c r="X75" i="4"/>
  <c r="AB74" i="4"/>
  <c r="AA74" i="4"/>
  <c r="Z74" i="4"/>
  <c r="Y74" i="4"/>
  <c r="X74" i="4"/>
  <c r="AB73" i="4"/>
  <c r="AA73" i="4"/>
  <c r="Z73" i="4"/>
  <c r="Y73" i="4"/>
  <c r="X73" i="4"/>
  <c r="AB72" i="4"/>
  <c r="AA72" i="4"/>
  <c r="Z72" i="4"/>
  <c r="Y72" i="4"/>
  <c r="X72" i="4"/>
  <c r="AB71" i="4"/>
  <c r="AA71" i="4"/>
  <c r="Z71" i="4"/>
  <c r="Y71" i="4"/>
  <c r="X71" i="4"/>
  <c r="AB70" i="4"/>
  <c r="AA70" i="4"/>
  <c r="Z70" i="4"/>
  <c r="Y70" i="4"/>
  <c r="X70" i="4"/>
  <c r="AB69" i="4"/>
  <c r="AA69" i="4"/>
  <c r="Z69" i="4"/>
  <c r="Y69" i="4"/>
  <c r="X69" i="4"/>
  <c r="AB68" i="4"/>
  <c r="AA68" i="4"/>
  <c r="Z68" i="4"/>
  <c r="Y68" i="4"/>
  <c r="X68" i="4"/>
  <c r="AB67" i="4"/>
  <c r="AA67" i="4"/>
  <c r="Z67" i="4"/>
  <c r="Y67" i="4"/>
  <c r="X67" i="4"/>
  <c r="AB66" i="4"/>
  <c r="AA66" i="4"/>
  <c r="Z66" i="4"/>
  <c r="Y66" i="4"/>
  <c r="X66" i="4"/>
  <c r="AB65" i="4"/>
  <c r="AA65" i="4"/>
  <c r="Z65" i="4"/>
  <c r="Y65" i="4"/>
  <c r="X65" i="4"/>
  <c r="AB64" i="4"/>
  <c r="AA64" i="4"/>
  <c r="Z64" i="4"/>
  <c r="Y64" i="4"/>
  <c r="X64" i="4"/>
  <c r="AB63" i="4"/>
  <c r="AA63" i="4"/>
  <c r="Z63" i="4"/>
  <c r="Y63" i="4"/>
  <c r="X63" i="4"/>
  <c r="AB62" i="4"/>
  <c r="AA62" i="4"/>
  <c r="Z62" i="4"/>
  <c r="Y62" i="4"/>
  <c r="X62" i="4"/>
  <c r="AB61" i="4"/>
  <c r="AA61" i="4"/>
  <c r="Z61" i="4"/>
  <c r="Y61" i="4"/>
  <c r="X61" i="4"/>
  <c r="AB60" i="4"/>
  <c r="AA60" i="4"/>
  <c r="Z60" i="4"/>
  <c r="Y60" i="4"/>
  <c r="X60" i="4"/>
  <c r="AB59" i="4"/>
  <c r="AA59" i="4"/>
  <c r="Z59" i="4"/>
  <c r="Y59" i="4"/>
  <c r="X59" i="4"/>
  <c r="AB58" i="4"/>
  <c r="AA58" i="4"/>
  <c r="Z58" i="4"/>
  <c r="Y58" i="4"/>
  <c r="X58" i="4"/>
  <c r="U83" i="4"/>
  <c r="T83" i="4"/>
  <c r="S83" i="4"/>
  <c r="R83" i="4"/>
  <c r="Q83" i="4"/>
  <c r="U82" i="4"/>
  <c r="T82" i="4"/>
  <c r="S82" i="4"/>
  <c r="R82" i="4"/>
  <c r="Q82" i="4"/>
  <c r="U81" i="4"/>
  <c r="T81" i="4"/>
  <c r="S81" i="4"/>
  <c r="R81" i="4"/>
  <c r="Q81" i="4"/>
  <c r="U80" i="4"/>
  <c r="T80" i="4"/>
  <c r="S80" i="4"/>
  <c r="R80" i="4"/>
  <c r="Q80" i="4"/>
  <c r="U79" i="4"/>
  <c r="T79" i="4"/>
  <c r="S79" i="4"/>
  <c r="R79" i="4"/>
  <c r="Q79" i="4"/>
  <c r="U78" i="4"/>
  <c r="T78" i="4"/>
  <c r="S78" i="4"/>
  <c r="R78" i="4"/>
  <c r="Q78" i="4"/>
  <c r="U77" i="4"/>
  <c r="T77" i="4"/>
  <c r="S77" i="4"/>
  <c r="R77" i="4"/>
  <c r="Q77" i="4"/>
  <c r="U76" i="4"/>
  <c r="T76" i="4"/>
  <c r="S76" i="4"/>
  <c r="R76" i="4"/>
  <c r="Q76" i="4"/>
  <c r="U75" i="4"/>
  <c r="T75" i="4"/>
  <c r="S75" i="4"/>
  <c r="R75" i="4"/>
  <c r="Q75" i="4"/>
  <c r="U74" i="4"/>
  <c r="T74" i="4"/>
  <c r="S74" i="4"/>
  <c r="R74" i="4"/>
  <c r="Q74" i="4"/>
  <c r="U73" i="4"/>
  <c r="T73" i="4"/>
  <c r="S73" i="4"/>
  <c r="R73" i="4"/>
  <c r="Q73" i="4"/>
  <c r="U72" i="4"/>
  <c r="T72" i="4"/>
  <c r="S72" i="4"/>
  <c r="R72" i="4"/>
  <c r="Q72" i="4"/>
  <c r="U71" i="4"/>
  <c r="T71" i="4"/>
  <c r="S71" i="4"/>
  <c r="R71" i="4"/>
  <c r="Q71" i="4"/>
  <c r="U70" i="4"/>
  <c r="T70" i="4"/>
  <c r="S70" i="4"/>
  <c r="R70" i="4"/>
  <c r="Q70" i="4"/>
  <c r="U69" i="4"/>
  <c r="T69" i="4"/>
  <c r="S69" i="4"/>
  <c r="R69" i="4"/>
  <c r="Q69" i="4"/>
  <c r="U68" i="4"/>
  <c r="T68" i="4"/>
  <c r="S68" i="4"/>
  <c r="R68" i="4"/>
  <c r="Q68" i="4"/>
  <c r="U67" i="4"/>
  <c r="T67" i="4"/>
  <c r="S67" i="4"/>
  <c r="R67" i="4"/>
  <c r="Q67" i="4"/>
  <c r="U66" i="4"/>
  <c r="T66" i="4"/>
  <c r="S66" i="4"/>
  <c r="R66" i="4"/>
  <c r="Q66" i="4"/>
  <c r="U65" i="4"/>
  <c r="T65" i="4"/>
  <c r="S65" i="4"/>
  <c r="R65" i="4"/>
  <c r="Q65" i="4"/>
  <c r="U64" i="4"/>
  <c r="T64" i="4"/>
  <c r="S64" i="4"/>
  <c r="R64" i="4"/>
  <c r="Q64" i="4"/>
  <c r="U63" i="4"/>
  <c r="T63" i="4"/>
  <c r="S63" i="4"/>
  <c r="R63" i="4"/>
  <c r="Q63" i="4"/>
  <c r="U62" i="4"/>
  <c r="T62" i="4"/>
  <c r="S62" i="4"/>
  <c r="R62" i="4"/>
  <c r="Q62" i="4"/>
  <c r="U61" i="4"/>
  <c r="T61" i="4"/>
  <c r="S61" i="4"/>
  <c r="R61" i="4"/>
  <c r="Q61" i="4"/>
  <c r="U60" i="4"/>
  <c r="T60" i="4"/>
  <c r="S60" i="4"/>
  <c r="R60" i="4"/>
  <c r="Q60" i="4"/>
  <c r="U59" i="4"/>
  <c r="T59" i="4"/>
  <c r="S59" i="4"/>
  <c r="R59" i="4"/>
  <c r="Q59" i="4"/>
  <c r="U58" i="4"/>
  <c r="T58" i="4"/>
  <c r="S58" i="4"/>
  <c r="R58" i="4"/>
  <c r="Q58" i="4"/>
  <c r="N83" i="4"/>
  <c r="M83" i="4"/>
  <c r="L83" i="4"/>
  <c r="K83" i="4"/>
  <c r="J83" i="4"/>
  <c r="N82" i="4"/>
  <c r="M82" i="4"/>
  <c r="L82" i="4"/>
  <c r="K82" i="4"/>
  <c r="J82" i="4"/>
  <c r="N81" i="4"/>
  <c r="M81" i="4"/>
  <c r="L81" i="4"/>
  <c r="K81" i="4"/>
  <c r="J81" i="4"/>
  <c r="N80" i="4"/>
  <c r="M80" i="4"/>
  <c r="L80" i="4"/>
  <c r="K80" i="4"/>
  <c r="J80" i="4"/>
  <c r="N79" i="4"/>
  <c r="M79" i="4"/>
  <c r="L79" i="4"/>
  <c r="K79" i="4"/>
  <c r="J79" i="4"/>
  <c r="N78" i="4"/>
  <c r="M78" i="4"/>
  <c r="L78" i="4"/>
  <c r="K78" i="4"/>
  <c r="J78" i="4"/>
  <c r="N77" i="4"/>
  <c r="M77" i="4"/>
  <c r="L77" i="4"/>
  <c r="K77" i="4"/>
  <c r="J77" i="4"/>
  <c r="N76" i="4"/>
  <c r="M76" i="4"/>
  <c r="L76" i="4"/>
  <c r="K76" i="4"/>
  <c r="J76" i="4"/>
  <c r="N75" i="4"/>
  <c r="M75" i="4"/>
  <c r="L75" i="4"/>
  <c r="K75" i="4"/>
  <c r="J75" i="4"/>
  <c r="N74" i="4"/>
  <c r="M74" i="4"/>
  <c r="L74" i="4"/>
  <c r="K74" i="4"/>
  <c r="J74" i="4"/>
  <c r="N73" i="4"/>
  <c r="M73" i="4"/>
  <c r="L73" i="4"/>
  <c r="K73" i="4"/>
  <c r="J73" i="4"/>
  <c r="N72" i="4"/>
  <c r="M72" i="4"/>
  <c r="L72" i="4"/>
  <c r="K72" i="4"/>
  <c r="J72" i="4"/>
  <c r="N71" i="4"/>
  <c r="M71" i="4"/>
  <c r="L71" i="4"/>
  <c r="K71" i="4"/>
  <c r="J71" i="4"/>
  <c r="N70" i="4"/>
  <c r="M70" i="4"/>
  <c r="L70" i="4"/>
  <c r="K70" i="4"/>
  <c r="J70" i="4"/>
  <c r="N69" i="4"/>
  <c r="M69" i="4"/>
  <c r="L69" i="4"/>
  <c r="K69" i="4"/>
  <c r="J69" i="4"/>
  <c r="N68" i="4"/>
  <c r="M68" i="4"/>
  <c r="L68" i="4"/>
  <c r="K68" i="4"/>
  <c r="J68" i="4"/>
  <c r="N67" i="4"/>
  <c r="M67" i="4"/>
  <c r="L67" i="4"/>
  <c r="K67" i="4"/>
  <c r="J67" i="4"/>
  <c r="N66" i="4"/>
  <c r="M66" i="4"/>
  <c r="L66" i="4"/>
  <c r="K66" i="4"/>
  <c r="J66" i="4"/>
  <c r="N65" i="4"/>
  <c r="M65" i="4"/>
  <c r="L65" i="4"/>
  <c r="K65" i="4"/>
  <c r="J65" i="4"/>
  <c r="N64" i="4"/>
  <c r="M64" i="4"/>
  <c r="L64" i="4"/>
  <c r="K64" i="4"/>
  <c r="J64" i="4"/>
  <c r="N63" i="4"/>
  <c r="M63" i="4"/>
  <c r="L63" i="4"/>
  <c r="K63" i="4"/>
  <c r="J63" i="4"/>
  <c r="N62" i="4"/>
  <c r="M62" i="4"/>
  <c r="L62" i="4"/>
  <c r="K62" i="4"/>
  <c r="J62" i="4"/>
  <c r="N61" i="4"/>
  <c r="M61" i="4"/>
  <c r="L61" i="4"/>
  <c r="K61" i="4"/>
  <c r="J61" i="4"/>
  <c r="N60" i="4"/>
  <c r="M60" i="4"/>
  <c r="L60" i="4"/>
  <c r="K60" i="4"/>
  <c r="J60" i="4"/>
  <c r="N59" i="4"/>
  <c r="M59" i="4"/>
  <c r="L59" i="4"/>
  <c r="K59" i="4"/>
  <c r="J59" i="4"/>
  <c r="N58" i="4"/>
  <c r="M58" i="4"/>
  <c r="L58" i="4"/>
  <c r="K58" i="4"/>
  <c r="J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C58" i="4"/>
  <c r="D58" i="4"/>
  <c r="E58" i="4"/>
  <c r="F58" i="4"/>
  <c r="B58" i="4"/>
  <c r="D56" i="4"/>
  <c r="X48" i="4"/>
  <c r="X31" i="4"/>
  <c r="AB56" i="4"/>
  <c r="AA56" i="4"/>
  <c r="Z56" i="4"/>
  <c r="Y56" i="4"/>
  <c r="X56" i="4"/>
  <c r="AB55" i="4"/>
  <c r="AA55" i="4"/>
  <c r="Z55" i="4"/>
  <c r="Y55" i="4"/>
  <c r="X55" i="4"/>
  <c r="AB54" i="4"/>
  <c r="AA54" i="4"/>
  <c r="Z54" i="4"/>
  <c r="Y54" i="4"/>
  <c r="X54" i="4"/>
  <c r="AB53" i="4"/>
  <c r="AA53" i="4"/>
  <c r="Z53" i="4"/>
  <c r="Y53" i="4"/>
  <c r="X53" i="4"/>
  <c r="AB52" i="4"/>
  <c r="AA52" i="4"/>
  <c r="Z52" i="4"/>
  <c r="Y52" i="4"/>
  <c r="X52" i="4"/>
  <c r="AB51" i="4"/>
  <c r="AA51" i="4"/>
  <c r="Z51" i="4"/>
  <c r="Y51" i="4"/>
  <c r="X51" i="4"/>
  <c r="AB50" i="4"/>
  <c r="AA50" i="4"/>
  <c r="Z50" i="4"/>
  <c r="Y50" i="4"/>
  <c r="X50" i="4"/>
  <c r="AB49" i="4"/>
  <c r="AA49" i="4"/>
  <c r="Z49" i="4"/>
  <c r="Y49" i="4"/>
  <c r="X49" i="4"/>
  <c r="AB48" i="4"/>
  <c r="AA48" i="4"/>
  <c r="Z48" i="4"/>
  <c r="Y48" i="4"/>
  <c r="AB47" i="4"/>
  <c r="AA47" i="4"/>
  <c r="Z47" i="4"/>
  <c r="Y47" i="4"/>
  <c r="X47" i="4"/>
  <c r="AB46" i="4"/>
  <c r="AA46" i="4"/>
  <c r="Z46" i="4"/>
  <c r="Y46" i="4"/>
  <c r="X46" i="4"/>
  <c r="AB45" i="4"/>
  <c r="AA45" i="4"/>
  <c r="Z45" i="4"/>
  <c r="Y45" i="4"/>
  <c r="X45" i="4"/>
  <c r="AB44" i="4"/>
  <c r="AA44" i="4"/>
  <c r="Z44" i="4"/>
  <c r="Y44" i="4"/>
  <c r="X44" i="4"/>
  <c r="AB43" i="4"/>
  <c r="AA43" i="4"/>
  <c r="Z43" i="4"/>
  <c r="Y43" i="4"/>
  <c r="X43" i="4"/>
  <c r="AB42" i="4"/>
  <c r="AA42" i="4"/>
  <c r="Z42" i="4"/>
  <c r="Y42" i="4"/>
  <c r="X42" i="4"/>
  <c r="AB41" i="4"/>
  <c r="AA41" i="4"/>
  <c r="Z41" i="4"/>
  <c r="Y41" i="4"/>
  <c r="X41" i="4"/>
  <c r="AB40" i="4"/>
  <c r="AA40" i="4"/>
  <c r="Z40" i="4"/>
  <c r="Y40" i="4"/>
  <c r="X40" i="4"/>
  <c r="AB39" i="4"/>
  <c r="AA39" i="4"/>
  <c r="Z39" i="4"/>
  <c r="Y39" i="4"/>
  <c r="X39" i="4"/>
  <c r="AB38" i="4"/>
  <c r="AA38" i="4"/>
  <c r="Z38" i="4"/>
  <c r="Y38" i="4"/>
  <c r="X38" i="4"/>
  <c r="AB37" i="4"/>
  <c r="AA37" i="4"/>
  <c r="Z37" i="4"/>
  <c r="Y37" i="4"/>
  <c r="X37" i="4"/>
  <c r="AB36" i="4"/>
  <c r="AA36" i="4"/>
  <c r="Z36" i="4"/>
  <c r="Y36" i="4"/>
  <c r="X36" i="4"/>
  <c r="AB35" i="4"/>
  <c r="AA35" i="4"/>
  <c r="Z35" i="4"/>
  <c r="Y35" i="4"/>
  <c r="X35" i="4"/>
  <c r="AB34" i="4"/>
  <c r="AA34" i="4"/>
  <c r="Z34" i="4"/>
  <c r="Y34" i="4"/>
  <c r="X34" i="4"/>
  <c r="AB33" i="4"/>
  <c r="AA33" i="4"/>
  <c r="Z33" i="4"/>
  <c r="Y33" i="4"/>
  <c r="X33" i="4"/>
  <c r="AB32" i="4"/>
  <c r="AA32" i="4"/>
  <c r="Z32" i="4"/>
  <c r="Y32" i="4"/>
  <c r="X32" i="4"/>
  <c r="AB31" i="4"/>
  <c r="AA31" i="4"/>
  <c r="Z31" i="4"/>
  <c r="Y31" i="4"/>
  <c r="U56" i="4"/>
  <c r="T56" i="4"/>
  <c r="S56" i="4"/>
  <c r="R56" i="4"/>
  <c r="Q56" i="4"/>
  <c r="U55" i="4"/>
  <c r="T55" i="4"/>
  <c r="S55" i="4"/>
  <c r="R55" i="4"/>
  <c r="Q55" i="4"/>
  <c r="U54" i="4"/>
  <c r="T54" i="4"/>
  <c r="S54" i="4"/>
  <c r="R54" i="4"/>
  <c r="Q54" i="4"/>
  <c r="U53" i="4"/>
  <c r="T53" i="4"/>
  <c r="S53" i="4"/>
  <c r="R53" i="4"/>
  <c r="Q53" i="4"/>
  <c r="U52" i="4"/>
  <c r="T52" i="4"/>
  <c r="S52" i="4"/>
  <c r="R52" i="4"/>
  <c r="Q52" i="4"/>
  <c r="U51" i="4"/>
  <c r="T51" i="4"/>
  <c r="S51" i="4"/>
  <c r="R51" i="4"/>
  <c r="Q51" i="4"/>
  <c r="U50" i="4"/>
  <c r="T50" i="4"/>
  <c r="S50" i="4"/>
  <c r="R50" i="4"/>
  <c r="Q50" i="4"/>
  <c r="U49" i="4"/>
  <c r="T49" i="4"/>
  <c r="S49" i="4"/>
  <c r="R49" i="4"/>
  <c r="Q49" i="4"/>
  <c r="U48" i="4"/>
  <c r="T48" i="4"/>
  <c r="S48" i="4"/>
  <c r="R48" i="4"/>
  <c r="Q48" i="4"/>
  <c r="U47" i="4"/>
  <c r="T47" i="4"/>
  <c r="S47" i="4"/>
  <c r="R47" i="4"/>
  <c r="Q47" i="4"/>
  <c r="U46" i="4"/>
  <c r="T46" i="4"/>
  <c r="S46" i="4"/>
  <c r="R46" i="4"/>
  <c r="Q46" i="4"/>
  <c r="U45" i="4"/>
  <c r="T45" i="4"/>
  <c r="S45" i="4"/>
  <c r="R45" i="4"/>
  <c r="Q45" i="4"/>
  <c r="U44" i="4"/>
  <c r="T44" i="4"/>
  <c r="S44" i="4"/>
  <c r="R44" i="4"/>
  <c r="Q44" i="4"/>
  <c r="U43" i="4"/>
  <c r="T43" i="4"/>
  <c r="S43" i="4"/>
  <c r="R43" i="4"/>
  <c r="Q43" i="4"/>
  <c r="U42" i="4"/>
  <c r="T42" i="4"/>
  <c r="S42" i="4"/>
  <c r="R42" i="4"/>
  <c r="Q42" i="4"/>
  <c r="U41" i="4"/>
  <c r="T41" i="4"/>
  <c r="S41" i="4"/>
  <c r="R41" i="4"/>
  <c r="Q41" i="4"/>
  <c r="U40" i="4"/>
  <c r="T40" i="4"/>
  <c r="S40" i="4"/>
  <c r="R40" i="4"/>
  <c r="Q40" i="4"/>
  <c r="U39" i="4"/>
  <c r="T39" i="4"/>
  <c r="S39" i="4"/>
  <c r="R39" i="4"/>
  <c r="Q39" i="4"/>
  <c r="U38" i="4"/>
  <c r="T38" i="4"/>
  <c r="S38" i="4"/>
  <c r="R38" i="4"/>
  <c r="Q38" i="4"/>
  <c r="U37" i="4"/>
  <c r="T37" i="4"/>
  <c r="S37" i="4"/>
  <c r="R37" i="4"/>
  <c r="Q37" i="4"/>
  <c r="U36" i="4"/>
  <c r="T36" i="4"/>
  <c r="S36" i="4"/>
  <c r="R36" i="4"/>
  <c r="Q36" i="4"/>
  <c r="U35" i="4"/>
  <c r="T35" i="4"/>
  <c r="S35" i="4"/>
  <c r="R35" i="4"/>
  <c r="Q35" i="4"/>
  <c r="U34" i="4"/>
  <c r="T34" i="4"/>
  <c r="S34" i="4"/>
  <c r="R34" i="4"/>
  <c r="Q34" i="4"/>
  <c r="U33" i="4"/>
  <c r="T33" i="4"/>
  <c r="S33" i="4"/>
  <c r="R33" i="4"/>
  <c r="Q33" i="4"/>
  <c r="U32" i="4"/>
  <c r="T32" i="4"/>
  <c r="S32" i="4"/>
  <c r="R32" i="4"/>
  <c r="Q32" i="4"/>
  <c r="U31" i="4"/>
  <c r="T31" i="4"/>
  <c r="S31" i="4"/>
  <c r="R31" i="4"/>
  <c r="Q31" i="4"/>
  <c r="K31" i="4"/>
  <c r="J31" i="4"/>
  <c r="N56" i="4"/>
  <c r="M56" i="4"/>
  <c r="L56" i="4"/>
  <c r="K56" i="4"/>
  <c r="J56" i="4"/>
  <c r="N55" i="4"/>
  <c r="M55" i="4"/>
  <c r="L55" i="4"/>
  <c r="K55" i="4"/>
  <c r="J55" i="4"/>
  <c r="N54" i="4"/>
  <c r="M54" i="4"/>
  <c r="L54" i="4"/>
  <c r="K54" i="4"/>
  <c r="J54" i="4"/>
  <c r="N53" i="4"/>
  <c r="M53" i="4"/>
  <c r="L53" i="4"/>
  <c r="K53" i="4"/>
  <c r="J53" i="4"/>
  <c r="N52" i="4"/>
  <c r="M52" i="4"/>
  <c r="L52" i="4"/>
  <c r="K52" i="4"/>
  <c r="J52" i="4"/>
  <c r="N51" i="4"/>
  <c r="M51" i="4"/>
  <c r="L51" i="4"/>
  <c r="K51" i="4"/>
  <c r="J51" i="4"/>
  <c r="N50" i="4"/>
  <c r="M50" i="4"/>
  <c r="L50" i="4"/>
  <c r="K50" i="4"/>
  <c r="J50" i="4"/>
  <c r="N49" i="4"/>
  <c r="M49" i="4"/>
  <c r="L49" i="4"/>
  <c r="K49" i="4"/>
  <c r="J49" i="4"/>
  <c r="N48" i="4"/>
  <c r="M48" i="4"/>
  <c r="L48" i="4"/>
  <c r="K48" i="4"/>
  <c r="J48" i="4"/>
  <c r="N47" i="4"/>
  <c r="M47" i="4"/>
  <c r="L47" i="4"/>
  <c r="K47" i="4"/>
  <c r="J47" i="4"/>
  <c r="N46" i="4"/>
  <c r="M46" i="4"/>
  <c r="L46" i="4"/>
  <c r="K46" i="4"/>
  <c r="J46" i="4"/>
  <c r="N45" i="4"/>
  <c r="M45" i="4"/>
  <c r="L45" i="4"/>
  <c r="K45" i="4"/>
  <c r="J45" i="4"/>
  <c r="N44" i="4"/>
  <c r="M44" i="4"/>
  <c r="L44" i="4"/>
  <c r="K44" i="4"/>
  <c r="J44" i="4"/>
  <c r="N43" i="4"/>
  <c r="M43" i="4"/>
  <c r="L43" i="4"/>
  <c r="K43" i="4"/>
  <c r="J43" i="4"/>
  <c r="N42" i="4"/>
  <c r="M42" i="4"/>
  <c r="L42" i="4"/>
  <c r="K42" i="4"/>
  <c r="J42" i="4"/>
  <c r="N41" i="4"/>
  <c r="M41" i="4"/>
  <c r="L41" i="4"/>
  <c r="K41" i="4"/>
  <c r="J41" i="4"/>
  <c r="N40" i="4"/>
  <c r="M40" i="4"/>
  <c r="L40" i="4"/>
  <c r="K40" i="4"/>
  <c r="J40" i="4"/>
  <c r="N39" i="4"/>
  <c r="M39" i="4"/>
  <c r="L39" i="4"/>
  <c r="K39" i="4"/>
  <c r="J39" i="4"/>
  <c r="N38" i="4"/>
  <c r="M38" i="4"/>
  <c r="L38" i="4"/>
  <c r="K38" i="4"/>
  <c r="J38" i="4"/>
  <c r="N37" i="4"/>
  <c r="M37" i="4"/>
  <c r="L37" i="4"/>
  <c r="K37" i="4"/>
  <c r="J37" i="4"/>
  <c r="N36" i="4"/>
  <c r="M36" i="4"/>
  <c r="L36" i="4"/>
  <c r="K36" i="4"/>
  <c r="J36" i="4"/>
  <c r="N35" i="4"/>
  <c r="M35" i="4"/>
  <c r="L35" i="4"/>
  <c r="K35" i="4"/>
  <c r="J35" i="4"/>
  <c r="N34" i="4"/>
  <c r="M34" i="4"/>
  <c r="L34" i="4"/>
  <c r="K34" i="4"/>
  <c r="J34" i="4"/>
  <c r="N33" i="4"/>
  <c r="M33" i="4"/>
  <c r="L33" i="4"/>
  <c r="K33" i="4"/>
  <c r="J33" i="4"/>
  <c r="N32" i="4"/>
  <c r="M32" i="4"/>
  <c r="L32" i="4"/>
  <c r="K32" i="4"/>
  <c r="J32" i="4"/>
  <c r="N31" i="4"/>
  <c r="M31" i="4"/>
  <c r="L31" i="4"/>
  <c r="E56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F56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D31" i="4"/>
  <c r="C31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AB29" i="4"/>
  <c r="AA29" i="4"/>
  <c r="Z29" i="4"/>
  <c r="Y29" i="4"/>
  <c r="X29" i="4"/>
  <c r="U29" i="4"/>
  <c r="T29" i="4"/>
  <c r="S29" i="4"/>
  <c r="R29" i="4"/>
  <c r="Q29" i="4"/>
  <c r="N29" i="4"/>
  <c r="M29" i="4"/>
  <c r="L29" i="4"/>
  <c r="K29" i="4"/>
  <c r="J29" i="4"/>
  <c r="F29" i="4"/>
  <c r="E29" i="4"/>
  <c r="D29" i="4"/>
  <c r="C29" i="4"/>
  <c r="B29" i="4"/>
  <c r="AB28" i="4"/>
  <c r="AA28" i="4"/>
  <c r="Z28" i="4"/>
  <c r="Y28" i="4"/>
  <c r="X28" i="4"/>
  <c r="U28" i="4"/>
  <c r="T28" i="4"/>
  <c r="S28" i="4"/>
  <c r="R28" i="4"/>
  <c r="Q28" i="4"/>
  <c r="N28" i="4"/>
  <c r="M28" i="4"/>
  <c r="L28" i="4"/>
  <c r="K28" i="4"/>
  <c r="J28" i="4"/>
  <c r="F28" i="4"/>
  <c r="E28" i="4"/>
  <c r="D28" i="4"/>
  <c r="C28" i="4"/>
  <c r="B28" i="4"/>
  <c r="X29" i="1"/>
  <c r="AB29" i="1"/>
  <c r="AA29" i="1"/>
  <c r="Z29" i="1"/>
  <c r="Y29" i="1"/>
  <c r="AB28" i="1"/>
  <c r="AA28" i="1"/>
  <c r="Z28" i="1"/>
  <c r="Y28" i="1"/>
  <c r="X28" i="1"/>
  <c r="U29" i="1"/>
  <c r="T29" i="1"/>
  <c r="S29" i="1"/>
  <c r="R29" i="1"/>
  <c r="Q29" i="1"/>
  <c r="U28" i="1"/>
  <c r="T28" i="1"/>
  <c r="S28" i="1"/>
  <c r="R28" i="1"/>
  <c r="Q28" i="1"/>
  <c r="N29" i="1"/>
  <c r="M29" i="1"/>
  <c r="L29" i="1"/>
  <c r="K29" i="1"/>
  <c r="J29" i="1"/>
  <c r="N28" i="1"/>
  <c r="M28" i="1"/>
  <c r="L28" i="1"/>
  <c r="K28" i="1"/>
  <c r="J28" i="1"/>
  <c r="C29" i="1"/>
  <c r="D29" i="1"/>
  <c r="E29" i="1"/>
  <c r="F29" i="1"/>
  <c r="B29" i="1"/>
  <c r="C28" i="1"/>
  <c r="D28" i="1"/>
  <c r="E28" i="1"/>
  <c r="F28" i="1"/>
  <c r="B28" i="1"/>
  <c r="Q34" i="1"/>
  <c r="B33" i="1"/>
  <c r="W34" i="1"/>
  <c r="M36" i="1"/>
  <c r="S37" i="1"/>
  <c r="Y43" i="1"/>
  <c r="Z43" i="1"/>
  <c r="Y42" i="1"/>
  <c r="X43" i="1"/>
  <c r="X51" i="1" s="1"/>
  <c r="X42" i="1"/>
  <c r="X41" i="1"/>
  <c r="W42" i="1"/>
  <c r="W50" i="1" s="1"/>
  <c r="W43" i="1"/>
  <c r="W41" i="1"/>
  <c r="W40" i="1"/>
  <c r="W48" i="1" s="1"/>
  <c r="Z37" i="1"/>
  <c r="Y37" i="1"/>
  <c r="S57" i="1" s="1"/>
  <c r="Y36" i="1"/>
  <c r="X36" i="1"/>
  <c r="X37" i="1"/>
  <c r="X35" i="1"/>
  <c r="W37" i="1"/>
  <c r="W36" i="1"/>
  <c r="W35" i="1"/>
  <c r="S43" i="1"/>
  <c r="S42" i="1"/>
  <c r="T43" i="1"/>
  <c r="R43" i="1"/>
  <c r="R42" i="1"/>
  <c r="R41" i="1"/>
  <c r="R49" i="1" s="1"/>
  <c r="Q43" i="1"/>
  <c r="Q42" i="1"/>
  <c r="Q41" i="1"/>
  <c r="Q40" i="1"/>
  <c r="T37" i="1"/>
  <c r="S36" i="1"/>
  <c r="R37" i="1"/>
  <c r="R36" i="1"/>
  <c r="R35" i="1"/>
  <c r="Q37" i="1"/>
  <c r="Q35" i="1"/>
  <c r="Q36" i="1"/>
  <c r="N15" i="2"/>
  <c r="M15" i="2"/>
  <c r="M14" i="2"/>
  <c r="L15" i="2"/>
  <c r="L14" i="2"/>
  <c r="L13" i="2"/>
  <c r="K13" i="2"/>
  <c r="K14" i="2"/>
  <c r="K15" i="2"/>
  <c r="K12" i="2"/>
  <c r="M9" i="2"/>
  <c r="M7" i="2"/>
  <c r="L7" i="2"/>
  <c r="K5" i="2"/>
  <c r="M5" i="2"/>
  <c r="L5" i="2"/>
  <c r="K3" i="2"/>
  <c r="L3" i="2"/>
  <c r="M3" i="2"/>
  <c r="J3" i="2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J33" i="1"/>
  <c r="K33" i="1"/>
  <c r="L33" i="1"/>
  <c r="M33" i="1"/>
  <c r="I33" i="1"/>
  <c r="C33" i="1"/>
  <c r="F58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E61" i="5" l="1"/>
  <c r="D61" i="5"/>
  <c r="C61" i="5"/>
  <c r="E82" i="5"/>
  <c r="D81" i="5"/>
  <c r="B81" i="5"/>
  <c r="C81" i="5"/>
  <c r="D82" i="5"/>
  <c r="C82" i="5"/>
  <c r="B60" i="5"/>
  <c r="C60" i="5"/>
  <c r="D60" i="5"/>
  <c r="E60" i="5"/>
  <c r="Q51" i="1"/>
  <c r="R56" i="1"/>
  <c r="Z51" i="1"/>
  <c r="Q54" i="1"/>
  <c r="R50" i="1"/>
  <c r="S50" i="1"/>
  <c r="W51" i="1"/>
  <c r="R51" i="1"/>
  <c r="T51" i="1"/>
  <c r="Q56" i="1"/>
  <c r="X55" i="1"/>
  <c r="W54" i="1"/>
  <c r="X56" i="1"/>
  <c r="Q55" i="1"/>
  <c r="Q49" i="1"/>
  <c r="R55" i="1"/>
  <c r="Q50" i="1"/>
  <c r="Y56" i="1"/>
  <c r="W49" i="1"/>
  <c r="R57" i="1"/>
  <c r="T57" i="1"/>
  <c r="S51" i="1"/>
  <c r="Q57" i="1"/>
  <c r="W57" i="1"/>
  <c r="Y57" i="1"/>
  <c r="S56" i="1"/>
  <c r="W55" i="1"/>
  <c r="X57" i="1"/>
  <c r="X50" i="1"/>
  <c r="X49" i="1"/>
  <c r="W56" i="1"/>
  <c r="Z57" i="1"/>
  <c r="Y50" i="1"/>
  <c r="Y51" i="1"/>
  <c r="Q48" i="1"/>
  <c r="F59" i="1"/>
  <c r="M59" i="1"/>
  <c r="C59" i="1"/>
  <c r="J59" i="1"/>
  <c r="L59" i="1"/>
  <c r="E59" i="1"/>
  <c r="D59" i="1"/>
  <c r="B59" i="1"/>
  <c r="K59" i="1"/>
  <c r="I59" i="1"/>
</calcChain>
</file>

<file path=xl/sharedStrings.xml><?xml version="1.0" encoding="utf-8"?>
<sst xmlns="http://schemas.openxmlformats.org/spreadsheetml/2006/main" count="863" uniqueCount="162">
  <si>
    <t>Face</t>
  </si>
  <si>
    <t>Body</t>
  </si>
  <si>
    <t>Gaze</t>
  </si>
  <si>
    <t>Audio</t>
  </si>
  <si>
    <t>Text</t>
  </si>
  <si>
    <t>IEMOCAP Face+Body (AFFWILD)</t>
  </si>
  <si>
    <t>IEMOCAP Face+OriginalGaze (AFFWILD)</t>
  </si>
  <si>
    <t>IEMOCAP Face+Audio (AFFWILD)</t>
  </si>
  <si>
    <t>IEMOCAP Face+Text (AFFWILD)</t>
  </si>
  <si>
    <t>IEMOCAP Body+OriginalGaze (AFFWILD)</t>
  </si>
  <si>
    <t>IEMOCAP Body+Audio (AFFWILD)</t>
  </si>
  <si>
    <t>IEMOCAP Body+Text (AFFWILD)</t>
  </si>
  <si>
    <t>IEMOCAP OriginalGaze+Audio (AFFWILD)</t>
  </si>
  <si>
    <t>IEMOCAP OriginalGaze+Text (AFFWILD)</t>
  </si>
  <si>
    <t>IEMOCAP Audio+Text (AFFWILD)</t>
  </si>
  <si>
    <t>IEMOCAP Face+Body+OriginalGaze (AFFWILD)</t>
  </si>
  <si>
    <t>IEMOCAP Face+Body+Audio (AFFWILD)</t>
  </si>
  <si>
    <t>IEMOCAP Face+Body+Text (AFFWILD)</t>
  </si>
  <si>
    <t>IEMOCAP Face+OriginalGaze+Audio (AFFWILD)</t>
  </si>
  <si>
    <t>IEMOCAP Face+OriginalGaze+Text (AFFWILD)</t>
  </si>
  <si>
    <t>IEMOCAP Face+Audio+Text (AFFWILD)</t>
  </si>
  <si>
    <t>IEMOCAP Body+OriginalGaze+Audio (AFFWILD)</t>
  </si>
  <si>
    <t>IEMOCAP Body+OriginalGaze+Text (AFFWILD)</t>
  </si>
  <si>
    <t>IEMOCAP Body+Audio+Text (AFFWILD)</t>
  </si>
  <si>
    <t>IEMOCAP OriginalGaze+Audio+Text (AFFWILD)</t>
  </si>
  <si>
    <t>IEMOCAP Face+Body+OriginalGaze+Audio (AFFWILD)</t>
  </si>
  <si>
    <t>IEMOCAP Face+Body+OriginalGaze+Text (AFFWILD)</t>
  </si>
  <si>
    <t>IEMOCAP Face+Body+Audio+Text (AFFWILD)</t>
  </si>
  <si>
    <t>IEMOCAP Face+OriginalGaze+Audio+Text (AFFWILD)</t>
  </si>
  <si>
    <t>IEMOCAP Body+OriginalGaze+Audio+Text (AFFWILD)</t>
  </si>
  <si>
    <t>IEMOCAP Face+Body+OriginalGaze+Audio+Text (AFFWILD)</t>
  </si>
  <si>
    <t>AFFWILD Face+Body (AFFWILD)</t>
  </si>
  <si>
    <t>AFFWILD Face+OriginalGaze (AFFWILD)</t>
  </si>
  <si>
    <t>AFFWILD Face+Audio (AFFWILD)</t>
  </si>
  <si>
    <t>AFFWILD Face+Text (AFFWILD)</t>
  </si>
  <si>
    <t>AFFWILD Body+OriginalGaze (AFFWILD)</t>
  </si>
  <si>
    <t>AFFWILD Body+Audio (AFFWILD)</t>
  </si>
  <si>
    <t>AFFWILD Body+Text (AFFWILD)</t>
  </si>
  <si>
    <t>AFFWILD OriginalGaze+Audio (AFFWILD)</t>
  </si>
  <si>
    <t>AFFWILD OriginalGaze+Text (AFFWILD)</t>
  </si>
  <si>
    <t>AFFWILD Audio+Text (AFFWILD)</t>
  </si>
  <si>
    <t>AFFWILD Face+Body+OriginalGaze (AFFWILD)</t>
  </si>
  <si>
    <t>AFFWILD Face+Body+Audio (AFFWILD)</t>
  </si>
  <si>
    <t>AFFWILD Face+Body+Text (AFFWILD)</t>
  </si>
  <si>
    <t>AFFWILD Face+OriginalGaze+Audio (AFFWILD)</t>
  </si>
  <si>
    <t>AFFWILD Face+OriginalGaze+Text (AFFWILD)</t>
  </si>
  <si>
    <t>AFFWILD Face+Audio+Text (AFFWILD)</t>
  </si>
  <si>
    <t>AFFWILD Body+OriginalGaze+Audio (AFFWILD)</t>
  </si>
  <si>
    <t>AFFWILD Body+OriginalGaze+Text (AFFWILD)</t>
  </si>
  <si>
    <t>AFFWILD Body+Audio+Text (AFFWILD)</t>
  </si>
  <si>
    <t>AFFWILD OriginalGaze+Audio+Text (AFFWILD)</t>
  </si>
  <si>
    <t>AFFWILD Face+Body+OriginalGaze+Audio (AFFWILD)</t>
  </si>
  <si>
    <t>AFFWILD Face+Body+OriginalGaze+Text (AFFWILD)</t>
  </si>
  <si>
    <t>AFFWILD Face+Body+Audio+Text (AFFWILD)</t>
  </si>
  <si>
    <t>AFFWILD Face+OriginalGaze+Audio+Text (AFFWILD)</t>
  </si>
  <si>
    <t>AFFWILD Body+OriginalGaze+Audio+Text (AFFWILD)</t>
  </si>
  <si>
    <t>AFFWILD Face+Body+OriginalGaze+Audio+Text (AFFWILD)</t>
  </si>
  <si>
    <t>AFFWILD Face+Body (IEMOCAP)</t>
  </si>
  <si>
    <t>AFFWILD Face+OriginalGaze (IEMOCAP)</t>
  </si>
  <si>
    <t>AFFWILD Face+Audio (IEMOCAP)</t>
  </si>
  <si>
    <t>AFFWILD Face+Text (IEMOCAP)</t>
  </si>
  <si>
    <t>AFFWILD Body+OriginalGaze (IEMOCAP)</t>
  </si>
  <si>
    <t>AFFWILD Body+Audio (IEMOCAP)</t>
  </si>
  <si>
    <t>AFFWILD Body+Text (IEMOCAP)</t>
  </si>
  <si>
    <t>AFFWILD OriginalGaze+Audio (IEMOCAP)</t>
  </si>
  <si>
    <t>AFFWILD OriginalGaze+Text (IEMOCAP)</t>
  </si>
  <si>
    <t>AFFWILD Audio+Text (IEMOCAP)</t>
  </si>
  <si>
    <t>AFFWILD Face+Body+OriginalGaze (IEMOCAP)</t>
  </si>
  <si>
    <t>AFFWILD Face+Body+Audio (IEMOCAP)</t>
  </si>
  <si>
    <t>AFFWILD Face+Body+Text (IEMOCAP)</t>
  </si>
  <si>
    <t>AFFWILD Face+OriginalGaze+Audio (IEMOCAP)</t>
  </si>
  <si>
    <t>AFFWILD Face+OriginalGaze+Text (IEMOCAP)</t>
  </si>
  <si>
    <t>AFFWILD Face+Audio+Text (IEMOCAP)</t>
  </si>
  <si>
    <t>AFFWILD Body+OriginalGaze+Audio (IEMOCAP)</t>
  </si>
  <si>
    <t>AFFWILD Body+OriginalGaze+Text (IEMOCAP)</t>
  </si>
  <si>
    <t>AFFWILD Body+Audio+Text (IEMOCAP)</t>
  </si>
  <si>
    <t>AFFWILD OriginalGaze+Audio+Text (IEMOCAP)</t>
  </si>
  <si>
    <t>AFFWILD Face+Body+OriginalGaze+Audio (IEMOCAP)</t>
  </si>
  <si>
    <t>AFFWILD Face+Body+OriginalGaze+Text (IEMOCAP)</t>
  </si>
  <si>
    <t>AFFWILD Face+Body+Audio+Text (IEMOCAP)</t>
  </si>
  <si>
    <t>AFFWILD Face+OriginalGaze+Audio+Text (IEMOCAP)</t>
  </si>
  <si>
    <t>AFFWILD Body+OriginalGaze+Audio+Text (IEMOCAP)</t>
  </si>
  <si>
    <t>AFFWILD Face+Body+OriginalGaze+Audio+Text (IEMOCAP)</t>
  </si>
  <si>
    <t>IEMOCAP Face+Body (IEMOCAP)</t>
  </si>
  <si>
    <t>IEMOCAP Face+OriginalGaze (IEMOCAP)</t>
  </si>
  <si>
    <t>IEMOCAP Face+Audio (IEMOCAP)</t>
  </si>
  <si>
    <t>IEMOCAP Face+Text (IEMOCAP)</t>
  </si>
  <si>
    <t>IEMOCAP Body+OriginalGaze (IEMOCAP)</t>
  </si>
  <si>
    <t>IEMOCAP Body+Audio (IEMOCAP)</t>
  </si>
  <si>
    <t>IEMOCAP Body+Text (IEMOCAP)</t>
  </si>
  <si>
    <t>IEMOCAP OriginalGaze+Audio (IEMOCAP)</t>
  </si>
  <si>
    <t>IEMOCAP OriginalGaze+Text (IEMOCAP)</t>
  </si>
  <si>
    <t>IEMOCAP Audio+Text (IEMOCAP)</t>
  </si>
  <si>
    <t>IEMOCAP Face+Body+OriginalGaze (IEMOCAP)</t>
  </si>
  <si>
    <t>IEMOCAP Face+Body+Audio (IEMOCAP)</t>
  </si>
  <si>
    <t>IEMOCAP Face+Body+Text (IEMOCAP)</t>
  </si>
  <si>
    <t>IEMOCAP Face+OriginalGaze+Audio (IEMOCAP)</t>
  </si>
  <si>
    <t>IEMOCAP Face+OriginalGaze+Text (IEMOCAP)</t>
  </si>
  <si>
    <t>IEMOCAP Face+Audio+Text (IEMOCAP)</t>
  </si>
  <si>
    <t>IEMOCAP Body+OriginalGaze+Audio (IEMOCAP)</t>
  </si>
  <si>
    <t>IEMOCAP Body+OriginalGaze+Text (IEMOCAP)</t>
  </si>
  <si>
    <t>IEMOCAP Body+Audio+Text (IEMOCAP)</t>
  </si>
  <si>
    <t>IEMOCAP OriginalGaze+Audio+Text (IEMOCAP)</t>
  </si>
  <si>
    <t>IEMOCAP Face+Body+OriginalGaze+Audio (IEMOCAP)</t>
  </si>
  <si>
    <t>IEMOCAP Face+Body+OriginalGaze+Text (IEMOCAP)</t>
  </si>
  <si>
    <t>IEMOCAP Face+Body+Audio+Text (IEMOCAP)</t>
  </si>
  <si>
    <t>IEMOCAP Face+OriginalGaze+Audio+Text (IEMOCAP)</t>
  </si>
  <si>
    <t>IEMOCAP Body+OriginalGaze+Audio+Text (IEMOCAP)</t>
  </si>
  <si>
    <t>IEMOCAP Face+Body+OriginalGaze+Audio+Text (IEMOCAP)</t>
  </si>
  <si>
    <t>Face+Body</t>
  </si>
  <si>
    <t xml:space="preserve"> Face+OriginalGaze</t>
  </si>
  <si>
    <t>Face+Audio</t>
  </si>
  <si>
    <t xml:space="preserve">Face+Text </t>
  </si>
  <si>
    <t>Body+OriginalGaze</t>
  </si>
  <si>
    <t>Body+Audio</t>
  </si>
  <si>
    <t>Body+Text</t>
  </si>
  <si>
    <t>OriginalGaze+Audio</t>
  </si>
  <si>
    <t>OriginalGaze+Text</t>
  </si>
  <si>
    <t>Audio+Text</t>
  </si>
  <si>
    <t>Face+Body+OriginalGaze</t>
  </si>
  <si>
    <t>Face+Body+Audio</t>
  </si>
  <si>
    <t>Face+Body+Text</t>
  </si>
  <si>
    <t>Face+OriginalGaze+Audio</t>
  </si>
  <si>
    <t>Face+OriginalGaze+Text</t>
  </si>
  <si>
    <t>Face+Audio+Text</t>
  </si>
  <si>
    <t>Body+OriginalGaze+Audio</t>
  </si>
  <si>
    <t>Body+OriginalGaze+Text</t>
  </si>
  <si>
    <t>Body+Audio+Text</t>
  </si>
  <si>
    <t>OriginalGaze+Audio+Text</t>
  </si>
  <si>
    <t>Face+Body+OriginalGaze+Audio</t>
  </si>
  <si>
    <t>Face+Body+OriginalGaze+Text</t>
  </si>
  <si>
    <t>Face+Body+Audio+Text</t>
  </si>
  <si>
    <t>Face+OriginalGaze+Audio+Text</t>
  </si>
  <si>
    <t>Body+OriginalGaze+Audio+Text</t>
  </si>
  <si>
    <t>Face+Body+OriginalGaze+Audio+Text</t>
  </si>
  <si>
    <t>Face body</t>
  </si>
  <si>
    <t>Face gaze</t>
  </si>
  <si>
    <t>face audio</t>
  </si>
  <si>
    <t>face text</t>
  </si>
  <si>
    <t>body  gaze</t>
  </si>
  <si>
    <t>body  audio</t>
  </si>
  <si>
    <t>body text</t>
  </si>
  <si>
    <t>gaze audio</t>
  </si>
  <si>
    <t>gaze text</t>
  </si>
  <si>
    <t>audio text</t>
  </si>
  <si>
    <t>Train</t>
  </si>
  <si>
    <t>Tested</t>
  </si>
  <si>
    <t>Affwild</t>
  </si>
  <si>
    <t>IEMOCAP on AFFWILD</t>
  </si>
  <si>
    <t>AFFWILD on AFFWILD</t>
  </si>
  <si>
    <t>IEMOCAP on IEMOCAP</t>
  </si>
  <si>
    <t>AFFWILD on IEMOCAP</t>
  </si>
  <si>
    <t>Differences</t>
  </si>
  <si>
    <t>AFFWILD</t>
  </si>
  <si>
    <t>IEMOCAP</t>
  </si>
  <si>
    <t>Average</t>
  </si>
  <si>
    <t>Average no 0</t>
  </si>
  <si>
    <t>Feature 1</t>
  </si>
  <si>
    <t>Feature 2</t>
  </si>
  <si>
    <t>Feature 3</t>
  </si>
  <si>
    <t>Feature 4</t>
  </si>
  <si>
    <t>Feature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</si>
</sst>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\+0.00%;\-0.00%;0.00%"/>
    <numFmt numFmtId="173" formatCode="\+0.000000;\-0.000000;0.000000"/>
    <numFmt numFmtId="174" formatCode="0.000000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6" fontId="0" fillId="0" borderId="0" xfId="0" applyNumberFormat="1"/>
    <xf numFmtId="12" fontId="0" fillId="0" borderId="0" xfId="0" applyNumberFormat="1"/>
    <xf numFmtId="173" fontId="0" fillId="0" borderId="0" xfId="0" applyNumberFormat="1"/>
    <xf numFmtId="17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2"/>
  <sheetViews>
    <sheetView workbookViewId="0">
      <selection activeCell="B2" sqref="B2"/>
    </sheetView>
  </sheetViews>
  <sheetFormatPr defaultRowHeight="14.5" x14ac:dyDescent="0.35"/>
  <cols>
    <col min="17" max="17" width="9.453125" bestFit="1" customWidth="1"/>
    <col min="18" max="18" width="11.36328125" customWidth="1"/>
    <col min="19" max="19" width="9.36328125" bestFit="1" customWidth="1"/>
    <col min="20" max="20" width="10.1796875" customWidth="1"/>
    <col min="23" max="23" width="9.36328125" bestFit="1" customWidth="1"/>
    <col min="24" max="24" width="10.1796875" customWidth="1"/>
    <col min="25" max="25" width="9.36328125" bestFit="1" customWidth="1"/>
    <col min="26" max="26" width="10.54296875" customWidth="1"/>
  </cols>
  <sheetData>
    <row r="1" spans="1:28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I1" s="2"/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</row>
    <row r="2" spans="1:28" x14ac:dyDescent="0.35">
      <c r="A2" t="s">
        <v>5</v>
      </c>
      <c r="B2" s="2">
        <v>0.36448296877185621</v>
      </c>
      <c r="C2" s="2">
        <v>0.63551703122814274</v>
      </c>
      <c r="D2" s="2">
        <v>0</v>
      </c>
      <c r="E2" s="2">
        <v>0</v>
      </c>
      <c r="F2" s="2">
        <v>0</v>
      </c>
      <c r="G2" s="2"/>
      <c r="I2" t="s">
        <v>31</v>
      </c>
      <c r="J2" s="2">
        <v>0.46840416362042941</v>
      </c>
      <c r="K2" s="2">
        <v>0.5315958363795692</v>
      </c>
      <c r="L2" s="2">
        <v>0</v>
      </c>
      <c r="M2" s="2">
        <v>0</v>
      </c>
      <c r="N2" s="2">
        <v>0</v>
      </c>
      <c r="P2" t="s">
        <v>83</v>
      </c>
      <c r="Q2" s="1">
        <v>0.4337913287824719</v>
      </c>
      <c r="R2" s="1">
        <v>0.56620867121752705</v>
      </c>
      <c r="S2" s="1">
        <v>0</v>
      </c>
      <c r="T2" s="1">
        <v>0</v>
      </c>
      <c r="U2" s="1">
        <v>0</v>
      </c>
      <c r="W2" t="s">
        <v>57</v>
      </c>
      <c r="X2" s="2">
        <v>0.5068592680358569</v>
      </c>
      <c r="Y2" s="2">
        <v>0.49314073196414138</v>
      </c>
      <c r="Z2" s="2">
        <v>0</v>
      </c>
      <c r="AA2" s="2">
        <v>0</v>
      </c>
      <c r="AB2" s="2">
        <v>0</v>
      </c>
    </row>
    <row r="3" spans="1:28" x14ac:dyDescent="0.35">
      <c r="A3" t="s">
        <v>6</v>
      </c>
      <c r="B3" s="2">
        <v>0.81795111430987355</v>
      </c>
      <c r="C3" s="2">
        <v>0</v>
      </c>
      <c r="D3" s="2">
        <v>0.18204888569012531</v>
      </c>
      <c r="E3" s="2">
        <v>0</v>
      </c>
      <c r="F3" s="2">
        <v>0</v>
      </c>
      <c r="G3" s="2"/>
      <c r="I3" t="s">
        <v>32</v>
      </c>
      <c r="J3" s="2">
        <v>0.8770799683137912</v>
      </c>
      <c r="K3" s="2">
        <v>0</v>
      </c>
      <c r="L3" s="2">
        <v>0.12292003168620791</v>
      </c>
      <c r="M3" s="2">
        <v>0</v>
      </c>
      <c r="N3" s="2">
        <v>0</v>
      </c>
      <c r="P3" t="s">
        <v>84</v>
      </c>
      <c r="Q3" s="1">
        <v>0.81727497162679308</v>
      </c>
      <c r="R3" s="1">
        <v>0</v>
      </c>
      <c r="S3" s="1">
        <v>0.18272502837320598</v>
      </c>
      <c r="T3" s="1">
        <v>0</v>
      </c>
      <c r="U3" s="1">
        <v>0</v>
      </c>
      <c r="W3" t="s">
        <v>58</v>
      </c>
      <c r="X3" s="2">
        <v>0.82577041131178308</v>
      </c>
      <c r="Y3" s="2">
        <v>0</v>
      </c>
      <c r="Z3" s="2">
        <v>0.17422958868821581</v>
      </c>
      <c r="AA3" s="2">
        <v>0</v>
      </c>
      <c r="AB3" s="2">
        <v>0</v>
      </c>
    </row>
    <row r="4" spans="1:28" x14ac:dyDescent="0.35">
      <c r="A4" t="s">
        <v>7</v>
      </c>
      <c r="B4" s="2">
        <v>0.46347217599535739</v>
      </c>
      <c r="C4" s="2">
        <v>0</v>
      </c>
      <c r="D4" s="2">
        <v>0</v>
      </c>
      <c r="E4" s="2">
        <v>0.53652782400464094</v>
      </c>
      <c r="F4" s="2">
        <v>0</v>
      </c>
      <c r="G4" s="2"/>
      <c r="I4" t="s">
        <v>33</v>
      </c>
      <c r="J4" s="2">
        <v>0.63726598934486323</v>
      </c>
      <c r="K4" s="2">
        <v>0</v>
      </c>
      <c r="L4" s="2">
        <v>0</v>
      </c>
      <c r="M4" s="2">
        <v>0.362734010655135</v>
      </c>
      <c r="N4" s="2">
        <v>0</v>
      </c>
      <c r="P4" t="s">
        <v>85</v>
      </c>
      <c r="Q4" s="1">
        <v>0.5854588353589143</v>
      </c>
      <c r="R4" s="1">
        <v>0</v>
      </c>
      <c r="S4" s="1">
        <v>0</v>
      </c>
      <c r="T4" s="1">
        <v>0.41454116464108437</v>
      </c>
      <c r="U4" s="1">
        <v>0</v>
      </c>
      <c r="W4" t="s">
        <v>59</v>
      </c>
      <c r="X4" s="2">
        <v>0.63729447213108559</v>
      </c>
      <c r="Y4" s="2">
        <v>0</v>
      </c>
      <c r="Z4" s="2">
        <v>0</v>
      </c>
      <c r="AA4" s="2">
        <v>0.36270552786891275</v>
      </c>
      <c r="AB4" s="2">
        <v>0</v>
      </c>
    </row>
    <row r="5" spans="1:28" x14ac:dyDescent="0.35">
      <c r="A5" t="s">
        <v>8</v>
      </c>
      <c r="B5" s="2">
        <v>0.783971823019183</v>
      </c>
      <c r="C5" s="2">
        <v>0</v>
      </c>
      <c r="D5" s="2">
        <v>0</v>
      </c>
      <c r="E5" s="2">
        <v>0</v>
      </c>
      <c r="F5" s="2">
        <v>0.21602817698081558</v>
      </c>
      <c r="G5" s="2"/>
      <c r="I5" t="s">
        <v>34</v>
      </c>
      <c r="J5" s="2">
        <v>0.66626571391991907</v>
      </c>
      <c r="K5" s="2">
        <v>0</v>
      </c>
      <c r="L5" s="2">
        <v>0</v>
      </c>
      <c r="M5" s="2">
        <v>0</v>
      </c>
      <c r="N5" s="2">
        <v>0.33373428608007932</v>
      </c>
      <c r="P5" t="s">
        <v>86</v>
      </c>
      <c r="Q5" s="1">
        <v>0.83927708659527467</v>
      </c>
      <c r="R5" s="1">
        <v>0</v>
      </c>
      <c r="S5" s="1">
        <v>0</v>
      </c>
      <c r="T5" s="1">
        <v>0</v>
      </c>
      <c r="U5" s="1">
        <v>0.16072291340472478</v>
      </c>
      <c r="W5" t="s">
        <v>60</v>
      </c>
      <c r="X5" s="2">
        <v>0.73132763915526589</v>
      </c>
      <c r="Y5" s="2">
        <v>0</v>
      </c>
      <c r="Z5" s="2">
        <v>0</v>
      </c>
      <c r="AA5" s="2">
        <v>0</v>
      </c>
      <c r="AB5" s="2">
        <v>0.26867236084473262</v>
      </c>
    </row>
    <row r="6" spans="1:28" x14ac:dyDescent="0.35">
      <c r="A6" t="s">
        <v>9</v>
      </c>
      <c r="B6" s="2">
        <v>0</v>
      </c>
      <c r="C6" s="2">
        <v>0.86371877315355705</v>
      </c>
      <c r="D6" s="2">
        <v>0.13628122684644262</v>
      </c>
      <c r="E6" s="2">
        <v>0</v>
      </c>
      <c r="F6" s="2">
        <v>0</v>
      </c>
      <c r="G6" s="2"/>
      <c r="I6" t="s">
        <v>35</v>
      </c>
      <c r="J6" s="2">
        <v>0</v>
      </c>
      <c r="K6" s="2">
        <v>0.85879685857322807</v>
      </c>
      <c r="L6" s="2">
        <v>0.14120314142677132</v>
      </c>
      <c r="M6" s="2">
        <v>0</v>
      </c>
      <c r="N6" s="2">
        <v>0</v>
      </c>
      <c r="P6" t="s">
        <v>87</v>
      </c>
      <c r="Q6" s="1">
        <v>0</v>
      </c>
      <c r="R6" s="1">
        <v>0.88199446737221532</v>
      </c>
      <c r="S6" s="1">
        <v>0.11800553262778421</v>
      </c>
      <c r="T6" s="1">
        <v>0</v>
      </c>
      <c r="U6" s="1">
        <v>0</v>
      </c>
      <c r="W6" t="s">
        <v>61</v>
      </c>
      <c r="X6" s="2">
        <v>0</v>
      </c>
      <c r="Y6" s="2">
        <v>0.8647783094267335</v>
      </c>
      <c r="Z6" s="2">
        <v>0.1352216905732658</v>
      </c>
      <c r="AA6" s="2">
        <v>0</v>
      </c>
      <c r="AB6" s="2">
        <v>0</v>
      </c>
    </row>
    <row r="7" spans="1:28" x14ac:dyDescent="0.35">
      <c r="A7" t="s">
        <v>10</v>
      </c>
      <c r="B7" s="2">
        <v>0</v>
      </c>
      <c r="C7" s="2">
        <v>0.65661013008354407</v>
      </c>
      <c r="D7" s="2">
        <v>0</v>
      </c>
      <c r="E7" s="2">
        <v>0.34338986991645476</v>
      </c>
      <c r="F7" s="2">
        <v>0</v>
      </c>
      <c r="G7" s="2"/>
      <c r="I7" t="s">
        <v>36</v>
      </c>
      <c r="J7" s="2">
        <v>0</v>
      </c>
      <c r="K7" s="2">
        <v>0.66196212586098135</v>
      </c>
      <c r="L7" s="2">
        <v>0</v>
      </c>
      <c r="M7" s="2">
        <v>0.33803787413901809</v>
      </c>
      <c r="N7" s="2">
        <v>0</v>
      </c>
      <c r="P7" t="s">
        <v>88</v>
      </c>
      <c r="Q7" s="1">
        <v>0</v>
      </c>
      <c r="R7" s="1">
        <v>0.68474393157786106</v>
      </c>
      <c r="S7" s="1">
        <v>0</v>
      </c>
      <c r="T7" s="1">
        <v>0.31525606842213749</v>
      </c>
      <c r="U7" s="1">
        <v>0</v>
      </c>
      <c r="W7" t="s">
        <v>62</v>
      </c>
      <c r="X7" s="2">
        <v>0</v>
      </c>
      <c r="Y7" s="2">
        <v>0.65521770728282691</v>
      </c>
      <c r="Z7" s="2">
        <v>0</v>
      </c>
      <c r="AA7" s="2">
        <v>0.34478229271717181</v>
      </c>
      <c r="AB7" s="2">
        <v>0</v>
      </c>
    </row>
    <row r="8" spans="1:28" x14ac:dyDescent="0.35">
      <c r="A8" t="s">
        <v>11</v>
      </c>
      <c r="B8" s="2">
        <v>0</v>
      </c>
      <c r="C8" s="2">
        <v>0.82211895697498194</v>
      </c>
      <c r="D8" s="2">
        <v>0</v>
      </c>
      <c r="E8" s="2">
        <v>0</v>
      </c>
      <c r="F8" s="2">
        <v>0.177881043025017</v>
      </c>
      <c r="G8" s="2"/>
      <c r="I8" t="s">
        <v>37</v>
      </c>
      <c r="J8" s="2">
        <v>0</v>
      </c>
      <c r="K8" s="2">
        <v>0.67069387621698051</v>
      </c>
      <c r="L8" s="2">
        <v>0</v>
      </c>
      <c r="M8" s="2">
        <v>0</v>
      </c>
      <c r="N8" s="2">
        <v>0.32930612378301838</v>
      </c>
      <c r="P8" t="s">
        <v>89</v>
      </c>
      <c r="Q8" s="1">
        <v>0</v>
      </c>
      <c r="R8" s="1">
        <v>0.83372081944433574</v>
      </c>
      <c r="S8" s="1">
        <v>0</v>
      </c>
      <c r="T8" s="1">
        <v>0</v>
      </c>
      <c r="U8" s="1">
        <v>0.16627918055566385</v>
      </c>
      <c r="W8" t="s">
        <v>63</v>
      </c>
      <c r="X8" s="2">
        <v>0</v>
      </c>
      <c r="Y8" s="2">
        <v>0.80146777163868055</v>
      </c>
      <c r="Z8" s="2">
        <v>0</v>
      </c>
      <c r="AA8" s="2">
        <v>0</v>
      </c>
      <c r="AB8" s="2">
        <v>0.19853222836131876</v>
      </c>
    </row>
    <row r="9" spans="1:28" x14ac:dyDescent="0.35">
      <c r="A9" t="s">
        <v>12</v>
      </c>
      <c r="B9" s="2">
        <v>0</v>
      </c>
      <c r="C9" s="2">
        <v>0</v>
      </c>
      <c r="D9" s="2">
        <v>0.15779955401271129</v>
      </c>
      <c r="E9" s="2">
        <v>0.84220044598728772</v>
      </c>
      <c r="F9" s="2">
        <v>0</v>
      </c>
      <c r="G9" s="2"/>
      <c r="I9" t="s">
        <v>38</v>
      </c>
      <c r="J9" s="2">
        <v>0</v>
      </c>
      <c r="K9" s="2">
        <v>0</v>
      </c>
      <c r="L9" s="2">
        <v>0.16356292516703819</v>
      </c>
      <c r="M9" s="2">
        <v>0.83643707483296115</v>
      </c>
      <c r="N9" s="2">
        <v>0</v>
      </c>
      <c r="P9" t="s">
        <v>90</v>
      </c>
      <c r="Q9" s="1">
        <v>0</v>
      </c>
      <c r="R9" s="1">
        <v>0</v>
      </c>
      <c r="S9" s="1">
        <v>0.56439265112605308</v>
      </c>
      <c r="T9" s="1">
        <v>0.43560734887394481</v>
      </c>
      <c r="U9" s="1">
        <v>0</v>
      </c>
      <c r="W9" t="s">
        <v>64</v>
      </c>
      <c r="X9" s="2">
        <v>0</v>
      </c>
      <c r="Y9" s="2">
        <v>0</v>
      </c>
      <c r="Z9" s="2">
        <v>0.55950050771314297</v>
      </c>
      <c r="AA9" s="2">
        <v>0.44049949228685537</v>
      </c>
      <c r="AB9" s="2">
        <v>0</v>
      </c>
    </row>
    <row r="10" spans="1:28" x14ac:dyDescent="0.35">
      <c r="A10" t="s">
        <v>13</v>
      </c>
      <c r="B10" s="2">
        <v>0</v>
      </c>
      <c r="C10" s="2">
        <v>0</v>
      </c>
      <c r="D10" s="2">
        <v>0.65914915567761201</v>
      </c>
      <c r="E10" s="2">
        <v>0</v>
      </c>
      <c r="F10" s="2">
        <v>0.34085084432238616</v>
      </c>
      <c r="G10" s="2"/>
      <c r="I10" t="s">
        <v>39</v>
      </c>
      <c r="J10" s="2">
        <v>0</v>
      </c>
      <c r="K10" s="2">
        <v>0</v>
      </c>
      <c r="L10" s="2">
        <v>0.52081397050774403</v>
      </c>
      <c r="M10" s="2">
        <v>0</v>
      </c>
      <c r="N10" s="2">
        <v>0.47918602949225325</v>
      </c>
      <c r="P10" t="s">
        <v>91</v>
      </c>
      <c r="Q10" s="1">
        <v>0</v>
      </c>
      <c r="R10" s="1">
        <v>0</v>
      </c>
      <c r="S10" s="1">
        <v>0.87366390870977195</v>
      </c>
      <c r="T10" s="1">
        <v>0</v>
      </c>
      <c r="U10" s="1">
        <v>0.1263360912902273</v>
      </c>
      <c r="W10" t="s">
        <v>65</v>
      </c>
      <c r="X10" s="2">
        <v>0</v>
      </c>
      <c r="Y10" s="2">
        <v>0</v>
      </c>
      <c r="Z10" s="2">
        <v>0.96184658407818102</v>
      </c>
      <c r="AA10" s="2">
        <v>0</v>
      </c>
      <c r="AB10" s="2">
        <v>3.8153415921818895E-2</v>
      </c>
    </row>
    <row r="11" spans="1:28" x14ac:dyDescent="0.35">
      <c r="A11" t="s">
        <v>14</v>
      </c>
      <c r="B11" s="2">
        <v>0</v>
      </c>
      <c r="C11" s="2">
        <v>0</v>
      </c>
      <c r="D11" s="2">
        <v>0</v>
      </c>
      <c r="E11" s="2">
        <v>0.73727438327823669</v>
      </c>
      <c r="F11" s="2">
        <v>0.26272561672176159</v>
      </c>
      <c r="G11" s="2"/>
      <c r="I11" t="s">
        <v>40</v>
      </c>
      <c r="J11" s="2">
        <v>0</v>
      </c>
      <c r="K11" s="2">
        <v>0</v>
      </c>
      <c r="L11" s="2">
        <v>0</v>
      </c>
      <c r="M11" s="2">
        <v>0.55879622608871493</v>
      </c>
      <c r="N11" s="2">
        <v>0.44120377391128396</v>
      </c>
      <c r="P11" t="s">
        <v>92</v>
      </c>
      <c r="Q11" s="1">
        <v>0</v>
      </c>
      <c r="R11" s="1">
        <v>0</v>
      </c>
      <c r="S11" s="1">
        <v>0</v>
      </c>
      <c r="T11" s="1">
        <v>0.75735910518797311</v>
      </c>
      <c r="U11" s="1">
        <v>0.24264089481202616</v>
      </c>
      <c r="W11" t="s">
        <v>66</v>
      </c>
      <c r="X11" s="2">
        <v>0</v>
      </c>
      <c r="Y11" s="2">
        <v>0</v>
      </c>
      <c r="Z11" s="2">
        <v>0</v>
      </c>
      <c r="AA11" s="2">
        <v>0.61588669352635705</v>
      </c>
      <c r="AB11" s="2">
        <v>0.38411330647364145</v>
      </c>
    </row>
    <row r="12" spans="1:28" x14ac:dyDescent="0.35">
      <c r="A12" t="s">
        <v>15</v>
      </c>
      <c r="B12" s="2">
        <v>0.33065044292723228</v>
      </c>
      <c r="C12" s="2">
        <v>0.58712679283719016</v>
      </c>
      <c r="D12" s="2">
        <v>8.2222764235576298E-2</v>
      </c>
      <c r="E12" s="2">
        <v>0</v>
      </c>
      <c r="F12" s="2">
        <v>0</v>
      </c>
      <c r="G12" s="2"/>
      <c r="I12" t="s">
        <v>41</v>
      </c>
      <c r="J12" s="2">
        <v>0.43184498099174223</v>
      </c>
      <c r="K12" s="2">
        <v>0.49404339909694162</v>
      </c>
      <c r="L12" s="2">
        <v>7.4111619911314708E-2</v>
      </c>
      <c r="M12" s="2">
        <v>0</v>
      </c>
      <c r="N12" s="2">
        <v>0</v>
      </c>
      <c r="P12" t="s">
        <v>93</v>
      </c>
      <c r="Q12" s="1">
        <v>0.41035218356079889</v>
      </c>
      <c r="R12" s="1">
        <v>0.53110687390145139</v>
      </c>
      <c r="S12" s="1">
        <v>5.8540942537748206E-2</v>
      </c>
      <c r="T12" s="1">
        <v>0</v>
      </c>
      <c r="U12" s="1">
        <v>0</v>
      </c>
      <c r="W12" t="s">
        <v>67</v>
      </c>
      <c r="X12" s="2">
        <v>0.47993458834207081</v>
      </c>
      <c r="Y12" s="2">
        <v>0.45824863069411254</v>
      </c>
      <c r="Z12" s="2">
        <v>6.1816780963814794E-2</v>
      </c>
      <c r="AA12" s="2">
        <v>0</v>
      </c>
      <c r="AB12" s="2">
        <v>0</v>
      </c>
    </row>
    <row r="13" spans="1:28" x14ac:dyDescent="0.35">
      <c r="A13" t="s">
        <v>16</v>
      </c>
      <c r="B13" s="2">
        <v>0.25672829179380807</v>
      </c>
      <c r="C13" s="2">
        <v>0.49484537920116939</v>
      </c>
      <c r="D13" s="2">
        <v>0</v>
      </c>
      <c r="E13" s="2">
        <v>0.24842632900502074</v>
      </c>
      <c r="F13" s="2">
        <v>0</v>
      </c>
      <c r="G13" s="2"/>
      <c r="I13" t="s">
        <v>42</v>
      </c>
      <c r="J13" s="2">
        <v>0.36285791832099862</v>
      </c>
      <c r="K13" s="2">
        <v>0.43669314123129754</v>
      </c>
      <c r="L13" s="2">
        <v>0</v>
      </c>
      <c r="M13" s="2">
        <v>0.20044894044770198</v>
      </c>
      <c r="N13" s="2">
        <v>0</v>
      </c>
      <c r="P13" t="s">
        <v>94</v>
      </c>
      <c r="Q13" s="1">
        <v>0.33093191656583598</v>
      </c>
      <c r="R13" s="1">
        <v>0.43999757225185876</v>
      </c>
      <c r="S13" s="1">
        <v>0</v>
      </c>
      <c r="T13" s="1">
        <v>0.22907051118230318</v>
      </c>
      <c r="U13" s="1">
        <v>0</v>
      </c>
      <c r="W13" t="s">
        <v>68</v>
      </c>
      <c r="X13" s="2">
        <v>0.39877457850439035</v>
      </c>
      <c r="Y13" s="2">
        <v>0.3853315227876572</v>
      </c>
      <c r="Z13" s="2">
        <v>0</v>
      </c>
      <c r="AA13" s="2">
        <v>0.2158938987079507</v>
      </c>
      <c r="AB13" s="2">
        <v>0</v>
      </c>
    </row>
    <row r="14" spans="1:28" x14ac:dyDescent="0.35">
      <c r="A14" t="s">
        <v>17</v>
      </c>
      <c r="B14" s="2">
        <v>0.33773110510497789</v>
      </c>
      <c r="C14" s="2">
        <v>0.53529285451106301</v>
      </c>
      <c r="D14" s="2">
        <v>0</v>
      </c>
      <c r="E14" s="2">
        <v>0</v>
      </c>
      <c r="F14" s="2">
        <v>0.12697604038395799</v>
      </c>
      <c r="G14" s="2"/>
      <c r="I14" t="s">
        <v>43</v>
      </c>
      <c r="J14" s="2">
        <v>0.37243492055806898</v>
      </c>
      <c r="K14" s="2">
        <v>0.39102097411602244</v>
      </c>
      <c r="L14" s="2">
        <v>0</v>
      </c>
      <c r="M14" s="2">
        <v>0</v>
      </c>
      <c r="N14" s="2">
        <v>0.23654410532590675</v>
      </c>
      <c r="P14" t="s">
        <v>95</v>
      </c>
      <c r="Q14" s="1">
        <v>0.40577923599619986</v>
      </c>
      <c r="R14" s="1">
        <v>0.4829027522012127</v>
      </c>
      <c r="S14" s="1">
        <v>0</v>
      </c>
      <c r="T14" s="1">
        <v>0</v>
      </c>
      <c r="U14" s="1">
        <v>0.11131801180258624</v>
      </c>
      <c r="W14" t="s">
        <v>69</v>
      </c>
      <c r="X14" s="2">
        <v>0.38898573926005237</v>
      </c>
      <c r="Y14" s="2">
        <v>0.31746364823932927</v>
      </c>
      <c r="Z14" s="2">
        <v>0</v>
      </c>
      <c r="AA14" s="2">
        <v>0</v>
      </c>
      <c r="AB14" s="2">
        <v>0.29355061250061615</v>
      </c>
    </row>
    <row r="15" spans="1:28" x14ac:dyDescent="0.35">
      <c r="A15" t="s">
        <v>18</v>
      </c>
      <c r="B15" s="2">
        <v>0.4217752262910846</v>
      </c>
      <c r="C15" s="2">
        <v>0</v>
      </c>
      <c r="D15" s="2">
        <v>0.1063144078471232</v>
      </c>
      <c r="E15" s="2">
        <v>0.47191036586179025</v>
      </c>
      <c r="F15" s="2">
        <v>0</v>
      </c>
      <c r="G15" s="2"/>
      <c r="I15" t="s">
        <v>44</v>
      </c>
      <c r="J15" s="2">
        <v>0.5854626154065905</v>
      </c>
      <c r="K15" s="2">
        <v>0</v>
      </c>
      <c r="L15" s="2">
        <v>8.73189853090936E-2</v>
      </c>
      <c r="M15" s="2">
        <v>0.32721839928431412</v>
      </c>
      <c r="N15" s="2">
        <v>0</v>
      </c>
      <c r="P15" t="s">
        <v>96</v>
      </c>
      <c r="Q15" s="1">
        <v>0.52044525150437682</v>
      </c>
      <c r="R15" s="1">
        <v>0</v>
      </c>
      <c r="S15" s="1">
        <v>8.7337728890008098E-2</v>
      </c>
      <c r="T15" s="1">
        <v>0.39221701960561367</v>
      </c>
      <c r="U15" s="1">
        <v>0</v>
      </c>
      <c r="W15" t="s">
        <v>70</v>
      </c>
      <c r="X15" s="2">
        <v>0.56708398338858046</v>
      </c>
      <c r="Y15" s="2">
        <v>0</v>
      </c>
      <c r="Z15" s="2">
        <v>8.8025024362179294E-2</v>
      </c>
      <c r="AA15" s="2">
        <v>0.34489099224923842</v>
      </c>
      <c r="AB15" s="2">
        <v>0</v>
      </c>
    </row>
    <row r="16" spans="1:28" x14ac:dyDescent="0.35">
      <c r="A16" t="s">
        <v>19</v>
      </c>
      <c r="B16" s="2">
        <v>0.4217752262910846</v>
      </c>
      <c r="C16" s="2">
        <v>0</v>
      </c>
      <c r="D16" s="2">
        <v>5.5219204248517798E-2</v>
      </c>
      <c r="E16" s="2">
        <v>0</v>
      </c>
      <c r="F16" s="2">
        <v>0.52300556946039578</v>
      </c>
      <c r="G16" s="2"/>
      <c r="I16" t="s">
        <v>45</v>
      </c>
      <c r="J16" s="2">
        <v>0.57201873285123261</v>
      </c>
      <c r="K16" s="2">
        <v>0</v>
      </c>
      <c r="L16" s="2">
        <v>5.9099658081157302E-2</v>
      </c>
      <c r="M16" s="2">
        <v>0</v>
      </c>
      <c r="N16" s="2">
        <v>0.36888160906760836</v>
      </c>
      <c r="P16" t="s">
        <v>97</v>
      </c>
      <c r="Q16" s="1">
        <v>0.52044525150437682</v>
      </c>
      <c r="R16" s="1">
        <v>0</v>
      </c>
      <c r="S16" s="1">
        <v>4.3978938110880897E-2</v>
      </c>
      <c r="T16" s="1">
        <v>0</v>
      </c>
      <c r="U16" s="1">
        <v>0.43557581038474091</v>
      </c>
      <c r="W16" t="s">
        <v>71</v>
      </c>
      <c r="X16" s="2">
        <v>0.56513321921484472</v>
      </c>
      <c r="Y16" s="2">
        <v>0</v>
      </c>
      <c r="Z16" s="2">
        <v>4.6772765025621652E-2</v>
      </c>
      <c r="AA16" s="2">
        <v>0</v>
      </c>
      <c r="AB16" s="2">
        <v>0.38809401575953184</v>
      </c>
    </row>
    <row r="17" spans="1:28" x14ac:dyDescent="0.35">
      <c r="A17" t="s">
        <v>20</v>
      </c>
      <c r="B17" s="2">
        <v>0.39830814025628597</v>
      </c>
      <c r="C17" s="2">
        <v>0</v>
      </c>
      <c r="D17" s="2">
        <v>0</v>
      </c>
      <c r="E17" s="2">
        <v>0.44525878799298874</v>
      </c>
      <c r="F17" s="2">
        <v>0.15643307175072321</v>
      </c>
      <c r="G17" s="2"/>
      <c r="I17" t="s">
        <v>46</v>
      </c>
      <c r="J17" s="2">
        <v>0.44292882765482505</v>
      </c>
      <c r="K17" s="2">
        <v>0</v>
      </c>
      <c r="L17" s="2">
        <v>0</v>
      </c>
      <c r="M17" s="2">
        <v>0.27012832750521537</v>
      </c>
      <c r="N17" s="2">
        <v>0.28694284483995763</v>
      </c>
      <c r="P17" t="s">
        <v>98</v>
      </c>
      <c r="Q17" s="1">
        <v>0.53973055532692837</v>
      </c>
      <c r="R17" s="1">
        <v>0</v>
      </c>
      <c r="S17" s="1">
        <v>0</v>
      </c>
      <c r="T17" s="1">
        <v>0.36799826992858581</v>
      </c>
      <c r="U17" s="1">
        <v>9.2271174744483833E-2</v>
      </c>
      <c r="W17" t="s">
        <v>72</v>
      </c>
      <c r="X17" s="2">
        <v>0.55920045862294354</v>
      </c>
      <c r="Y17" s="2">
        <v>0</v>
      </c>
      <c r="Z17" s="2">
        <v>0</v>
      </c>
      <c r="AA17" s="2">
        <v>0.20271968244226174</v>
      </c>
      <c r="AB17" s="2">
        <v>0.23807985893479253</v>
      </c>
    </row>
    <row r="18" spans="1:28" x14ac:dyDescent="0.35">
      <c r="A18" t="s">
        <v>21</v>
      </c>
      <c r="B18" s="2">
        <v>0</v>
      </c>
      <c r="C18" s="2">
        <v>0.60544141907085181</v>
      </c>
      <c r="D18" s="2">
        <v>8.5145490174069902E-2</v>
      </c>
      <c r="E18" s="2">
        <v>0.30941309075507711</v>
      </c>
      <c r="F18" s="2">
        <v>0</v>
      </c>
      <c r="G18" s="2"/>
      <c r="I18" t="s">
        <v>47</v>
      </c>
      <c r="J18" s="2">
        <v>0</v>
      </c>
      <c r="K18" s="2">
        <v>0.60750177829805729</v>
      </c>
      <c r="L18" s="2">
        <v>9.0706806628232203E-2</v>
      </c>
      <c r="M18" s="2">
        <v>0.30179141507370905</v>
      </c>
      <c r="N18" s="2">
        <v>0</v>
      </c>
      <c r="P18" t="s">
        <v>99</v>
      </c>
      <c r="Q18" s="1">
        <v>0</v>
      </c>
      <c r="R18" s="1">
        <v>0.64094266703410607</v>
      </c>
      <c r="S18" s="1">
        <v>5.8627386782132904E-2</v>
      </c>
      <c r="T18" s="1">
        <v>0.30042994618375962</v>
      </c>
      <c r="U18" s="1">
        <v>0</v>
      </c>
      <c r="W18" t="s">
        <v>73</v>
      </c>
      <c r="X18" s="2">
        <v>0</v>
      </c>
      <c r="Y18" s="2">
        <v>0.60534565917539396</v>
      </c>
      <c r="Z18" s="2">
        <v>7.0811127955349995E-2</v>
      </c>
      <c r="AA18" s="2">
        <v>0.32384321286925449</v>
      </c>
      <c r="AB18" s="2">
        <v>0</v>
      </c>
    </row>
    <row r="19" spans="1:28" x14ac:dyDescent="0.35">
      <c r="A19" t="s">
        <v>22</v>
      </c>
      <c r="B19" s="2">
        <v>0</v>
      </c>
      <c r="C19" s="2">
        <v>0.54567932979625444</v>
      </c>
      <c r="D19" s="2">
        <v>0.1092469621917882</v>
      </c>
      <c r="E19" s="2">
        <v>0</v>
      </c>
      <c r="F19" s="2">
        <v>0.34507370801195619</v>
      </c>
      <c r="G19" s="2"/>
      <c r="I19" t="s">
        <v>48</v>
      </c>
      <c r="J19" s="2">
        <v>0</v>
      </c>
      <c r="K19" s="2">
        <v>0.60750177829805729</v>
      </c>
      <c r="L19" s="2">
        <v>5.17898580895364E-2</v>
      </c>
      <c r="M19" s="2">
        <v>0</v>
      </c>
      <c r="N19" s="2">
        <v>0.34070836361240486</v>
      </c>
      <c r="P19" t="s">
        <v>100</v>
      </c>
      <c r="Q19" s="1">
        <v>0</v>
      </c>
      <c r="R19" s="1">
        <v>0.59045473484158473</v>
      </c>
      <c r="S19" s="1">
        <v>8.0199629531462202E-2</v>
      </c>
      <c r="T19" s="1">
        <v>0</v>
      </c>
      <c r="U19" s="1">
        <v>0.32934563562695168</v>
      </c>
      <c r="W19" t="s">
        <v>74</v>
      </c>
      <c r="X19" s="2">
        <v>0</v>
      </c>
      <c r="Y19" s="2">
        <v>0.60534565917539396</v>
      </c>
      <c r="Z19" s="2">
        <v>3.6645302427031401E-2</v>
      </c>
      <c r="AA19" s="2">
        <v>0</v>
      </c>
      <c r="AB19" s="2">
        <v>0.35800903839757309</v>
      </c>
    </row>
    <row r="20" spans="1:28" x14ac:dyDescent="0.35">
      <c r="A20" t="s">
        <v>23</v>
      </c>
      <c r="B20" s="2">
        <v>0</v>
      </c>
      <c r="C20" s="2">
        <v>0.53203556341185365</v>
      </c>
      <c r="D20" s="2">
        <v>0</v>
      </c>
      <c r="E20" s="2">
        <v>0.33261567119685087</v>
      </c>
      <c r="F20" s="2">
        <v>0.13534876539129398</v>
      </c>
      <c r="G20" s="2"/>
      <c r="I20" t="s">
        <v>49</v>
      </c>
      <c r="J20" s="2">
        <v>0</v>
      </c>
      <c r="K20" s="2">
        <v>0.45072747330421326</v>
      </c>
      <c r="L20" s="2">
        <v>0</v>
      </c>
      <c r="M20" s="2">
        <v>0.26682441922117844</v>
      </c>
      <c r="N20" s="2">
        <v>0.28244810747460608</v>
      </c>
      <c r="P20" t="s">
        <v>101</v>
      </c>
      <c r="Q20" s="1">
        <v>0</v>
      </c>
      <c r="R20" s="1">
        <v>0.58773659270384582</v>
      </c>
      <c r="S20" s="1">
        <v>0</v>
      </c>
      <c r="T20" s="1">
        <v>0.32041796482236423</v>
      </c>
      <c r="U20" s="1">
        <v>9.1845442473788313E-2</v>
      </c>
      <c r="W20" t="s">
        <v>75</v>
      </c>
      <c r="X20" s="2">
        <v>0</v>
      </c>
      <c r="Y20" s="2">
        <v>0.59755386099025631</v>
      </c>
      <c r="Z20" s="2">
        <v>0</v>
      </c>
      <c r="AA20" s="2">
        <v>0.22055398671055007</v>
      </c>
      <c r="AB20" s="2">
        <v>0.1818921522991922</v>
      </c>
    </row>
    <row r="21" spans="1:28" x14ac:dyDescent="0.35">
      <c r="A21" t="s">
        <v>24</v>
      </c>
      <c r="B21" s="2">
        <v>0</v>
      </c>
      <c r="C21" s="2">
        <v>0</v>
      </c>
      <c r="D21" s="2">
        <v>0.11961725960728839</v>
      </c>
      <c r="E21" s="2">
        <v>0.67769888869837025</v>
      </c>
      <c r="F21" s="2">
        <v>0.20268385169433961</v>
      </c>
      <c r="G21" s="2"/>
      <c r="I21" t="s">
        <v>50</v>
      </c>
      <c r="J21" s="2">
        <v>0</v>
      </c>
      <c r="K21" s="2">
        <v>0</v>
      </c>
      <c r="L21" s="2">
        <v>9.9481099196368494E-2</v>
      </c>
      <c r="M21" s="2">
        <v>0.51793928115445664</v>
      </c>
      <c r="N21" s="2">
        <v>0.38257961964917359</v>
      </c>
      <c r="P21" t="s">
        <v>102</v>
      </c>
      <c r="Q21" s="1">
        <v>0</v>
      </c>
      <c r="R21" s="1">
        <v>0</v>
      </c>
      <c r="S21" s="1">
        <v>0.72062970245958902</v>
      </c>
      <c r="T21" s="1">
        <v>0.24400183661118979</v>
      </c>
      <c r="U21" s="1">
        <v>3.5368460929218817E-2</v>
      </c>
      <c r="W21" t="s">
        <v>76</v>
      </c>
      <c r="X21" s="2">
        <v>0</v>
      </c>
      <c r="Y21" s="2">
        <v>0</v>
      </c>
      <c r="Z21" s="2">
        <v>0.79880530623254997</v>
      </c>
      <c r="AA21" s="2">
        <v>0.16278666860439858</v>
      </c>
      <c r="AB21" s="2">
        <v>3.8408025163049232E-2</v>
      </c>
    </row>
    <row r="22" spans="1:28" x14ac:dyDescent="0.35">
      <c r="A22" t="s">
        <v>25</v>
      </c>
      <c r="B22" s="2">
        <v>0.24412644302226544</v>
      </c>
      <c r="C22" s="2">
        <v>0.46438793430052477</v>
      </c>
      <c r="D22" s="2">
        <v>6.1558613175521304E-2</v>
      </c>
      <c r="E22" s="2">
        <v>0.22992700950168629</v>
      </c>
      <c r="F22" s="2">
        <v>0</v>
      </c>
      <c r="G22" s="2"/>
      <c r="I22" t="s">
        <v>51</v>
      </c>
      <c r="J22" s="2">
        <v>0.3375146876412749</v>
      </c>
      <c r="K22" s="2">
        <v>0.41689669796689593</v>
      </c>
      <c r="L22" s="2">
        <v>5.9479590025045499E-2</v>
      </c>
      <c r="M22" s="2">
        <v>0.18610902436678134</v>
      </c>
      <c r="N22" s="2">
        <v>0</v>
      </c>
      <c r="P22" t="s">
        <v>103</v>
      </c>
      <c r="Q22" s="1">
        <v>0.32020513317706945</v>
      </c>
      <c r="R22" s="1">
        <v>0.41888133172444564</v>
      </c>
      <c r="S22" s="1">
        <v>4.1536387647905196E-2</v>
      </c>
      <c r="T22" s="1">
        <v>0.21937714745057746</v>
      </c>
      <c r="U22" s="1">
        <v>0</v>
      </c>
      <c r="W22" t="s">
        <v>77</v>
      </c>
      <c r="X22" s="2">
        <v>0.38554097384805375</v>
      </c>
      <c r="Y22" s="2">
        <v>0.36390430573956467</v>
      </c>
      <c r="Z22" s="2">
        <v>4.5211448930516998E-2</v>
      </c>
      <c r="AA22" s="2">
        <v>0.20534327148186221</v>
      </c>
      <c r="AB22" s="2">
        <v>0</v>
      </c>
    </row>
    <row r="23" spans="1:28" x14ac:dyDescent="0.35">
      <c r="A23" t="s">
        <v>26</v>
      </c>
      <c r="B23" s="2">
        <v>0.30942211613450366</v>
      </c>
      <c r="C23" s="2">
        <v>0.50183868322711622</v>
      </c>
      <c r="D23" s="2">
        <v>6.8306693848142294E-2</v>
      </c>
      <c r="E23" s="2">
        <v>0</v>
      </c>
      <c r="F23" s="2">
        <v>0.12043250679023632</v>
      </c>
      <c r="G23" s="2"/>
      <c r="I23" t="s">
        <v>52</v>
      </c>
      <c r="J23" s="2">
        <v>0.34826412826867492</v>
      </c>
      <c r="K23" s="2">
        <v>0.37107234767250963</v>
      </c>
      <c r="L23" s="2">
        <v>5.2215121735261896E-2</v>
      </c>
      <c r="M23" s="2">
        <v>0</v>
      </c>
      <c r="N23" s="2">
        <v>0.22844840232355185</v>
      </c>
      <c r="P23" t="s">
        <v>104</v>
      </c>
      <c r="Q23" s="1">
        <v>0.38635958578970347</v>
      </c>
      <c r="R23" s="1">
        <v>0.45561997459711578</v>
      </c>
      <c r="S23" s="1">
        <v>5.2624199405819902E-2</v>
      </c>
      <c r="T23" s="1">
        <v>0</v>
      </c>
      <c r="U23" s="1">
        <v>0.1053962402073592</v>
      </c>
      <c r="W23" t="s">
        <v>78</v>
      </c>
      <c r="X23" s="2">
        <v>0.3691858339790508</v>
      </c>
      <c r="Y23" s="2">
        <v>0.29677519391071583</v>
      </c>
      <c r="Z23" s="2">
        <v>3.8612048606885302E-2</v>
      </c>
      <c r="AA23" s="2">
        <v>0</v>
      </c>
      <c r="AB23" s="2">
        <v>0.29542692350334554</v>
      </c>
    </row>
    <row r="24" spans="1:28" x14ac:dyDescent="0.35">
      <c r="A24" t="s">
        <v>27</v>
      </c>
      <c r="B24" s="2">
        <v>0.23949367577968567</v>
      </c>
      <c r="C24" s="2">
        <v>0.42571785498302922</v>
      </c>
      <c r="D24" s="2">
        <v>0</v>
      </c>
      <c r="E24" s="2">
        <v>0.23129870168658009</v>
      </c>
      <c r="F24" s="2">
        <v>0.10348976755070298</v>
      </c>
      <c r="G24" s="2"/>
      <c r="I24" t="s">
        <v>53</v>
      </c>
      <c r="J24" s="2">
        <v>0.29160384167413805</v>
      </c>
      <c r="K24" s="2">
        <v>0.33280166239495496</v>
      </c>
      <c r="L24" s="2">
        <v>0</v>
      </c>
      <c r="M24" s="2">
        <v>0.16701083915045226</v>
      </c>
      <c r="N24" s="2">
        <v>0.20858365678045265</v>
      </c>
      <c r="P24" t="s">
        <v>105</v>
      </c>
      <c r="Q24" s="1">
        <v>0.31596624655486388</v>
      </c>
      <c r="R24" s="1">
        <v>0.38218560731931822</v>
      </c>
      <c r="S24" s="1">
        <v>0</v>
      </c>
      <c r="T24" s="1">
        <v>0.21804125435433197</v>
      </c>
      <c r="U24" s="1">
        <v>8.380689177148376E-2</v>
      </c>
      <c r="W24" t="s">
        <v>79</v>
      </c>
      <c r="X24" s="2">
        <v>0.33288014942880678</v>
      </c>
      <c r="Y24" s="2">
        <v>0.27061815898303598</v>
      </c>
      <c r="Z24" s="2">
        <v>0</v>
      </c>
      <c r="AA24" s="2">
        <v>0.12538302165519444</v>
      </c>
      <c r="AB24" s="2">
        <v>0.27111866993296069</v>
      </c>
    </row>
    <row r="25" spans="1:28" x14ac:dyDescent="0.35">
      <c r="A25" t="s">
        <v>28</v>
      </c>
      <c r="B25" s="2">
        <v>0.3682465524329368</v>
      </c>
      <c r="C25" s="2">
        <v>0</v>
      </c>
      <c r="D25" s="2">
        <v>8.0607425155426904E-2</v>
      </c>
      <c r="E25" s="2">
        <v>0.40321039248473978</v>
      </c>
      <c r="F25" s="2">
        <v>0.14793562992689446</v>
      </c>
      <c r="G25" s="2"/>
      <c r="I25" t="s">
        <v>54</v>
      </c>
      <c r="J25" s="2">
        <v>0.4185968529461393</v>
      </c>
      <c r="K25" s="2">
        <v>0</v>
      </c>
      <c r="L25" s="2">
        <v>5.7824923418933097E-2</v>
      </c>
      <c r="M25" s="2">
        <v>0.25105893125107509</v>
      </c>
      <c r="N25" s="2">
        <v>0.27251929238384986</v>
      </c>
      <c r="P25" t="s">
        <v>106</v>
      </c>
      <c r="Q25" s="1">
        <v>0.47721400266512493</v>
      </c>
      <c r="R25" s="1">
        <v>0</v>
      </c>
      <c r="S25" s="1">
        <v>8.5572710221432299E-2</v>
      </c>
      <c r="T25" s="1">
        <v>0.34897253544980439</v>
      </c>
      <c r="U25" s="1">
        <v>8.8240751663636652E-2</v>
      </c>
      <c r="W25" t="s">
        <v>80</v>
      </c>
      <c r="X25" s="2">
        <v>0.49504070436698311</v>
      </c>
      <c r="Y25" s="2">
        <v>0</v>
      </c>
      <c r="Z25" s="2">
        <v>8.0478721170893608E-2</v>
      </c>
      <c r="AA25" s="2">
        <v>0.19233925487018164</v>
      </c>
      <c r="AB25" s="2">
        <v>0.23214131959193909</v>
      </c>
    </row>
    <row r="26" spans="1:28" x14ac:dyDescent="0.35">
      <c r="A26" t="s">
        <v>29</v>
      </c>
      <c r="B26" s="2">
        <v>0</v>
      </c>
      <c r="C26" s="2">
        <v>0.49992525950455113</v>
      </c>
      <c r="D26" s="2">
        <v>6.8699951348527202E-2</v>
      </c>
      <c r="E26" s="2">
        <v>0.30390777079730213</v>
      </c>
      <c r="F26" s="2">
        <v>0.12746701834961785</v>
      </c>
      <c r="G26" s="2"/>
      <c r="I26" t="s">
        <v>55</v>
      </c>
      <c r="J26" s="2">
        <v>0</v>
      </c>
      <c r="K26" s="2">
        <v>0.42593047529940592</v>
      </c>
      <c r="L26" s="2">
        <v>5.9743822486446801E-2</v>
      </c>
      <c r="M26" s="2">
        <v>0.24472635871671619</v>
      </c>
      <c r="N26" s="2">
        <v>0.26959934349742931</v>
      </c>
      <c r="P26" t="s">
        <v>107</v>
      </c>
      <c r="Q26" s="1">
        <v>0</v>
      </c>
      <c r="R26" s="1">
        <v>0.54219894597482299</v>
      </c>
      <c r="S26" s="1">
        <v>5.8589880547826101E-2</v>
      </c>
      <c r="T26" s="1">
        <v>0.30827731341418418</v>
      </c>
      <c r="U26" s="1">
        <v>9.0933860063165312E-2</v>
      </c>
      <c r="W26" t="s">
        <v>81</v>
      </c>
      <c r="X26" s="2">
        <v>0</v>
      </c>
      <c r="Y26" s="2">
        <v>0.5189893986432923</v>
      </c>
      <c r="Z26" s="2">
        <v>6.8659963730524187E-2</v>
      </c>
      <c r="AA26" s="2">
        <v>0.21629088026149879</v>
      </c>
      <c r="AB26" s="2">
        <v>0.19605975736468315</v>
      </c>
    </row>
    <row r="27" spans="1:28" x14ac:dyDescent="0.35">
      <c r="A27" t="s">
        <v>30</v>
      </c>
      <c r="B27" s="2">
        <v>0.22575949920348543</v>
      </c>
      <c r="C27" s="2">
        <v>0.40682825578250653</v>
      </c>
      <c r="D27" s="2">
        <v>5.2270251899251899E-2</v>
      </c>
      <c r="E27" s="2">
        <v>0.21612300517650399</v>
      </c>
      <c r="F27" s="2">
        <v>9.901898793824962E-2</v>
      </c>
      <c r="G27" s="2"/>
      <c r="I27" t="s">
        <v>56</v>
      </c>
      <c r="J27" s="2">
        <v>0.27761528825015863</v>
      </c>
      <c r="K27" s="2">
        <v>0.32168672900293027</v>
      </c>
      <c r="L27" s="2">
        <v>4.3026080006887402E-2</v>
      </c>
      <c r="M27" s="2">
        <v>0.15822859489096308</v>
      </c>
      <c r="N27" s="2">
        <v>0.19944330784905837</v>
      </c>
      <c r="P27" t="s">
        <v>108</v>
      </c>
      <c r="Q27" s="1">
        <v>0.30451754999311453</v>
      </c>
      <c r="R27" s="1">
        <v>0.36706707385480147</v>
      </c>
      <c r="S27" s="1">
        <v>3.8392314430931995E-2</v>
      </c>
      <c r="T27" s="1">
        <v>0.20875923105281213</v>
      </c>
      <c r="U27" s="1">
        <v>8.126383066833695E-2</v>
      </c>
      <c r="W27" t="s">
        <v>82</v>
      </c>
      <c r="X27" s="2">
        <v>0.32253343493292103</v>
      </c>
      <c r="Y27" s="2">
        <v>0.25917183853226577</v>
      </c>
      <c r="Z27" s="2">
        <v>3.1042576575002902E-2</v>
      </c>
      <c r="AA27" s="2">
        <v>0.12101079350231359</v>
      </c>
      <c r="AB27" s="2">
        <v>0.26624135645749436</v>
      </c>
    </row>
    <row r="28" spans="1:28" x14ac:dyDescent="0.35">
      <c r="A28" t="s">
        <v>155</v>
      </c>
      <c r="B28" s="2">
        <f>AVERAGE(B2:B27)</f>
        <v>0.2301498000512931</v>
      </c>
      <c r="C28" s="2">
        <f t="shared" ref="C28:F28" si="0">AVERAGE(C2:C27)</f>
        <v>0.32988785454101294</v>
      </c>
      <c r="D28" s="2">
        <f t="shared" si="0"/>
        <v>7.7864917152235563E-2</v>
      </c>
      <c r="E28" s="2">
        <f t="shared" si="0"/>
        <v>0.24343009755167422</v>
      </c>
      <c r="F28" s="2">
        <f t="shared" si="0"/>
        <v>0.11866733070378264</v>
      </c>
      <c r="G28" s="2"/>
      <c r="I28" t="s">
        <v>155</v>
      </c>
      <c r="J28" s="2">
        <f>AVERAGE(J2:J27)</f>
        <v>0.27269840883703261</v>
      </c>
      <c r="K28" s="2">
        <f t="shared" ref="K28" si="1">AVERAGE(K2:K27)</f>
        <v>0.2914971212966172</v>
      </c>
      <c r="L28" s="2">
        <f t="shared" ref="L28" si="2">AVERAGE(L2:L27)</f>
        <v>6.4742216679847656E-2</v>
      </c>
      <c r="M28" s="2">
        <f t="shared" ref="M28" si="3">AVERAGE(M2:M27)</f>
        <v>0.19182652756839974</v>
      </c>
      <c r="N28" s="2">
        <f t="shared" ref="N28" si="4">AVERAGE(N2:N27)</f>
        <v>0.1792357256181013</v>
      </c>
      <c r="P28" t="s">
        <v>155</v>
      </c>
      <c r="Q28" s="2">
        <f>AVERAGE(Q2:Q27)</f>
        <v>0.27722112057699411</v>
      </c>
      <c r="R28" s="2">
        <f t="shared" ref="R28" si="5">AVERAGE(R2:R27)</f>
        <v>0.32329853907755779</v>
      </c>
      <c r="S28" s="2">
        <f t="shared" ref="S28" si="6">AVERAGE(S2:S27)</f>
        <v>0.11787757466932892</v>
      </c>
      <c r="T28" s="2">
        <f t="shared" ref="T28" si="7">AVERAGE(T2:T27)</f>
        <v>0.1953971814300256</v>
      </c>
      <c r="U28" s="2">
        <f t="shared" ref="U28" si="8">AVERAGE(U2:U27)</f>
        <v>8.6205584246092065E-2</v>
      </c>
      <c r="W28" t="s">
        <v>155</v>
      </c>
      <c r="X28" s="2">
        <f>AVERAGE(X2:X27)</f>
        <v>0.29098251748164183</v>
      </c>
      <c r="Y28" s="2">
        <f t="shared" ref="Y28" si="9">AVERAGE(Y2:Y27)</f>
        <v>0.28820586143013083</v>
      </c>
      <c r="Z28" s="2">
        <f t="shared" ref="Z28" si="10">AVERAGE(Z2:Z27)</f>
        <v>0.12298767065512213</v>
      </c>
      <c r="AA28" s="2">
        <f t="shared" ref="AA28" si="11">AVERAGE(AA2:AA27)</f>
        <v>0.15749729499053849</v>
      </c>
      <c r="AB28" s="2">
        <f t="shared" ref="AB28" si="12">AVERAGE(AB2:AB27)</f>
        <v>0.14032665544256495</v>
      </c>
    </row>
    <row r="29" spans="1:28" x14ac:dyDescent="0.35">
      <c r="A29" t="s">
        <v>156</v>
      </c>
      <c r="B29" s="2">
        <f>AVERAGEIF(B2:B27,"&gt;0")</f>
        <v>0.39892632008890799</v>
      </c>
      <c r="C29" s="2">
        <f t="shared" ref="C29:F29" si="13">AVERAGEIF(C2:C27,"&gt;0")</f>
        <v>0.57180561453775569</v>
      </c>
      <c r="D29" s="2">
        <f t="shared" si="13"/>
        <v>0.13496585639720832</v>
      </c>
      <c r="E29" s="2">
        <f t="shared" si="13"/>
        <v>0.42194550242290202</v>
      </c>
      <c r="F29" s="2">
        <f t="shared" si="13"/>
        <v>0.20569003988655657</v>
      </c>
      <c r="G29" s="2"/>
      <c r="I29" t="s">
        <v>156</v>
      </c>
      <c r="J29" s="2">
        <f>AVERAGEIF(J2:J27,"&gt;0")</f>
        <v>0.47267724198418987</v>
      </c>
      <c r="K29" s="2">
        <f t="shared" ref="K29:N29" si="14">AVERAGEIF(K2:K27,"&gt;0")</f>
        <v>0.50526167691413648</v>
      </c>
      <c r="L29" s="2">
        <f t="shared" si="14"/>
        <v>0.11221984224506927</v>
      </c>
      <c r="M29" s="2">
        <f t="shared" si="14"/>
        <v>0.3324993144518929</v>
      </c>
      <c r="N29" s="2">
        <f t="shared" si="14"/>
        <v>0.31067525773804228</v>
      </c>
      <c r="P29" t="s">
        <v>156</v>
      </c>
      <c r="Q29" s="2">
        <f>AVERAGEIF(Q2:Q27,"&gt;0")</f>
        <v>0.48051660900012311</v>
      </c>
      <c r="R29" s="2">
        <f t="shared" ref="R29:U29" si="15">AVERAGEIF(R2:R27,"&gt;0")</f>
        <v>0.56038413440110024</v>
      </c>
      <c r="S29" s="2">
        <f t="shared" si="15"/>
        <v>0.20432112942683681</v>
      </c>
      <c r="T29" s="2">
        <f t="shared" si="15"/>
        <v>0.33868844781204438</v>
      </c>
      <c r="U29" s="2">
        <f t="shared" si="15"/>
        <v>0.14942301269322625</v>
      </c>
      <c r="W29" t="s">
        <v>156</v>
      </c>
      <c r="X29" s="2">
        <f>AVERAGEIF(X2:X27,"&gt;0")</f>
        <v>0.50436969696817924</v>
      </c>
      <c r="Y29" s="2">
        <f t="shared" ref="Y29:AB29" si="16">AVERAGEIF(Y2:Y27,"&gt;0")</f>
        <v>0.49955682647889343</v>
      </c>
      <c r="Z29" s="2">
        <f t="shared" si="16"/>
        <v>0.21317862913554503</v>
      </c>
      <c r="AA29" s="2">
        <f t="shared" si="16"/>
        <v>0.27299531131693339</v>
      </c>
      <c r="AB29" s="2">
        <f t="shared" si="16"/>
        <v>0.24323286943377925</v>
      </c>
    </row>
    <row r="30" spans="1:28" x14ac:dyDescent="0.35">
      <c r="B30" s="2"/>
      <c r="C30" s="2"/>
      <c r="D30" s="2"/>
      <c r="E30" s="2"/>
      <c r="F30" s="2"/>
      <c r="G30" s="2"/>
      <c r="J30" s="2"/>
      <c r="K30" s="2"/>
      <c r="L30" s="2"/>
      <c r="M30" s="2"/>
      <c r="N30" s="2"/>
      <c r="Q30" s="2"/>
      <c r="R30" s="2"/>
      <c r="S30" s="2"/>
      <c r="T30" s="2"/>
      <c r="U30" s="2"/>
      <c r="X30" s="2"/>
      <c r="Y30" s="2"/>
      <c r="Z30" s="2"/>
      <c r="AA30" s="2"/>
      <c r="AB30" s="2"/>
    </row>
    <row r="32" spans="1:28" x14ac:dyDescent="0.35"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I32" s="2" t="s">
        <v>0</v>
      </c>
      <c r="J32" s="2" t="s">
        <v>1</v>
      </c>
      <c r="K32" s="2" t="s">
        <v>2</v>
      </c>
      <c r="L32" s="2" t="s">
        <v>3</v>
      </c>
      <c r="M32" s="2" t="s">
        <v>4</v>
      </c>
    </row>
    <row r="33" spans="1:26" x14ac:dyDescent="0.35">
      <c r="A33" t="s">
        <v>109</v>
      </c>
      <c r="B33" s="3">
        <f>B2-J2</f>
        <v>-0.10392119484857321</v>
      </c>
      <c r="C33" s="3">
        <f>C2-K2</f>
        <v>0.10392119484857354</v>
      </c>
      <c r="D33" s="3">
        <f>D2-L2</f>
        <v>0</v>
      </c>
      <c r="E33" s="3">
        <f>E2-M2</f>
        <v>0</v>
      </c>
      <c r="F33" s="3">
        <f>F2-N2</f>
        <v>0</v>
      </c>
      <c r="H33" t="s">
        <v>109</v>
      </c>
      <c r="I33" s="3">
        <f>Q2-X2</f>
        <v>-7.3067939253385006E-2</v>
      </c>
      <c r="J33" s="3">
        <f>R2-Y2</f>
        <v>7.3067939253385672E-2</v>
      </c>
      <c r="K33" s="3">
        <f>S2-Z2</f>
        <v>0</v>
      </c>
      <c r="L33" s="3">
        <f>T2-AA2</f>
        <v>0</v>
      </c>
      <c r="M33" s="3">
        <f>U2-AB2</f>
        <v>0</v>
      </c>
      <c r="O33" t="s">
        <v>148</v>
      </c>
      <c r="Q33" t="s">
        <v>0</v>
      </c>
      <c r="R33" t="s">
        <v>1</v>
      </c>
      <c r="S33" t="s">
        <v>2</v>
      </c>
      <c r="T33" t="s">
        <v>3</v>
      </c>
      <c r="U33" t="s">
        <v>150</v>
      </c>
      <c r="W33" t="s">
        <v>0</v>
      </c>
      <c r="X33" t="s">
        <v>1</v>
      </c>
      <c r="Y33" t="s">
        <v>2</v>
      </c>
      <c r="Z33" t="s">
        <v>3</v>
      </c>
    </row>
    <row r="34" spans="1:26" x14ac:dyDescent="0.35">
      <c r="A34" t="s">
        <v>110</v>
      </c>
      <c r="B34" s="3">
        <f>B3-J3</f>
        <v>-5.9128854003917652E-2</v>
      </c>
      <c r="C34" s="3">
        <f>C3-K3</f>
        <v>0</v>
      </c>
      <c r="D34" s="3">
        <f>D3-L3</f>
        <v>5.9128854003917403E-2</v>
      </c>
      <c r="E34" s="3">
        <f>E3-M3</f>
        <v>0</v>
      </c>
      <c r="F34" s="3">
        <f>F3-N3</f>
        <v>0</v>
      </c>
      <c r="H34" t="s">
        <v>110</v>
      </c>
      <c r="I34" s="3">
        <f>Q3-X3</f>
        <v>-8.4954396849900027E-3</v>
      </c>
      <c r="J34" s="3">
        <f>R3-Y3</f>
        <v>0</v>
      </c>
      <c r="K34" s="3">
        <f>S3-Z3</f>
        <v>8.4954396849901692E-3</v>
      </c>
      <c r="L34" s="3">
        <f>T3-AA3</f>
        <v>0</v>
      </c>
      <c r="M34" s="3">
        <f>U3-AB3</f>
        <v>0</v>
      </c>
      <c r="P34" t="s">
        <v>1</v>
      </c>
      <c r="Q34">
        <f>CORREL($B$2:$B$27,C2:C27)</f>
        <v>-0.42357138314714415</v>
      </c>
      <c r="V34" t="s">
        <v>1</v>
      </c>
      <c r="W34">
        <f>CORREL($Q$2:$Q$27,R2:R27)</f>
        <v>-0.47421398611545368</v>
      </c>
    </row>
    <row r="35" spans="1:26" x14ac:dyDescent="0.35">
      <c r="A35" t="s">
        <v>111</v>
      </c>
      <c r="B35" s="3">
        <f>B4-J4</f>
        <v>-0.17379381334950583</v>
      </c>
      <c r="C35" s="3">
        <f>C4-K4</f>
        <v>0</v>
      </c>
      <c r="D35" s="3">
        <f>D4-L4</f>
        <v>0</v>
      </c>
      <c r="E35" s="3">
        <f>E4-M4</f>
        <v>0.17379381334950594</v>
      </c>
      <c r="F35" s="3">
        <f>F4-N4</f>
        <v>0</v>
      </c>
      <c r="H35" t="s">
        <v>111</v>
      </c>
      <c r="I35" s="3">
        <f>Q4-X4</f>
        <v>-5.183563677217129E-2</v>
      </c>
      <c r="J35" s="3">
        <f>R4-Y4</f>
        <v>0</v>
      </c>
      <c r="K35" s="3">
        <f>S4-Z4</f>
        <v>0</v>
      </c>
      <c r="L35" s="3">
        <f>T4-AA4</f>
        <v>5.1835636772171623E-2</v>
      </c>
      <c r="M35" s="3">
        <f>U4-AB4</f>
        <v>0</v>
      </c>
      <c r="P35" t="s">
        <v>2</v>
      </c>
      <c r="Q35">
        <f>CORREL($B$2:$B$27,D2:D27)</f>
        <v>-0.18190050792998888</v>
      </c>
      <c r="R35">
        <f>CORREL($C$2:$C$27,D2:D27)</f>
        <v>-0.27269661586602478</v>
      </c>
      <c r="T35" s="4"/>
      <c r="V35" t="s">
        <v>2</v>
      </c>
      <c r="W35">
        <f>CORREL($Q$2:$Q$27,S2:S27)</f>
        <v>-0.33278718996332213</v>
      </c>
      <c r="X35">
        <f>CORREL($R$2:$R$27,S2:S27)</f>
        <v>-0.38988485367941461</v>
      </c>
      <c r="Z35" s="4"/>
    </row>
    <row r="36" spans="1:26" x14ac:dyDescent="0.35">
      <c r="A36" t="s">
        <v>112</v>
      </c>
      <c r="B36" s="3">
        <f>B5-J5</f>
        <v>0.11770610909926393</v>
      </c>
      <c r="C36" s="3">
        <f>C5-K5</f>
        <v>0</v>
      </c>
      <c r="D36" s="3">
        <f>D5-L5</f>
        <v>0</v>
      </c>
      <c r="E36" s="3">
        <f>E5-M5</f>
        <v>0</v>
      </c>
      <c r="F36" s="3">
        <f>F5-N5</f>
        <v>-0.11770610909926374</v>
      </c>
      <c r="H36" t="s">
        <v>112</v>
      </c>
      <c r="I36" s="3">
        <f>Q5-X5</f>
        <v>0.10794944744000878</v>
      </c>
      <c r="J36" s="3">
        <f>R5-Y5</f>
        <v>0</v>
      </c>
      <c r="K36" s="3">
        <f>S5-Z5</f>
        <v>0</v>
      </c>
      <c r="L36" s="3">
        <f>T5-AA5</f>
        <v>0</v>
      </c>
      <c r="M36" s="3">
        <f>U5-AB5</f>
        <v>-0.10794944744000784</v>
      </c>
      <c r="P36" t="s">
        <v>3</v>
      </c>
      <c r="Q36">
        <f>CORREL($B$2:$B$27,E2:E27)</f>
        <v>-0.29388492026433416</v>
      </c>
      <c r="R36">
        <f>CORREL($C$2:$C$27,E2:E27)</f>
        <v>-0.47243278930980009</v>
      </c>
      <c r="S36">
        <f>CORREL($D$2:$D$27,E2:E27)</f>
        <v>-0.14548667821385614</v>
      </c>
      <c r="T36" s="4"/>
      <c r="V36" t="s">
        <v>3</v>
      </c>
      <c r="W36">
        <f>CORREL($Q$2:$Q$27,T2:T27)</f>
        <v>-0.23445214124673744</v>
      </c>
      <c r="X36">
        <f>CORREL($R$2:$R$27,T2:T27)</f>
        <v>-0.34690963047557144</v>
      </c>
      <c r="Y36">
        <f>CORREL($S$2:$S$27,T2:T27)</f>
        <v>-5.2511777311555714E-2</v>
      </c>
      <c r="Z36" s="4"/>
    </row>
    <row r="37" spans="1:26" x14ac:dyDescent="0.35">
      <c r="A37" t="s">
        <v>113</v>
      </c>
      <c r="B37" s="3">
        <f>B6-J6</f>
        <v>0</v>
      </c>
      <c r="C37" s="3">
        <f>C6-K6</f>
        <v>4.9219145803289788E-3</v>
      </c>
      <c r="D37" s="3">
        <f>D6-L6</f>
        <v>-4.9219145803287012E-3</v>
      </c>
      <c r="E37" s="3">
        <f>E6-M6</f>
        <v>0</v>
      </c>
      <c r="F37" s="3">
        <f>F6-N6</f>
        <v>0</v>
      </c>
      <c r="H37" t="s">
        <v>113</v>
      </c>
      <c r="I37" s="3">
        <f>Q6-X6</f>
        <v>0</v>
      </c>
      <c r="J37" s="3">
        <f>R6-Y6</f>
        <v>1.7216157945481814E-2</v>
      </c>
      <c r="K37" s="3">
        <f>S6-Z6</f>
        <v>-1.7216157945481592E-2</v>
      </c>
      <c r="L37" s="3">
        <f>T6-AA6</f>
        <v>0</v>
      </c>
      <c r="M37" s="3">
        <f>U6-AB6</f>
        <v>0</v>
      </c>
      <c r="P37" s="4" t="s">
        <v>4</v>
      </c>
      <c r="Q37">
        <f>CORREL($B$2:$B$27,F2:F27)</f>
        <v>-9.2598013119579561E-2</v>
      </c>
      <c r="R37">
        <f>CORREL($C$2:$C$27,F2:F27)</f>
        <v>-0.32332584992975105</v>
      </c>
      <c r="S37">
        <f>CORREL($D$2:$D$27,F2:F27)</f>
        <v>0.24487428313345577</v>
      </c>
      <c r="T37">
        <f>CORREL($E$2:$E$27,F2:F27)</f>
        <v>-0.18352747980083789</v>
      </c>
      <c r="V37" s="4" t="s">
        <v>4</v>
      </c>
      <c r="W37">
        <f>CORREL($Q$2:$Q$27,U2:U27)</f>
        <v>-4.0906462112429681E-2</v>
      </c>
      <c r="X37">
        <f>CORREL($R$2:$R$27,U2:U27)</f>
        <v>-0.14832494725219453</v>
      </c>
      <c r="Y37">
        <f>CORREL($S$2:$S$27,U2:U27)</f>
        <v>-9.6299841558756344E-2</v>
      </c>
      <c r="Z37">
        <f>CORREL($T$2:$T$27,U2:U27)</f>
        <v>-0.16025149161387475</v>
      </c>
    </row>
    <row r="38" spans="1:26" x14ac:dyDescent="0.35">
      <c r="A38" t="s">
        <v>114</v>
      </c>
      <c r="B38" s="3">
        <f>B7-J7</f>
        <v>0</v>
      </c>
      <c r="C38" s="3">
        <f>C7-K7</f>
        <v>-5.3519957774372795E-3</v>
      </c>
      <c r="D38" s="3">
        <f>D7-L7</f>
        <v>0</v>
      </c>
      <c r="E38" s="3">
        <f>E7-M7</f>
        <v>5.3519957774366689E-3</v>
      </c>
      <c r="F38" s="3">
        <f>F7-N7</f>
        <v>0</v>
      </c>
      <c r="H38" t="s">
        <v>114</v>
      </c>
      <c r="I38" s="3">
        <f>Q7-X7</f>
        <v>0</v>
      </c>
      <c r="J38" s="3">
        <f>R7-Y7</f>
        <v>2.9526224295034154E-2</v>
      </c>
      <c r="K38" s="3">
        <f>S7-Z7</f>
        <v>0</v>
      </c>
      <c r="L38" s="3">
        <f>T7-AA7</f>
        <v>-2.952622429503432E-2</v>
      </c>
      <c r="M38" s="3">
        <f>U7-AB7</f>
        <v>0</v>
      </c>
    </row>
    <row r="39" spans="1:26" x14ac:dyDescent="0.35">
      <c r="A39" t="s">
        <v>115</v>
      </c>
      <c r="B39" s="3">
        <f>B8-J8</f>
        <v>0</v>
      </c>
      <c r="C39" s="3">
        <f>C8-K8</f>
        <v>0.15142508075800143</v>
      </c>
      <c r="D39" s="3">
        <f>D8-L8</f>
        <v>0</v>
      </c>
      <c r="E39" s="3">
        <f>E8-M8</f>
        <v>0</v>
      </c>
      <c r="F39" s="3">
        <f>F8-N8</f>
        <v>-0.15142508075800137</v>
      </c>
      <c r="H39" t="s">
        <v>115</v>
      </c>
      <c r="I39" s="3">
        <f>Q8-X8</f>
        <v>0</v>
      </c>
      <c r="J39" s="3">
        <f>R8-Y8</f>
        <v>3.2253047805655188E-2</v>
      </c>
      <c r="K39" s="3">
        <f>S8-Z8</f>
        <v>0</v>
      </c>
      <c r="L39" s="3">
        <f>T8-AA8</f>
        <v>0</v>
      </c>
      <c r="M39" s="3">
        <f>U8-AB8</f>
        <v>-3.2253047805654911E-2</v>
      </c>
      <c r="O39" t="s">
        <v>149</v>
      </c>
      <c r="Q39" t="s">
        <v>0</v>
      </c>
      <c r="R39" t="s">
        <v>1</v>
      </c>
      <c r="S39" t="s">
        <v>2</v>
      </c>
      <c r="T39" t="s">
        <v>3</v>
      </c>
      <c r="U39" t="s">
        <v>151</v>
      </c>
      <c r="W39" t="s">
        <v>0</v>
      </c>
      <c r="X39" t="s">
        <v>1</v>
      </c>
      <c r="Y39" t="s">
        <v>2</v>
      </c>
      <c r="Z39" t="s">
        <v>3</v>
      </c>
    </row>
    <row r="40" spans="1:26" x14ac:dyDescent="0.35">
      <c r="A40" t="s">
        <v>116</v>
      </c>
      <c r="B40" s="3">
        <f>B9-J9</f>
        <v>0</v>
      </c>
      <c r="C40" s="3">
        <f>C9-K9</f>
        <v>0</v>
      </c>
      <c r="D40" s="3">
        <f>D9-L9</f>
        <v>-5.7633711543269017E-3</v>
      </c>
      <c r="E40" s="3">
        <f>E9-M9</f>
        <v>5.7633711543265687E-3</v>
      </c>
      <c r="F40" s="3">
        <f>F9-N9</f>
        <v>0</v>
      </c>
      <c r="H40" t="s">
        <v>116</v>
      </c>
      <c r="I40" s="3">
        <f>Q9-X9</f>
        <v>0</v>
      </c>
      <c r="J40" s="3">
        <f>R9-Y9</f>
        <v>0</v>
      </c>
      <c r="K40" s="3">
        <f>S9-Z9</f>
        <v>4.8921434129101105E-3</v>
      </c>
      <c r="L40" s="3">
        <f>T9-AA9</f>
        <v>-4.8921434129105545E-3</v>
      </c>
      <c r="M40" s="3">
        <f>U9-AB9</f>
        <v>0</v>
      </c>
      <c r="P40" t="s">
        <v>1</v>
      </c>
      <c r="Q40">
        <f>CORREL($J$2:$J$27,K2:K27)</f>
        <v>-0.45215435101809376</v>
      </c>
      <c r="V40" t="s">
        <v>1</v>
      </c>
      <c r="W40">
        <f>CORREL($X$2:$X$27,Y2:Y27)</f>
        <v>-0.50535493443848523</v>
      </c>
    </row>
    <row r="41" spans="1:26" x14ac:dyDescent="0.35">
      <c r="A41" t="s">
        <v>117</v>
      </c>
      <c r="B41" s="3">
        <f>B10-J10</f>
        <v>0</v>
      </c>
      <c r="C41" s="3">
        <f>C10-K10</f>
        <v>0</v>
      </c>
      <c r="D41" s="3">
        <f>D10-L10</f>
        <v>0.13833518516986798</v>
      </c>
      <c r="E41" s="3">
        <f>E10-M10</f>
        <v>0</v>
      </c>
      <c r="F41" s="3">
        <f>F10-N10</f>
        <v>-0.13833518516986709</v>
      </c>
      <c r="H41" t="s">
        <v>117</v>
      </c>
      <c r="I41" s="3">
        <f>Q10-X10</f>
        <v>0</v>
      </c>
      <c r="J41" s="3">
        <f>R10-Y10</f>
        <v>0</v>
      </c>
      <c r="K41" s="3">
        <f>S10-Z10</f>
        <v>-8.8182675368409069E-2</v>
      </c>
      <c r="L41" s="3">
        <f>T10-AA10</f>
        <v>0</v>
      </c>
      <c r="M41" s="3">
        <f>U10-AB10</f>
        <v>8.8182675368408403E-2</v>
      </c>
      <c r="P41" t="s">
        <v>2</v>
      </c>
      <c r="Q41">
        <f>CORREL($J$2:$J$27,L2:L27)</f>
        <v>-0.22657185860289969</v>
      </c>
      <c r="R41">
        <f>CORREL($K$2:$K$27,L2:L27)</f>
        <v>-0.22252319370833676</v>
      </c>
      <c r="T41" s="4"/>
      <c r="V41" t="s">
        <v>2</v>
      </c>
      <c r="W41">
        <f>CORREL($X$2:$X$27,Z2:Z27)</f>
        <v>-0.34553156172051025</v>
      </c>
      <c r="X41">
        <f>CORREL($Y$2:$Y$27,AA2:AA27)</f>
        <v>-0.23733175169098647</v>
      </c>
      <c r="Z41" s="4"/>
    </row>
    <row r="42" spans="1:26" x14ac:dyDescent="0.35">
      <c r="A42" t="s">
        <v>118</v>
      </c>
      <c r="B42" s="3">
        <f>B11-J11</f>
        <v>0</v>
      </c>
      <c r="C42" s="3">
        <f>C11-K11</f>
        <v>0</v>
      </c>
      <c r="D42" s="3">
        <f>D11-L11</f>
        <v>0</v>
      </c>
      <c r="E42" s="3">
        <f>E11-M11</f>
        <v>0.17847815718952176</v>
      </c>
      <c r="F42" s="3">
        <f>F11-N11</f>
        <v>-0.17847815718952237</v>
      </c>
      <c r="H42" t="s">
        <v>118</v>
      </c>
      <c r="I42" s="3">
        <f>Q11-X11</f>
        <v>0</v>
      </c>
      <c r="J42" s="3">
        <f>R11-Y11</f>
        <v>0</v>
      </c>
      <c r="K42" s="3">
        <f>S11-Z11</f>
        <v>0</v>
      </c>
      <c r="L42" s="3">
        <f>T11-AA11</f>
        <v>0.14147241166161606</v>
      </c>
      <c r="M42" s="3">
        <f>U11-AB11</f>
        <v>-0.14147241166161528</v>
      </c>
      <c r="P42" t="s">
        <v>3</v>
      </c>
      <c r="Q42">
        <f>CORREL($J$2:$J$27,M2:M27)</f>
        <v>-0.3348548728951577</v>
      </c>
      <c r="R42">
        <f>CORREL($K$2:$K$27,M2:M27)</f>
        <v>-0.36716984951789511</v>
      </c>
      <c r="S42">
        <f>CORREL($L$2:$L$27,M2:M27)</f>
        <v>-5.5747284926115172E-2</v>
      </c>
      <c r="T42" s="4"/>
      <c r="V42" t="s">
        <v>3</v>
      </c>
      <c r="W42">
        <f>CORREL($X$2:$X$27,AA2:AA27)</f>
        <v>-0.26367963073570405</v>
      </c>
      <c r="X42">
        <f>CORREL($Y$2:$Y$27,AA2:AA27)</f>
        <v>-0.23733175169098647</v>
      </c>
      <c r="Y42">
        <f>CORREL($Z$2:$Z$27,AB2:AB27)</f>
        <v>-0.32759534300155163</v>
      </c>
      <c r="Z42" s="4"/>
    </row>
    <row r="43" spans="1:26" x14ac:dyDescent="0.35">
      <c r="A43" t="s">
        <v>119</v>
      </c>
      <c r="B43" s="3">
        <f>B12-J12</f>
        <v>-0.10119453806450995</v>
      </c>
      <c r="C43" s="3">
        <f>C12-K12</f>
        <v>9.3083393740248543E-2</v>
      </c>
      <c r="D43" s="3">
        <f>D12-L12</f>
        <v>8.1111443242615905E-3</v>
      </c>
      <c r="E43" s="3">
        <f>E12-M12</f>
        <v>0</v>
      </c>
      <c r="F43" s="3">
        <f>F12-N12</f>
        <v>0</v>
      </c>
      <c r="H43" t="s">
        <v>119</v>
      </c>
      <c r="I43" s="3">
        <f>Q12-X12</f>
        <v>-6.9582404781271923E-2</v>
      </c>
      <c r="J43" s="3">
        <f>R12-Y12</f>
        <v>7.2858243207338858E-2</v>
      </c>
      <c r="K43" s="3">
        <f>S12-Z12</f>
        <v>-3.2758384260665879E-3</v>
      </c>
      <c r="L43" s="3">
        <f>T12-AA12</f>
        <v>0</v>
      </c>
      <c r="M43" s="3">
        <f>U12-AB12</f>
        <v>0</v>
      </c>
      <c r="P43" s="4" t="s">
        <v>4</v>
      </c>
      <c r="Q43">
        <f>CORREL($J$2:$J$27,N2:N27)</f>
        <v>-0.27672397470027177</v>
      </c>
      <c r="R43">
        <f>CORREL($K$2:$K$27,N2:N27)</f>
        <v>-0.32263304557246841</v>
      </c>
      <c r="S43">
        <f>CORREL($L$2:$L$27,N2:N27)</f>
        <v>0.1757183202604311</v>
      </c>
      <c r="T43">
        <f>CORREL($M$2:$M$27,N2:N27)</f>
        <v>-0.10537218488484799</v>
      </c>
      <c r="V43" s="4" t="s">
        <v>4</v>
      </c>
      <c r="W43">
        <f>CORREL($X$2:$X$27,AB2:AB27)</f>
        <v>1.5835644501607383E-3</v>
      </c>
      <c r="X43">
        <f>CORREL($Y$2:$Y$27,AB2:AB27)</f>
        <v>-0.13531190978909094</v>
      </c>
      <c r="Y43">
        <f>CORREL($Z$2:$Z$27,AB2:AB27)</f>
        <v>-0.32759534300155163</v>
      </c>
      <c r="Z43">
        <f>CORREL($AA$2:$AA$27,AB2:AB27)</f>
        <v>-0.1459257299695467</v>
      </c>
    </row>
    <row r="44" spans="1:26" x14ac:dyDescent="0.35">
      <c r="A44" t="s">
        <v>120</v>
      </c>
      <c r="B44" s="3">
        <f>B13-J13</f>
        <v>-0.10612962652719055</v>
      </c>
      <c r="C44" s="3">
        <f>C13-K13</f>
        <v>5.8152237969871845E-2</v>
      </c>
      <c r="D44" s="3">
        <f>D13-L13</f>
        <v>0</v>
      </c>
      <c r="E44" s="3">
        <f>E13-M13</f>
        <v>4.7977388557318756E-2</v>
      </c>
      <c r="F44" s="3">
        <f>F13-N13</f>
        <v>0</v>
      </c>
      <c r="H44" t="s">
        <v>120</v>
      </c>
      <c r="I44" s="3">
        <f>Q13-X13</f>
        <v>-6.7842661938554372E-2</v>
      </c>
      <c r="J44" s="3">
        <f>R13-Y13</f>
        <v>5.466604946420156E-2</v>
      </c>
      <c r="K44" s="3">
        <f>S13-Z13</f>
        <v>0</v>
      </c>
      <c r="L44" s="3">
        <f>T13-AA13</f>
        <v>1.3176612474352478E-2</v>
      </c>
      <c r="M44" s="3">
        <f>U13-AB13</f>
        <v>0</v>
      </c>
    </row>
    <row r="45" spans="1:26" x14ac:dyDescent="0.35">
      <c r="A45" t="s">
        <v>121</v>
      </c>
      <c r="B45" s="3">
        <f>B14-J14</f>
        <v>-3.4703815453091091E-2</v>
      </c>
      <c r="C45" s="3">
        <f>C14-K14</f>
        <v>0.14427188039504057</v>
      </c>
      <c r="D45" s="3">
        <f>D14-L14</f>
        <v>0</v>
      </c>
      <c r="E45" s="3">
        <f>E14-M14</f>
        <v>0</v>
      </c>
      <c r="F45" s="3">
        <f>F14-N14</f>
        <v>-0.10956806494194876</v>
      </c>
      <c r="H45" t="s">
        <v>121</v>
      </c>
      <c r="I45" s="3">
        <f>Q14-X14</f>
        <v>1.6793496736147495E-2</v>
      </c>
      <c r="J45" s="3">
        <f>R14-Y14</f>
        <v>0.16543910396188344</v>
      </c>
      <c r="K45" s="3">
        <f>S14-Z14</f>
        <v>0</v>
      </c>
      <c r="L45" s="3">
        <f>T14-AA14</f>
        <v>0</v>
      </c>
      <c r="M45" s="3">
        <f>U14-AB14</f>
        <v>-0.18223260069802991</v>
      </c>
    </row>
    <row r="46" spans="1:26" x14ac:dyDescent="0.35">
      <c r="A46" t="s">
        <v>122</v>
      </c>
      <c r="B46" s="3">
        <f>B15-J15</f>
        <v>-0.1636873891155059</v>
      </c>
      <c r="C46" s="3">
        <f>C15-K15</f>
        <v>0</v>
      </c>
      <c r="D46" s="3">
        <f>D15-L15</f>
        <v>1.8995422538029605E-2</v>
      </c>
      <c r="E46" s="3">
        <f>E15-M15</f>
        <v>0.14469196657747613</v>
      </c>
      <c r="F46" s="3">
        <f>F15-N15</f>
        <v>0</v>
      </c>
      <c r="H46" t="s">
        <v>122</v>
      </c>
      <c r="I46" s="3">
        <f>Q15-X15</f>
        <v>-4.6638731884203644E-2</v>
      </c>
      <c r="J46" s="3">
        <f>R15-Y15</f>
        <v>0</v>
      </c>
      <c r="K46" s="3">
        <f>S15-Z15</f>
        <v>-6.8729547217119547E-4</v>
      </c>
      <c r="L46" s="3">
        <f>T15-AA15</f>
        <v>4.7326027356375255E-2</v>
      </c>
      <c r="M46" s="3">
        <f>U15-AB15</f>
        <v>0</v>
      </c>
    </row>
    <row r="47" spans="1:26" x14ac:dyDescent="0.35">
      <c r="A47" t="s">
        <v>123</v>
      </c>
      <c r="B47" s="3">
        <f>B16-J16</f>
        <v>-0.15024350656014801</v>
      </c>
      <c r="C47" s="3">
        <f>C16-K16</f>
        <v>0</v>
      </c>
      <c r="D47" s="3">
        <f>D16-L16</f>
        <v>-3.8804538326395049E-3</v>
      </c>
      <c r="E47" s="3">
        <f>E16-M16</f>
        <v>0</v>
      </c>
      <c r="F47" s="3">
        <f>F16-N16</f>
        <v>0.15412396039278742</v>
      </c>
      <c r="H47" t="s">
        <v>123</v>
      </c>
      <c r="I47" s="3">
        <f>Q16-X16</f>
        <v>-4.4687967710467902E-2</v>
      </c>
      <c r="J47" s="3">
        <f>R16-Y16</f>
        <v>0</v>
      </c>
      <c r="K47" s="3">
        <f>S16-Z16</f>
        <v>-2.7938269147407546E-3</v>
      </c>
      <c r="L47" s="3">
        <f>T16-AA16</f>
        <v>0</v>
      </c>
      <c r="M47" s="3">
        <f>U16-AB16</f>
        <v>4.7481794625209073E-2</v>
      </c>
      <c r="O47" s="5" t="s">
        <v>152</v>
      </c>
      <c r="P47" s="5" t="s">
        <v>153</v>
      </c>
      <c r="Q47" s="5" t="s">
        <v>0</v>
      </c>
      <c r="R47" s="5" t="s">
        <v>1</v>
      </c>
      <c r="S47" s="5" t="s">
        <v>2</v>
      </c>
      <c r="T47" s="5" t="s">
        <v>3</v>
      </c>
      <c r="U47" s="5"/>
      <c r="V47" s="5" t="s">
        <v>154</v>
      </c>
      <c r="W47" s="5" t="s">
        <v>0</v>
      </c>
      <c r="X47" s="5" t="s">
        <v>1</v>
      </c>
      <c r="Y47" s="5" t="s">
        <v>2</v>
      </c>
      <c r="Z47" s="5" t="s">
        <v>3</v>
      </c>
    </row>
    <row r="48" spans="1:26" x14ac:dyDescent="0.35">
      <c r="A48" t="s">
        <v>124</v>
      </c>
      <c r="B48" s="3">
        <f>B17-J17</f>
        <v>-4.4620687398539083E-2</v>
      </c>
      <c r="C48" s="3">
        <f>C17-K17</f>
        <v>0</v>
      </c>
      <c r="D48" s="3">
        <f>D17-L17</f>
        <v>0</v>
      </c>
      <c r="E48" s="3">
        <f>E17-M17</f>
        <v>0.17513046048777337</v>
      </c>
      <c r="F48" s="3">
        <f>F17-N17</f>
        <v>-0.13050977308923442</v>
      </c>
      <c r="H48" t="s">
        <v>124</v>
      </c>
      <c r="I48" s="3">
        <f>Q17-X17</f>
        <v>-1.9469903296015167E-2</v>
      </c>
      <c r="J48" s="3">
        <f>R17-Y17</f>
        <v>0</v>
      </c>
      <c r="K48" s="3">
        <f>S17-Z17</f>
        <v>0</v>
      </c>
      <c r="L48" s="3">
        <f>T17-AA17</f>
        <v>0.16527858748632407</v>
      </c>
      <c r="M48" s="3">
        <f>U17-AB17</f>
        <v>-0.14580868419030868</v>
      </c>
      <c r="O48" s="5"/>
      <c r="P48" s="5" t="s">
        <v>1</v>
      </c>
      <c r="Q48" s="5">
        <f>Q40-Q34</f>
        <v>-2.8582967870949605E-2</v>
      </c>
      <c r="R48" s="5"/>
      <c r="S48" s="5"/>
      <c r="T48" s="5"/>
      <c r="U48" s="5"/>
      <c r="V48" s="5" t="s">
        <v>1</v>
      </c>
      <c r="W48" s="5">
        <f>W40-W34</f>
        <v>-3.1140948323031548E-2</v>
      </c>
      <c r="X48" s="5"/>
      <c r="Y48" s="5"/>
      <c r="Z48" s="5"/>
    </row>
    <row r="49" spans="1:26" x14ac:dyDescent="0.35">
      <c r="A49" t="s">
        <v>125</v>
      </c>
      <c r="B49" s="3">
        <f>B18-J18</f>
        <v>0</v>
      </c>
      <c r="C49" s="3">
        <f>C18-K18</f>
        <v>-2.0603592272054883E-3</v>
      </c>
      <c r="D49" s="3">
        <f>D18-L18</f>
        <v>-5.5613164541623017E-3</v>
      </c>
      <c r="E49" s="3">
        <f>E18-M18</f>
        <v>7.6216756813680675E-3</v>
      </c>
      <c r="F49" s="3">
        <f>F18-N18</f>
        <v>0</v>
      </c>
      <c r="H49" t="s">
        <v>125</v>
      </c>
      <c r="I49" s="3">
        <f>Q18-X18</f>
        <v>0</v>
      </c>
      <c r="J49" s="3">
        <f>R18-Y18</f>
        <v>3.5597007858712115E-2</v>
      </c>
      <c r="K49" s="3">
        <f>S18-Z18</f>
        <v>-1.2183741173217091E-2</v>
      </c>
      <c r="L49" s="3">
        <f>T18-AA18</f>
        <v>-2.3413266685494871E-2</v>
      </c>
      <c r="M49" s="3">
        <f>U18-AB18</f>
        <v>0</v>
      </c>
      <c r="O49" s="5"/>
      <c r="P49" s="5" t="s">
        <v>2</v>
      </c>
      <c r="Q49" s="5">
        <f t="shared" ref="Q49:T51" si="17">Q41-Q35</f>
        <v>-4.4671350672910809E-2</v>
      </c>
      <c r="R49" s="5">
        <f>R41-R35</f>
        <v>5.0173422157688025E-2</v>
      </c>
      <c r="S49" s="5"/>
      <c r="T49" s="5"/>
      <c r="U49" s="5"/>
      <c r="V49" s="5" t="s">
        <v>2</v>
      </c>
      <c r="W49" s="5">
        <f t="shared" ref="W49:Z49" si="18">W41-W35</f>
        <v>-1.2744371757188122E-2</v>
      </c>
      <c r="X49" s="5">
        <f>X41-X35</f>
        <v>0.15255310198842814</v>
      </c>
      <c r="Y49" s="5"/>
      <c r="Z49" s="5"/>
    </row>
    <row r="50" spans="1:26" x14ac:dyDescent="0.35">
      <c r="A50" t="s">
        <v>126</v>
      </c>
      <c r="B50" s="3">
        <f>B19-J19</f>
        <v>0</v>
      </c>
      <c r="C50" s="3">
        <f>C19-K19</f>
        <v>-6.1822448501802851E-2</v>
      </c>
      <c r="D50" s="3">
        <f>D19-L19</f>
        <v>5.7457104102251799E-2</v>
      </c>
      <c r="E50" s="3">
        <f>E19-M19</f>
        <v>0</v>
      </c>
      <c r="F50" s="3">
        <f>F19-N19</f>
        <v>4.3653443995513297E-3</v>
      </c>
      <c r="H50" t="s">
        <v>126</v>
      </c>
      <c r="I50" s="3">
        <f>Q19-X19</f>
        <v>0</v>
      </c>
      <c r="J50" s="3">
        <f>R19-Y19</f>
        <v>-1.489092433380923E-2</v>
      </c>
      <c r="K50" s="3">
        <f>S19-Z19</f>
        <v>4.3554327104430801E-2</v>
      </c>
      <c r="L50" s="3">
        <f>T19-AA19</f>
        <v>0</v>
      </c>
      <c r="M50" s="3">
        <f>U19-AB19</f>
        <v>-2.8663402770621405E-2</v>
      </c>
      <c r="O50" s="5"/>
      <c r="P50" s="5" t="s">
        <v>3</v>
      </c>
      <c r="Q50" s="5">
        <f t="shared" si="17"/>
        <v>-4.0969952630823536E-2</v>
      </c>
      <c r="R50" s="5">
        <f t="shared" si="17"/>
        <v>0.10526293979190499</v>
      </c>
      <c r="S50" s="5">
        <f t="shared" si="17"/>
        <v>8.9739393287740971E-2</v>
      </c>
      <c r="T50" s="5"/>
      <c r="U50" s="5"/>
      <c r="V50" s="5" t="s">
        <v>3</v>
      </c>
      <c r="W50" s="5">
        <f t="shared" ref="W50:Y50" si="19">W42-W36</f>
        <v>-2.9227489488966613E-2</v>
      </c>
      <c r="X50" s="5">
        <f t="shared" si="19"/>
        <v>0.10957787878458497</v>
      </c>
      <c r="Y50" s="5">
        <f t="shared" si="19"/>
        <v>-0.27508356568999592</v>
      </c>
      <c r="Z50" s="5"/>
    </row>
    <row r="51" spans="1:26" x14ac:dyDescent="0.35">
      <c r="A51" t="s">
        <v>127</v>
      </c>
      <c r="B51" s="3">
        <f>B20-J20</f>
        <v>0</v>
      </c>
      <c r="C51" s="3">
        <f>C20-K20</f>
        <v>8.1308090107640396E-2</v>
      </c>
      <c r="D51" s="3">
        <f>D20-L20</f>
        <v>0</v>
      </c>
      <c r="E51" s="3">
        <f>E20-M20</f>
        <v>6.5791251975672427E-2</v>
      </c>
      <c r="F51" s="3">
        <f>F20-N20</f>
        <v>-0.1470993420833121</v>
      </c>
      <c r="H51" t="s">
        <v>127</v>
      </c>
      <c r="I51" s="3">
        <f>Q20-X20</f>
        <v>0</v>
      </c>
      <c r="J51" s="3">
        <f>R20-Y20</f>
        <v>-9.8172682864104965E-3</v>
      </c>
      <c r="K51" s="3">
        <f>S20-Z20</f>
        <v>0</v>
      </c>
      <c r="L51" s="3">
        <f>T20-AA20</f>
        <v>9.9863978111814161E-2</v>
      </c>
      <c r="M51" s="3">
        <f>U20-AB20</f>
        <v>-9.0046709825403887E-2</v>
      </c>
      <c r="O51" s="5"/>
      <c r="P51" s="5" t="s">
        <v>4</v>
      </c>
      <c r="Q51" s="5">
        <f t="shared" si="17"/>
        <v>-0.18412596158069222</v>
      </c>
      <c r="R51" s="5">
        <f t="shared" si="17"/>
        <v>6.9280435728263923E-4</v>
      </c>
      <c r="S51" s="5">
        <f t="shared" si="17"/>
        <v>-6.9155962873024668E-2</v>
      </c>
      <c r="T51" s="5">
        <f t="shared" si="17"/>
        <v>7.8155294915989895E-2</v>
      </c>
      <c r="U51" s="5"/>
      <c r="V51" s="5" t="s">
        <v>4</v>
      </c>
      <c r="W51" s="5">
        <f t="shared" ref="W51:Z51" si="20">W43-W37</f>
        <v>4.2490026562590419E-2</v>
      </c>
      <c r="X51" s="5">
        <f t="shared" si="20"/>
        <v>1.3013037463103588E-2</v>
      </c>
      <c r="Y51" s="5">
        <f t="shared" si="20"/>
        <v>-0.23129550144279529</v>
      </c>
      <c r="Z51" s="5">
        <f t="shared" si="20"/>
        <v>1.4325761644328056E-2</v>
      </c>
    </row>
    <row r="52" spans="1:26" x14ac:dyDescent="0.35">
      <c r="A52" t="s">
        <v>128</v>
      </c>
      <c r="B52" s="3">
        <f>B21-J21</f>
        <v>0</v>
      </c>
      <c r="C52" s="3">
        <f>C21-K21</f>
        <v>0</v>
      </c>
      <c r="D52" s="3">
        <f>D21-L21</f>
        <v>2.0136160410919896E-2</v>
      </c>
      <c r="E52" s="3">
        <f>E21-M21</f>
        <v>0.15975960754391361</v>
      </c>
      <c r="F52" s="3">
        <f>F21-N21</f>
        <v>-0.17989576795483397</v>
      </c>
      <c r="H52" t="s">
        <v>128</v>
      </c>
      <c r="I52" s="3">
        <f>Q21-X21</f>
        <v>0</v>
      </c>
      <c r="J52" s="3">
        <f>R21-Y21</f>
        <v>0</v>
      </c>
      <c r="K52" s="3">
        <f>S21-Z21</f>
        <v>-7.8175603772960955E-2</v>
      </c>
      <c r="L52" s="3">
        <f>T21-AA21</f>
        <v>8.1215168006791211E-2</v>
      </c>
      <c r="M52" s="3">
        <f>U21-AB21</f>
        <v>-3.0395642338304149E-3</v>
      </c>
    </row>
    <row r="53" spans="1:26" x14ac:dyDescent="0.35">
      <c r="A53" t="s">
        <v>129</v>
      </c>
      <c r="B53" s="3">
        <f>B22-J22</f>
        <v>-9.3388244619009464E-2</v>
      </c>
      <c r="C53" s="3">
        <f>C22-K22</f>
        <v>4.7491236333628839E-2</v>
      </c>
      <c r="D53" s="3">
        <f>D22-L22</f>
        <v>2.0790231504758047E-3</v>
      </c>
      <c r="E53" s="3">
        <f>E22-M22</f>
        <v>4.3817985134904952E-2</v>
      </c>
      <c r="F53" s="3">
        <f>F22-N22</f>
        <v>0</v>
      </c>
      <c r="H53" t="s">
        <v>129</v>
      </c>
      <c r="I53" s="3">
        <f>Q22-X22</f>
        <v>-6.5335840670984302E-2</v>
      </c>
      <c r="J53" s="3">
        <f>R22-Y22</f>
        <v>5.4977025984880967E-2</v>
      </c>
      <c r="K53" s="3">
        <f>S22-Z22</f>
        <v>-3.6750612826118023E-3</v>
      </c>
      <c r="L53" s="3">
        <f>T22-AA22</f>
        <v>1.4033875968715248E-2</v>
      </c>
      <c r="M53" s="3">
        <f>U22-AB22</f>
        <v>0</v>
      </c>
      <c r="O53" s="5" t="s">
        <v>152</v>
      </c>
      <c r="P53" s="5"/>
      <c r="Q53" s="5" t="s">
        <v>0</v>
      </c>
      <c r="R53" s="5" t="s">
        <v>1</v>
      </c>
      <c r="S53" s="5" t="s">
        <v>2</v>
      </c>
      <c r="T53" s="5" t="s">
        <v>3</v>
      </c>
      <c r="U53" s="5"/>
      <c r="V53" s="5" t="s">
        <v>154</v>
      </c>
      <c r="W53" s="5" t="s">
        <v>0</v>
      </c>
      <c r="X53" s="5" t="s">
        <v>1</v>
      </c>
      <c r="Y53" s="5" t="s">
        <v>2</v>
      </c>
      <c r="Z53" s="5" t="s">
        <v>3</v>
      </c>
    </row>
    <row r="54" spans="1:26" x14ac:dyDescent="0.35">
      <c r="A54" t="s">
        <v>130</v>
      </c>
      <c r="B54" s="3">
        <f>B23-J23</f>
        <v>-3.8842012134171267E-2</v>
      </c>
      <c r="C54" s="3">
        <f>C23-K23</f>
        <v>0.13076633555460659</v>
      </c>
      <c r="D54" s="3">
        <f>D23-L23</f>
        <v>1.6091572112880398E-2</v>
      </c>
      <c r="E54" s="3">
        <f>E23-M23</f>
        <v>0</v>
      </c>
      <c r="F54" s="3">
        <f>F23-N23</f>
        <v>-0.10801589553331553</v>
      </c>
      <c r="H54" t="s">
        <v>130</v>
      </c>
      <c r="I54" s="3">
        <f>Q23-X23</f>
        <v>1.7173751810652671E-2</v>
      </c>
      <c r="J54" s="3">
        <f>R23-Y23</f>
        <v>0.15884478068639996</v>
      </c>
      <c r="K54" s="3">
        <f>S23-Z23</f>
        <v>1.40121507989346E-2</v>
      </c>
      <c r="L54" s="3">
        <f>T23-AA23</f>
        <v>0</v>
      </c>
      <c r="M54" s="3">
        <f>U23-AB23</f>
        <v>-0.19003068329598632</v>
      </c>
      <c r="O54" s="5"/>
      <c r="P54" s="5" t="s">
        <v>1</v>
      </c>
      <c r="Q54" s="5">
        <f>W34-Q34</f>
        <v>-5.0642602968309525E-2</v>
      </c>
      <c r="R54" s="5"/>
      <c r="S54" s="5"/>
      <c r="T54" s="5"/>
      <c r="U54" s="5"/>
      <c r="V54" s="5" t="s">
        <v>1</v>
      </c>
      <c r="W54" s="5">
        <f>W40-Q40</f>
        <v>-5.3200583420391467E-2</v>
      </c>
      <c r="Z54" s="5"/>
    </row>
    <row r="55" spans="1:26" x14ac:dyDescent="0.35">
      <c r="A55" t="s">
        <v>131</v>
      </c>
      <c r="B55" s="3">
        <f>B24-J24</f>
        <v>-5.2110165894452387E-2</v>
      </c>
      <c r="C55" s="3">
        <f>C24-K24</f>
        <v>9.2916192588074265E-2</v>
      </c>
      <c r="D55" s="3">
        <f>D24-L24</f>
        <v>0</v>
      </c>
      <c r="E55" s="3">
        <f>E24-M24</f>
        <v>6.4287862536127838E-2</v>
      </c>
      <c r="F55" s="3">
        <f>F24-N24</f>
        <v>-0.10509388922974967</v>
      </c>
      <c r="H55" t="s">
        <v>131</v>
      </c>
      <c r="I55" s="3">
        <f>Q24-X24</f>
        <v>-1.6913902873942899E-2</v>
      </c>
      <c r="J55" s="3">
        <f>R24-Y24</f>
        <v>0.11156744833628224</v>
      </c>
      <c r="K55" s="3">
        <f>S24-Z24</f>
        <v>0</v>
      </c>
      <c r="L55" s="3">
        <f>T24-AA24</f>
        <v>9.2658232699137533E-2</v>
      </c>
      <c r="M55" s="3">
        <f>U24-AB24</f>
        <v>-0.18731177816147693</v>
      </c>
      <c r="O55" s="5"/>
      <c r="P55" s="5" t="s">
        <v>2</v>
      </c>
      <c r="Q55" s="5">
        <f>W35-Q35</f>
        <v>-0.15088668203333325</v>
      </c>
      <c r="R55" s="5">
        <f t="shared" ref="R55:R57" si="21">X35-R35</f>
        <v>-0.11718823781338983</v>
      </c>
      <c r="S55" s="5"/>
      <c r="T55" s="5"/>
      <c r="U55" s="5"/>
      <c r="V55" s="5" t="s">
        <v>2</v>
      </c>
      <c r="W55" s="5">
        <f t="shared" ref="W55:W57" si="22">W41-Q41</f>
        <v>-0.11895970311761056</v>
      </c>
      <c r="X55" s="5">
        <f>X41-R41</f>
        <v>-1.4808557982649712E-2</v>
      </c>
      <c r="Y55" s="5"/>
      <c r="Z55" s="5"/>
    </row>
    <row r="56" spans="1:26" x14ac:dyDescent="0.35">
      <c r="A56" t="s">
        <v>132</v>
      </c>
      <c r="B56" s="3">
        <f>B25-J25</f>
        <v>-5.0350300513202495E-2</v>
      </c>
      <c r="C56" s="3">
        <f>C25-K25</f>
        <v>0</v>
      </c>
      <c r="D56" s="3">
        <f>D25-L25</f>
        <v>2.2782501736493807E-2</v>
      </c>
      <c r="E56" s="3">
        <f>E25-M25</f>
        <v>0.15215146123366469</v>
      </c>
      <c r="F56" s="3">
        <f>F25-N25</f>
        <v>-0.1245836624569554</v>
      </c>
      <c r="H56" t="s">
        <v>132</v>
      </c>
      <c r="I56" s="3">
        <f>Q25-X25</f>
        <v>-1.7826701701858183E-2</v>
      </c>
      <c r="J56" s="3">
        <f>R25-Y25</f>
        <v>0</v>
      </c>
      <c r="K56" s="3">
        <f>S25-Z25</f>
        <v>5.0939890505386914E-3</v>
      </c>
      <c r="L56" s="3">
        <f>T25-AA25</f>
        <v>0.15663328057962275</v>
      </c>
      <c r="M56" s="3">
        <f>U25-AB25</f>
        <v>-0.14390056792830244</v>
      </c>
      <c r="O56" s="5"/>
      <c r="P56" s="5" t="s">
        <v>3</v>
      </c>
      <c r="Q56" s="5">
        <f>W36-Q36</f>
        <v>5.9432779017596721E-2</v>
      </c>
      <c r="R56" s="5">
        <f t="shared" si="21"/>
        <v>0.12552315883422865</v>
      </c>
      <c r="S56" s="5">
        <f t="shared" ref="S56:S57" si="23">Y36-S36</f>
        <v>9.2974900902300428E-2</v>
      </c>
      <c r="T56" s="5"/>
      <c r="U56" s="5"/>
      <c r="V56" s="5" t="s">
        <v>3</v>
      </c>
      <c r="W56" s="5">
        <f t="shared" si="22"/>
        <v>7.1175242159453644E-2</v>
      </c>
      <c r="X56" s="5">
        <f>X42-R42</f>
        <v>0.12983809782690864</v>
      </c>
      <c r="Y56" s="5">
        <f>Y42-S42</f>
        <v>-0.27184805807543644</v>
      </c>
      <c r="Z56" s="5"/>
    </row>
    <row r="57" spans="1:26" x14ac:dyDescent="0.35">
      <c r="A57" t="s">
        <v>133</v>
      </c>
      <c r="B57" s="3">
        <f>B26-J26</f>
        <v>0</v>
      </c>
      <c r="C57" s="3">
        <f>C26-K26</f>
        <v>7.3994784205145214E-2</v>
      </c>
      <c r="D57" s="3">
        <f>D26-L26</f>
        <v>8.9561288620804008E-3</v>
      </c>
      <c r="E57" s="3">
        <f>E26-M26</f>
        <v>5.9181412080585943E-2</v>
      </c>
      <c r="F57" s="3">
        <f>F26-N26</f>
        <v>-0.14213232514781146</v>
      </c>
      <c r="H57" t="s">
        <v>133</v>
      </c>
      <c r="I57" s="3">
        <f>Q26-X26</f>
        <v>0</v>
      </c>
      <c r="J57" s="3">
        <f>R26-Y26</f>
        <v>2.3209547331530689E-2</v>
      </c>
      <c r="K57" s="3">
        <f>S26-Z26</f>
        <v>-1.0070083182698086E-2</v>
      </c>
      <c r="L57" s="3">
        <f>T26-AA26</f>
        <v>9.1986433152685398E-2</v>
      </c>
      <c r="M57" s="3">
        <f>U26-AB26</f>
        <v>-0.10512589730151783</v>
      </c>
      <c r="O57" s="5"/>
      <c r="P57" s="5" t="s">
        <v>4</v>
      </c>
      <c r="Q57" s="5">
        <f t="shared" ref="Q57" si="24">W37-Q37</f>
        <v>5.169155100714988E-2</v>
      </c>
      <c r="R57" s="5">
        <f t="shared" si="21"/>
        <v>0.17500090267755652</v>
      </c>
      <c r="S57" s="5">
        <f t="shared" si="23"/>
        <v>-0.34117412469221209</v>
      </c>
      <c r="T57" s="5">
        <f t="shared" ref="T57" si="25">Z37-T37</f>
        <v>2.3275988186963137E-2</v>
      </c>
      <c r="U57" s="5"/>
      <c r="V57" s="5" t="s">
        <v>4</v>
      </c>
      <c r="W57" s="5">
        <f t="shared" si="22"/>
        <v>0.27830753915043249</v>
      </c>
      <c r="X57" s="5">
        <f t="shared" ref="X57:Z57" si="26">X43-R43</f>
        <v>0.18732113578337747</v>
      </c>
      <c r="Y57" s="5">
        <f>Y43-S43</f>
        <v>-0.50331366326198279</v>
      </c>
      <c r="Z57" s="5">
        <f t="shared" si="26"/>
        <v>-4.0553545084698703E-2</v>
      </c>
    </row>
    <row r="58" spans="1:26" x14ac:dyDescent="0.35">
      <c r="A58" t="s">
        <v>134</v>
      </c>
      <c r="B58" s="3">
        <f>B27-J27</f>
        <v>-5.1855789046673206E-2</v>
      </c>
      <c r="C58" s="3">
        <f>C27-K27</f>
        <v>8.514152677957626E-2</v>
      </c>
      <c r="D58" s="3">
        <f>D27-L27</f>
        <v>9.2441718923644972E-3</v>
      </c>
      <c r="E58" s="3">
        <f>E27-M27</f>
        <v>5.7894410285540904E-2</v>
      </c>
      <c r="F58" s="3">
        <f>F27-N27</f>
        <v>-0.10042431991080875</v>
      </c>
      <c r="H58" t="s">
        <v>134</v>
      </c>
      <c r="I58" s="3">
        <f>Q27-X27</f>
        <v>-1.8015884939806492E-2</v>
      </c>
      <c r="J58" s="3">
        <f>R27-Y27</f>
        <v>0.1078952353225357</v>
      </c>
      <c r="K58" s="3">
        <f>S27-Z27</f>
        <v>7.3497378559290935E-3</v>
      </c>
      <c r="L58" s="3">
        <f>T27-AA27</f>
        <v>8.7748437550498548E-2</v>
      </c>
      <c r="M58" s="3">
        <f>U27-AB27</f>
        <v>-0.18497752578915741</v>
      </c>
    </row>
    <row r="59" spans="1:26" x14ac:dyDescent="0.35">
      <c r="B59" s="3">
        <f>AVERAGE(B33:B58)</f>
        <v>-4.2548608785739475E-2</v>
      </c>
      <c r="C59" s="3">
        <f t="shared" ref="C59:F59" si="27">AVERAGE(C33:C58)</f>
        <v>3.8390733244395799E-2</v>
      </c>
      <c r="D59" s="3">
        <f t="shared" si="27"/>
        <v>1.3122700472387913E-2</v>
      </c>
      <c r="E59" s="3">
        <f t="shared" si="27"/>
        <v>5.1603569983274533E-2</v>
      </c>
      <c r="F59" s="3">
        <f t="shared" si="27"/>
        <v>-6.0568394914318688E-2</v>
      </c>
      <c r="I59" s="3">
        <f>AVERAGE(I33:I58)</f>
        <v>-1.3761396904647779E-2</v>
      </c>
      <c r="J59" s="3">
        <f t="shared" ref="J59" si="28">AVERAGE(J33:J58)</f>
        <v>3.5092677647427024E-2</v>
      </c>
      <c r="K59" s="3">
        <f t="shared" ref="K59" si="29">AVERAGE(K33:K58)</f>
        <v>-5.1100959857932182E-3</v>
      </c>
      <c r="L59" s="3">
        <f t="shared" ref="L59" si="30">AVERAGE(L33:L58)</f>
        <v>3.78998864394871E-2</v>
      </c>
      <c r="M59" s="3">
        <f>AVERAGE(M33:M58)</f>
        <v>-5.4121071196472921E-2</v>
      </c>
    </row>
    <row r="66" spans="2:6" x14ac:dyDescent="0.35">
      <c r="B66" s="2"/>
      <c r="C66" s="2"/>
      <c r="D66" s="2"/>
      <c r="E66" s="2"/>
      <c r="F66" s="2"/>
    </row>
    <row r="67" spans="2:6" x14ac:dyDescent="0.35">
      <c r="B67" s="2"/>
      <c r="C67" s="2"/>
      <c r="D67" s="2"/>
      <c r="E67" s="2"/>
      <c r="F67" s="2"/>
    </row>
    <row r="68" spans="2:6" x14ac:dyDescent="0.35">
      <c r="B68" s="2"/>
      <c r="C68" s="2"/>
      <c r="D68" s="2"/>
      <c r="E68" s="2"/>
      <c r="F68" s="2"/>
    </row>
    <row r="69" spans="2:6" x14ac:dyDescent="0.35">
      <c r="B69" s="2"/>
      <c r="C69" s="2"/>
      <c r="D69" s="2"/>
      <c r="E69" s="2"/>
      <c r="F69" s="2"/>
    </row>
    <row r="70" spans="2:6" x14ac:dyDescent="0.35">
      <c r="B70" s="2"/>
      <c r="C70" s="2"/>
      <c r="D70" s="2"/>
      <c r="E70" s="2"/>
      <c r="F70" s="2"/>
    </row>
    <row r="71" spans="2:6" x14ac:dyDescent="0.35">
      <c r="B71" s="2"/>
      <c r="C71" s="2"/>
      <c r="D71" s="2"/>
      <c r="E71" s="2"/>
      <c r="F71" s="2"/>
    </row>
    <row r="72" spans="2:6" x14ac:dyDescent="0.35">
      <c r="B72" s="2"/>
      <c r="C72" s="2"/>
      <c r="D72" s="2"/>
      <c r="E72" s="2"/>
      <c r="F72" s="2"/>
    </row>
    <row r="73" spans="2:6" x14ac:dyDescent="0.35">
      <c r="B73" s="2"/>
      <c r="C73" s="2"/>
      <c r="D73" s="2"/>
      <c r="E73" s="2"/>
      <c r="F73" s="2"/>
    </row>
    <row r="74" spans="2:6" x14ac:dyDescent="0.35">
      <c r="B74" s="2"/>
      <c r="C74" s="2"/>
      <c r="D74" s="2"/>
      <c r="E74" s="2"/>
      <c r="F74" s="2"/>
    </row>
    <row r="75" spans="2:6" x14ac:dyDescent="0.35">
      <c r="B75" s="2"/>
      <c r="C75" s="2"/>
      <c r="D75" s="2"/>
      <c r="E75" s="2"/>
      <c r="F75" s="2"/>
    </row>
    <row r="76" spans="2:6" x14ac:dyDescent="0.35">
      <c r="B76" s="2"/>
      <c r="C76" s="2"/>
      <c r="D76" s="2"/>
      <c r="E76" s="2"/>
      <c r="F76" s="2"/>
    </row>
    <row r="77" spans="2:6" x14ac:dyDescent="0.35">
      <c r="B77" s="2"/>
      <c r="C77" s="2"/>
      <c r="D77" s="2"/>
      <c r="E77" s="2"/>
      <c r="F77" s="2"/>
    </row>
    <row r="78" spans="2:6" x14ac:dyDescent="0.35">
      <c r="B78" s="2"/>
      <c r="C78" s="2"/>
      <c r="D78" s="2"/>
      <c r="E78" s="2"/>
      <c r="F78" s="2"/>
    </row>
    <row r="79" spans="2:6" x14ac:dyDescent="0.35">
      <c r="B79" s="2"/>
      <c r="C79" s="2"/>
      <c r="D79" s="2"/>
      <c r="E79" s="2"/>
      <c r="F79" s="2"/>
    </row>
    <row r="80" spans="2:6" x14ac:dyDescent="0.35">
      <c r="B80" s="2"/>
      <c r="C80" s="2"/>
      <c r="D80" s="2"/>
      <c r="E80" s="2"/>
      <c r="F80" s="2"/>
    </row>
    <row r="81" spans="2:6" x14ac:dyDescent="0.35">
      <c r="B81" s="2"/>
      <c r="C81" s="2"/>
      <c r="D81" s="2"/>
      <c r="E81" s="2"/>
      <c r="F81" s="2"/>
    </row>
    <row r="82" spans="2:6" x14ac:dyDescent="0.35">
      <c r="B82" s="2"/>
      <c r="C82" s="2"/>
      <c r="D82" s="2"/>
      <c r="E82" s="2"/>
      <c r="F82" s="2"/>
    </row>
    <row r="83" spans="2:6" x14ac:dyDescent="0.35">
      <c r="B83" s="2"/>
      <c r="C83" s="2"/>
      <c r="D83" s="2"/>
      <c r="E83" s="2"/>
      <c r="F83" s="2"/>
    </row>
    <row r="84" spans="2:6" x14ac:dyDescent="0.35">
      <c r="B84" s="2"/>
      <c r="C84" s="2"/>
      <c r="D84" s="2"/>
      <c r="E84" s="2"/>
      <c r="F84" s="2"/>
    </row>
    <row r="85" spans="2:6" x14ac:dyDescent="0.35">
      <c r="B85" s="2"/>
      <c r="C85" s="2"/>
      <c r="D85" s="2"/>
      <c r="E85" s="2"/>
      <c r="F85" s="2"/>
    </row>
    <row r="86" spans="2:6" x14ac:dyDescent="0.35">
      <c r="B86" s="2"/>
      <c r="C86" s="2"/>
      <c r="D86" s="2"/>
      <c r="E86" s="2"/>
      <c r="F86" s="2"/>
    </row>
    <row r="87" spans="2:6" x14ac:dyDescent="0.35">
      <c r="B87" s="2"/>
      <c r="C87" s="2"/>
      <c r="D87" s="2"/>
      <c r="E87" s="2"/>
      <c r="F87" s="2"/>
    </row>
    <row r="88" spans="2:6" x14ac:dyDescent="0.35">
      <c r="B88" s="2"/>
      <c r="C88" s="2"/>
      <c r="D88" s="2"/>
      <c r="E88" s="2"/>
      <c r="F88" s="2"/>
    </row>
    <row r="89" spans="2:6" x14ac:dyDescent="0.35">
      <c r="B89" s="2"/>
      <c r="C89" s="2"/>
      <c r="D89" s="2"/>
      <c r="E89" s="2"/>
      <c r="F89" s="2"/>
    </row>
    <row r="90" spans="2:6" x14ac:dyDescent="0.35">
      <c r="B90" s="2"/>
      <c r="C90" s="2"/>
      <c r="D90" s="2"/>
      <c r="E90" s="2"/>
      <c r="F90" s="2"/>
    </row>
    <row r="91" spans="2:6" x14ac:dyDescent="0.35">
      <c r="B91" s="2"/>
      <c r="C91" s="2"/>
      <c r="D91" s="2"/>
      <c r="E91" s="2"/>
      <c r="F91" s="2"/>
    </row>
    <row r="92" spans="2:6" x14ac:dyDescent="0.35">
      <c r="B92" s="2"/>
      <c r="C92" s="2"/>
      <c r="D92" s="2"/>
      <c r="E92" s="2"/>
      <c r="F92" s="2"/>
    </row>
  </sheetData>
  <conditionalFormatting sqref="B33:F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M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T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8:Z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T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4 Z54 W55:Z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B7F-6F40-4BA3-BE4D-96BE6CA172FD}">
  <dimension ref="A1:AB110"/>
  <sheetViews>
    <sheetView topLeftCell="A75" workbookViewId="0">
      <selection activeCell="I58" sqref="I58:I83"/>
    </sheetView>
  </sheetViews>
  <sheetFormatPr defaultRowHeight="14.5" x14ac:dyDescent="0.35"/>
  <cols>
    <col min="1" max="1" width="50.1796875" bestFit="1" customWidth="1"/>
    <col min="2" max="2" width="20.6328125" bestFit="1" customWidth="1"/>
  </cols>
  <sheetData>
    <row r="1" spans="1:28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I1" s="2"/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</row>
    <row r="2" spans="1:28" x14ac:dyDescent="0.35">
      <c r="A2" t="s">
        <v>5</v>
      </c>
      <c r="B2" s="2">
        <v>0.36448296877185621</v>
      </c>
      <c r="C2" s="2">
        <v>0.63551703122814274</v>
      </c>
      <c r="D2" s="2">
        <v>0</v>
      </c>
      <c r="E2" s="2">
        <v>0</v>
      </c>
      <c r="F2" s="2">
        <v>0</v>
      </c>
      <c r="G2" s="2"/>
      <c r="I2" t="s">
        <v>31</v>
      </c>
      <c r="J2" s="2">
        <v>0.46840416362042941</v>
      </c>
      <c r="K2" s="2">
        <v>0.5315958363795692</v>
      </c>
      <c r="L2" s="2">
        <v>0</v>
      </c>
      <c r="M2" s="2">
        <v>0</v>
      </c>
      <c r="N2" s="2">
        <v>0</v>
      </c>
      <c r="P2" t="s">
        <v>83</v>
      </c>
      <c r="Q2" s="1">
        <v>0.4337913287824719</v>
      </c>
      <c r="R2" s="1">
        <v>0.56620867121752705</v>
      </c>
      <c r="S2" s="1">
        <v>0</v>
      </c>
      <c r="T2" s="1">
        <v>0</v>
      </c>
      <c r="U2" s="1">
        <v>0</v>
      </c>
      <c r="W2" t="s">
        <v>57</v>
      </c>
      <c r="X2" s="2">
        <v>0.5068592680358569</v>
      </c>
      <c r="Y2" s="2">
        <v>0.49314073196414138</v>
      </c>
      <c r="Z2" s="2">
        <v>0</v>
      </c>
      <c r="AA2" s="2">
        <v>0</v>
      </c>
      <c r="AB2" s="2">
        <v>0</v>
      </c>
    </row>
    <row r="3" spans="1:28" x14ac:dyDescent="0.35">
      <c r="A3" t="s">
        <v>6</v>
      </c>
      <c r="B3" s="2">
        <v>0.81795111430987355</v>
      </c>
      <c r="C3" s="2">
        <v>0</v>
      </c>
      <c r="D3" s="2">
        <v>0.18204888569012531</v>
      </c>
      <c r="E3" s="2">
        <v>0</v>
      </c>
      <c r="F3" s="2">
        <v>0</v>
      </c>
      <c r="G3" s="2"/>
      <c r="I3" t="s">
        <v>32</v>
      </c>
      <c r="J3" s="2">
        <v>0.8770799683137912</v>
      </c>
      <c r="K3" s="2">
        <v>0</v>
      </c>
      <c r="L3" s="2">
        <v>0.12292003168620791</v>
      </c>
      <c r="M3" s="2">
        <v>0</v>
      </c>
      <c r="N3" s="2">
        <v>0</v>
      </c>
      <c r="P3" t="s">
        <v>84</v>
      </c>
      <c r="Q3" s="1">
        <v>0.81727497162679308</v>
      </c>
      <c r="R3" s="1">
        <v>0</v>
      </c>
      <c r="S3" s="1">
        <v>0.18272502837320598</v>
      </c>
      <c r="T3" s="1">
        <v>0</v>
      </c>
      <c r="U3" s="1">
        <v>0</v>
      </c>
      <c r="W3" t="s">
        <v>58</v>
      </c>
      <c r="X3" s="2">
        <v>0.82577041131178308</v>
      </c>
      <c r="Y3" s="2">
        <v>0</v>
      </c>
      <c r="Z3" s="2">
        <v>0.17422958868821581</v>
      </c>
      <c r="AA3" s="2">
        <v>0</v>
      </c>
      <c r="AB3" s="2">
        <v>0</v>
      </c>
    </row>
    <row r="4" spans="1:28" x14ac:dyDescent="0.35">
      <c r="A4" t="s">
        <v>7</v>
      </c>
      <c r="B4" s="2">
        <v>0.46347217599535739</v>
      </c>
      <c r="C4" s="2">
        <v>0</v>
      </c>
      <c r="D4" s="2">
        <v>0</v>
      </c>
      <c r="E4" s="2">
        <v>0.53652782400464094</v>
      </c>
      <c r="F4" s="2">
        <v>0</v>
      </c>
      <c r="G4" s="2"/>
      <c r="I4" t="s">
        <v>33</v>
      </c>
      <c r="J4" s="2">
        <v>0.63726598934486323</v>
      </c>
      <c r="K4" s="2">
        <v>0</v>
      </c>
      <c r="L4" s="2">
        <v>0</v>
      </c>
      <c r="M4" s="2">
        <v>0.362734010655135</v>
      </c>
      <c r="N4" s="2">
        <v>0</v>
      </c>
      <c r="P4" t="s">
        <v>85</v>
      </c>
      <c r="Q4" s="1">
        <v>0.5854588353589143</v>
      </c>
      <c r="R4" s="1">
        <v>0</v>
      </c>
      <c r="S4" s="1">
        <v>0</v>
      </c>
      <c r="T4" s="1">
        <v>0.41454116464108437</v>
      </c>
      <c r="U4" s="1">
        <v>0</v>
      </c>
      <c r="W4" t="s">
        <v>59</v>
      </c>
      <c r="X4" s="2">
        <v>0.63729447213108559</v>
      </c>
      <c r="Y4" s="2">
        <v>0</v>
      </c>
      <c r="Z4" s="2">
        <v>0</v>
      </c>
      <c r="AA4" s="2">
        <v>0.36270552786891275</v>
      </c>
      <c r="AB4" s="2">
        <v>0</v>
      </c>
    </row>
    <row r="5" spans="1:28" x14ac:dyDescent="0.35">
      <c r="A5" t="s">
        <v>8</v>
      </c>
      <c r="B5" s="2">
        <v>0.783971823019183</v>
      </c>
      <c r="C5" s="2">
        <v>0</v>
      </c>
      <c r="D5" s="2">
        <v>0</v>
      </c>
      <c r="E5" s="2">
        <v>0</v>
      </c>
      <c r="F5" s="2">
        <v>0.21602817698081558</v>
      </c>
      <c r="G5" s="2"/>
      <c r="I5" t="s">
        <v>34</v>
      </c>
      <c r="J5" s="2">
        <v>0.66626571391991907</v>
      </c>
      <c r="K5" s="2">
        <v>0</v>
      </c>
      <c r="L5" s="2">
        <v>0</v>
      </c>
      <c r="M5" s="2">
        <v>0</v>
      </c>
      <c r="N5" s="2">
        <v>0.33373428608007932</v>
      </c>
      <c r="P5" t="s">
        <v>86</v>
      </c>
      <c r="Q5" s="1">
        <v>0.83927708659527467</v>
      </c>
      <c r="R5" s="1">
        <v>0</v>
      </c>
      <c r="S5" s="1">
        <v>0</v>
      </c>
      <c r="T5" s="1">
        <v>0</v>
      </c>
      <c r="U5" s="1">
        <v>0.16072291340472478</v>
      </c>
      <c r="W5" t="s">
        <v>60</v>
      </c>
      <c r="X5" s="2">
        <v>0.73132763915526589</v>
      </c>
      <c r="Y5" s="2">
        <v>0</v>
      </c>
      <c r="Z5" s="2">
        <v>0</v>
      </c>
      <c r="AA5" s="2">
        <v>0</v>
      </c>
      <c r="AB5" s="2">
        <v>0.26867236084473262</v>
      </c>
    </row>
    <row r="6" spans="1:28" x14ac:dyDescent="0.35">
      <c r="A6" t="s">
        <v>9</v>
      </c>
      <c r="B6" s="2">
        <v>0</v>
      </c>
      <c r="C6" s="2">
        <v>0.86371877315355705</v>
      </c>
      <c r="D6" s="2">
        <v>0.13628122684644262</v>
      </c>
      <c r="E6" s="2">
        <v>0</v>
      </c>
      <c r="F6" s="2">
        <v>0</v>
      </c>
      <c r="G6" s="2"/>
      <c r="I6" t="s">
        <v>35</v>
      </c>
      <c r="J6" s="2">
        <v>0</v>
      </c>
      <c r="K6" s="2">
        <v>0.85879685857322807</v>
      </c>
      <c r="L6" s="2">
        <v>0.14120314142677132</v>
      </c>
      <c r="M6" s="2">
        <v>0</v>
      </c>
      <c r="N6" s="2">
        <v>0</v>
      </c>
      <c r="P6" t="s">
        <v>87</v>
      </c>
      <c r="Q6" s="1">
        <v>0</v>
      </c>
      <c r="R6" s="1">
        <v>0.88199446737221532</v>
      </c>
      <c r="S6" s="1">
        <v>0.11800553262778421</v>
      </c>
      <c r="T6" s="1">
        <v>0</v>
      </c>
      <c r="U6" s="1">
        <v>0</v>
      </c>
      <c r="W6" t="s">
        <v>61</v>
      </c>
      <c r="X6" s="2">
        <v>0</v>
      </c>
      <c r="Y6" s="2">
        <v>0.8647783094267335</v>
      </c>
      <c r="Z6" s="2">
        <v>0.1352216905732658</v>
      </c>
      <c r="AA6" s="2">
        <v>0</v>
      </c>
      <c r="AB6" s="2">
        <v>0</v>
      </c>
    </row>
    <row r="7" spans="1:28" x14ac:dyDescent="0.35">
      <c r="A7" t="s">
        <v>10</v>
      </c>
      <c r="B7" s="2">
        <v>0</v>
      </c>
      <c r="C7" s="2">
        <v>0.65661013008354407</v>
      </c>
      <c r="D7" s="2">
        <v>0</v>
      </c>
      <c r="E7" s="2">
        <v>0.34338986991645476</v>
      </c>
      <c r="F7" s="2">
        <v>0</v>
      </c>
      <c r="G7" s="2"/>
      <c r="I7" t="s">
        <v>36</v>
      </c>
      <c r="J7" s="2">
        <v>0</v>
      </c>
      <c r="K7" s="2">
        <v>0.66196212586098135</v>
      </c>
      <c r="L7" s="2">
        <v>0</v>
      </c>
      <c r="M7" s="2">
        <v>0.33803787413901809</v>
      </c>
      <c r="N7" s="2">
        <v>0</v>
      </c>
      <c r="P7" t="s">
        <v>88</v>
      </c>
      <c r="Q7" s="1">
        <v>0</v>
      </c>
      <c r="R7" s="1">
        <v>0.68474393157786106</v>
      </c>
      <c r="S7" s="1">
        <v>0</v>
      </c>
      <c r="T7" s="1">
        <v>0.31525606842213749</v>
      </c>
      <c r="U7" s="1">
        <v>0</v>
      </c>
      <c r="W7" t="s">
        <v>62</v>
      </c>
      <c r="X7" s="2">
        <v>0</v>
      </c>
      <c r="Y7" s="2">
        <v>0.65521770728282691</v>
      </c>
      <c r="Z7" s="2">
        <v>0</v>
      </c>
      <c r="AA7" s="2">
        <v>0.34478229271717181</v>
      </c>
      <c r="AB7" s="2">
        <v>0</v>
      </c>
    </row>
    <row r="8" spans="1:28" x14ac:dyDescent="0.35">
      <c r="A8" t="s">
        <v>11</v>
      </c>
      <c r="B8" s="2">
        <v>0</v>
      </c>
      <c r="C8" s="2">
        <v>0.82211895697498194</v>
      </c>
      <c r="D8" s="2">
        <v>0</v>
      </c>
      <c r="E8" s="2">
        <v>0</v>
      </c>
      <c r="F8" s="2">
        <v>0.177881043025017</v>
      </c>
      <c r="G8" s="2"/>
      <c r="I8" t="s">
        <v>37</v>
      </c>
      <c r="J8" s="2">
        <v>0</v>
      </c>
      <c r="K8" s="2">
        <v>0.67069387621698051</v>
      </c>
      <c r="L8" s="2">
        <v>0</v>
      </c>
      <c r="M8" s="2">
        <v>0</v>
      </c>
      <c r="N8" s="2">
        <v>0.32930612378301838</v>
      </c>
      <c r="P8" t="s">
        <v>89</v>
      </c>
      <c r="Q8" s="1">
        <v>0</v>
      </c>
      <c r="R8" s="1">
        <v>0.83372081944433574</v>
      </c>
      <c r="S8" s="1">
        <v>0</v>
      </c>
      <c r="T8" s="1">
        <v>0</v>
      </c>
      <c r="U8" s="1">
        <v>0.16627918055566385</v>
      </c>
      <c r="W8" t="s">
        <v>63</v>
      </c>
      <c r="X8" s="2">
        <v>0</v>
      </c>
      <c r="Y8" s="2">
        <v>0.80146777163868055</v>
      </c>
      <c r="Z8" s="2">
        <v>0</v>
      </c>
      <c r="AA8" s="2">
        <v>0</v>
      </c>
      <c r="AB8" s="2">
        <v>0.19853222836131876</v>
      </c>
    </row>
    <row r="9" spans="1:28" x14ac:dyDescent="0.35">
      <c r="A9" t="s">
        <v>12</v>
      </c>
      <c r="B9" s="2">
        <v>0</v>
      </c>
      <c r="C9" s="2">
        <v>0</v>
      </c>
      <c r="D9" s="2">
        <v>0.15779955401271129</v>
      </c>
      <c r="E9" s="2">
        <v>0.84220044598728772</v>
      </c>
      <c r="F9" s="2">
        <v>0</v>
      </c>
      <c r="G9" s="2"/>
      <c r="I9" t="s">
        <v>38</v>
      </c>
      <c r="J9" s="2">
        <v>0</v>
      </c>
      <c r="K9" s="2">
        <v>0</v>
      </c>
      <c r="L9" s="2">
        <v>0.16356292516703819</v>
      </c>
      <c r="M9" s="2">
        <v>0.83643707483296115</v>
      </c>
      <c r="N9" s="2">
        <v>0</v>
      </c>
      <c r="P9" t="s">
        <v>90</v>
      </c>
      <c r="Q9" s="1">
        <v>0</v>
      </c>
      <c r="R9" s="1">
        <v>0</v>
      </c>
      <c r="S9" s="1">
        <v>0.56439265112605308</v>
      </c>
      <c r="T9" s="1">
        <v>0.43560734887394481</v>
      </c>
      <c r="U9" s="1">
        <v>0</v>
      </c>
      <c r="W9" t="s">
        <v>64</v>
      </c>
      <c r="X9" s="2">
        <v>0</v>
      </c>
      <c r="Y9" s="2">
        <v>0</v>
      </c>
      <c r="Z9" s="2">
        <v>0.55950050771314297</v>
      </c>
      <c r="AA9" s="2">
        <v>0.44049949228685537</v>
      </c>
      <c r="AB9" s="2">
        <v>0</v>
      </c>
    </row>
    <row r="10" spans="1:28" x14ac:dyDescent="0.35">
      <c r="A10" t="s">
        <v>13</v>
      </c>
      <c r="B10" s="2">
        <v>0</v>
      </c>
      <c r="C10" s="2">
        <v>0</v>
      </c>
      <c r="D10" s="2">
        <v>0.65914915567761201</v>
      </c>
      <c r="E10" s="2">
        <v>0</v>
      </c>
      <c r="F10" s="2">
        <v>0.34085084432238616</v>
      </c>
      <c r="G10" s="2"/>
      <c r="I10" t="s">
        <v>39</v>
      </c>
      <c r="J10" s="2">
        <v>0</v>
      </c>
      <c r="K10" s="2">
        <v>0</v>
      </c>
      <c r="L10" s="2">
        <v>0.52081397050774403</v>
      </c>
      <c r="M10" s="2">
        <v>0</v>
      </c>
      <c r="N10" s="2">
        <v>0.47918602949225325</v>
      </c>
      <c r="P10" t="s">
        <v>91</v>
      </c>
      <c r="Q10" s="1">
        <v>0</v>
      </c>
      <c r="R10" s="1">
        <v>0</v>
      </c>
      <c r="S10" s="1">
        <v>0.87366390870977195</v>
      </c>
      <c r="T10" s="1">
        <v>0</v>
      </c>
      <c r="U10" s="1">
        <v>0.1263360912902273</v>
      </c>
      <c r="W10" t="s">
        <v>65</v>
      </c>
      <c r="X10" s="2">
        <v>0</v>
      </c>
      <c r="Y10" s="2">
        <v>0</v>
      </c>
      <c r="Z10" s="2">
        <v>0.96184658407818102</v>
      </c>
      <c r="AA10" s="2">
        <v>0</v>
      </c>
      <c r="AB10" s="2">
        <v>3.8153415921818895E-2</v>
      </c>
    </row>
    <row r="11" spans="1:28" x14ac:dyDescent="0.35">
      <c r="A11" t="s">
        <v>14</v>
      </c>
      <c r="B11" s="2">
        <v>0</v>
      </c>
      <c r="C11" s="2">
        <v>0</v>
      </c>
      <c r="D11" s="2">
        <v>0</v>
      </c>
      <c r="E11" s="2">
        <v>0.73727438327823669</v>
      </c>
      <c r="F11" s="2">
        <v>0.26272561672176159</v>
      </c>
      <c r="G11" s="2"/>
      <c r="I11" t="s">
        <v>40</v>
      </c>
      <c r="J11" s="2">
        <v>0</v>
      </c>
      <c r="K11" s="2">
        <v>0</v>
      </c>
      <c r="L11" s="2">
        <v>0</v>
      </c>
      <c r="M11" s="2">
        <v>0.55879622608871493</v>
      </c>
      <c r="N11" s="2">
        <v>0.44120377391128396</v>
      </c>
      <c r="P11" t="s">
        <v>92</v>
      </c>
      <c r="Q11" s="1">
        <v>0</v>
      </c>
      <c r="R11" s="1">
        <v>0</v>
      </c>
      <c r="S11" s="1">
        <v>0</v>
      </c>
      <c r="T11" s="1">
        <v>0.75735910518797311</v>
      </c>
      <c r="U11" s="1">
        <v>0.24264089481202616</v>
      </c>
      <c r="W11" t="s">
        <v>66</v>
      </c>
      <c r="X11" s="2">
        <v>0</v>
      </c>
      <c r="Y11" s="2">
        <v>0</v>
      </c>
      <c r="Z11" s="2">
        <v>0</v>
      </c>
      <c r="AA11" s="2">
        <v>0.61588669352635705</v>
      </c>
      <c r="AB11" s="2">
        <v>0.38411330647364145</v>
      </c>
    </row>
    <row r="12" spans="1:28" x14ac:dyDescent="0.35">
      <c r="A12" t="s">
        <v>15</v>
      </c>
      <c r="B12" s="2">
        <v>0.33065044292723228</v>
      </c>
      <c r="C12" s="2">
        <v>0.58712679283719016</v>
      </c>
      <c r="D12" s="2">
        <v>8.2222764235576298E-2</v>
      </c>
      <c r="E12" s="2">
        <v>0</v>
      </c>
      <c r="F12" s="2">
        <v>0</v>
      </c>
      <c r="G12" s="2"/>
      <c r="I12" t="s">
        <v>41</v>
      </c>
      <c r="J12" s="2">
        <v>0.43184498099174223</v>
      </c>
      <c r="K12" s="2">
        <v>0.49404339909694162</v>
      </c>
      <c r="L12" s="2">
        <v>7.4111619911314708E-2</v>
      </c>
      <c r="M12" s="2">
        <v>0</v>
      </c>
      <c r="N12" s="2">
        <v>0</v>
      </c>
      <c r="P12" t="s">
        <v>93</v>
      </c>
      <c r="Q12" s="1">
        <v>0.41035218356079889</v>
      </c>
      <c r="R12" s="1">
        <v>0.53110687390145139</v>
      </c>
      <c r="S12" s="1">
        <v>5.8540942537748206E-2</v>
      </c>
      <c r="T12" s="1">
        <v>0</v>
      </c>
      <c r="U12" s="1">
        <v>0</v>
      </c>
      <c r="W12" t="s">
        <v>67</v>
      </c>
      <c r="X12" s="2">
        <v>0.47993458834207081</v>
      </c>
      <c r="Y12" s="2">
        <v>0.45824863069411254</v>
      </c>
      <c r="Z12" s="2">
        <v>6.1816780963814794E-2</v>
      </c>
      <c r="AA12" s="2">
        <v>0</v>
      </c>
      <c r="AB12" s="2">
        <v>0</v>
      </c>
    </row>
    <row r="13" spans="1:28" x14ac:dyDescent="0.35">
      <c r="A13" t="s">
        <v>16</v>
      </c>
      <c r="B13" s="2">
        <v>0.25672829179380807</v>
      </c>
      <c r="C13" s="2">
        <v>0.49484537920116939</v>
      </c>
      <c r="D13" s="2">
        <v>0</v>
      </c>
      <c r="E13" s="2">
        <v>0.24842632900502074</v>
      </c>
      <c r="F13" s="2">
        <v>0</v>
      </c>
      <c r="G13" s="2"/>
      <c r="I13" t="s">
        <v>42</v>
      </c>
      <c r="J13" s="2">
        <v>0.36285791832099862</v>
      </c>
      <c r="K13" s="2">
        <v>0.43669314123129754</v>
      </c>
      <c r="L13" s="2">
        <v>0</v>
      </c>
      <c r="M13" s="2">
        <v>0.20044894044770198</v>
      </c>
      <c r="N13" s="2">
        <v>0</v>
      </c>
      <c r="P13" t="s">
        <v>94</v>
      </c>
      <c r="Q13" s="1">
        <v>0.33093191656583598</v>
      </c>
      <c r="R13" s="1">
        <v>0.43999757225185876</v>
      </c>
      <c r="S13" s="1">
        <v>0</v>
      </c>
      <c r="T13" s="1">
        <v>0.22907051118230318</v>
      </c>
      <c r="U13" s="1">
        <v>0</v>
      </c>
      <c r="W13" t="s">
        <v>68</v>
      </c>
      <c r="X13" s="2">
        <v>0.39877457850439035</v>
      </c>
      <c r="Y13" s="2">
        <v>0.3853315227876572</v>
      </c>
      <c r="Z13" s="2">
        <v>0</v>
      </c>
      <c r="AA13" s="2">
        <v>0.2158938987079507</v>
      </c>
      <c r="AB13" s="2">
        <v>0</v>
      </c>
    </row>
    <row r="14" spans="1:28" x14ac:dyDescent="0.35">
      <c r="A14" t="s">
        <v>17</v>
      </c>
      <c r="B14" s="2">
        <v>0.33773110510497789</v>
      </c>
      <c r="C14" s="2">
        <v>0.53529285451106301</v>
      </c>
      <c r="D14" s="2">
        <v>0</v>
      </c>
      <c r="E14" s="2">
        <v>0</v>
      </c>
      <c r="F14" s="2">
        <v>0.12697604038395799</v>
      </c>
      <c r="G14" s="2"/>
      <c r="I14" t="s">
        <v>43</v>
      </c>
      <c r="J14" s="2">
        <v>0.37243492055806898</v>
      </c>
      <c r="K14" s="2">
        <v>0.39102097411602244</v>
      </c>
      <c r="L14" s="2">
        <v>0</v>
      </c>
      <c r="M14" s="2">
        <v>0</v>
      </c>
      <c r="N14" s="2">
        <v>0.23654410532590675</v>
      </c>
      <c r="P14" t="s">
        <v>95</v>
      </c>
      <c r="Q14" s="1">
        <v>0.40577923599619986</v>
      </c>
      <c r="R14" s="1">
        <v>0.4829027522012127</v>
      </c>
      <c r="S14" s="1">
        <v>0</v>
      </c>
      <c r="T14" s="1">
        <v>0</v>
      </c>
      <c r="U14" s="1">
        <v>0.11131801180258624</v>
      </c>
      <c r="W14" t="s">
        <v>69</v>
      </c>
      <c r="X14" s="2">
        <v>0.38898573926005237</v>
      </c>
      <c r="Y14" s="2">
        <v>0.31746364823932927</v>
      </c>
      <c r="Z14" s="2">
        <v>0</v>
      </c>
      <c r="AA14" s="2">
        <v>0</v>
      </c>
      <c r="AB14" s="2">
        <v>0.29355061250061615</v>
      </c>
    </row>
    <row r="15" spans="1:28" x14ac:dyDescent="0.35">
      <c r="A15" t="s">
        <v>18</v>
      </c>
      <c r="B15" s="2">
        <v>0.4217752262910846</v>
      </c>
      <c r="C15" s="2">
        <v>0</v>
      </c>
      <c r="D15" s="2">
        <v>0.1063144078471232</v>
      </c>
      <c r="E15" s="2">
        <v>0.47191036586179025</v>
      </c>
      <c r="F15" s="2">
        <v>0</v>
      </c>
      <c r="G15" s="2"/>
      <c r="I15" t="s">
        <v>44</v>
      </c>
      <c r="J15" s="2">
        <v>0.5854626154065905</v>
      </c>
      <c r="K15" s="2">
        <v>0</v>
      </c>
      <c r="L15" s="2">
        <v>8.73189853090936E-2</v>
      </c>
      <c r="M15" s="2">
        <v>0.32721839928431412</v>
      </c>
      <c r="N15" s="2">
        <v>0</v>
      </c>
      <c r="P15" t="s">
        <v>96</v>
      </c>
      <c r="Q15" s="1">
        <v>0.52044525150437682</v>
      </c>
      <c r="R15" s="1">
        <v>0</v>
      </c>
      <c r="S15" s="1">
        <v>8.7337728890008098E-2</v>
      </c>
      <c r="T15" s="1">
        <v>0.39221701960561367</v>
      </c>
      <c r="U15" s="1">
        <v>0</v>
      </c>
      <c r="W15" t="s">
        <v>70</v>
      </c>
      <c r="X15" s="2">
        <v>0.56708398338858046</v>
      </c>
      <c r="Y15" s="2">
        <v>0</v>
      </c>
      <c r="Z15" s="2">
        <v>8.8025024362179294E-2</v>
      </c>
      <c r="AA15" s="2">
        <v>0.34489099224923842</v>
      </c>
      <c r="AB15" s="2">
        <v>0</v>
      </c>
    </row>
    <row r="16" spans="1:28" x14ac:dyDescent="0.35">
      <c r="A16" t="s">
        <v>19</v>
      </c>
      <c r="B16" s="2">
        <v>0.4217752262910846</v>
      </c>
      <c r="C16" s="2">
        <v>0</v>
      </c>
      <c r="D16" s="2">
        <v>5.5219204248517798E-2</v>
      </c>
      <c r="E16" s="2">
        <v>0</v>
      </c>
      <c r="F16" s="2">
        <v>0.52300556946039578</v>
      </c>
      <c r="G16" s="2"/>
      <c r="I16" t="s">
        <v>45</v>
      </c>
      <c r="J16" s="2">
        <v>0.57201873285123261</v>
      </c>
      <c r="K16" s="2">
        <v>0</v>
      </c>
      <c r="L16" s="2">
        <v>5.9099658081157302E-2</v>
      </c>
      <c r="M16" s="2">
        <v>0</v>
      </c>
      <c r="N16" s="2">
        <v>0.36888160906760836</v>
      </c>
      <c r="P16" t="s">
        <v>97</v>
      </c>
      <c r="Q16" s="1">
        <v>0.52044525150437682</v>
      </c>
      <c r="R16" s="1">
        <v>0</v>
      </c>
      <c r="S16" s="1">
        <v>4.3978938110880897E-2</v>
      </c>
      <c r="T16" s="1">
        <v>0</v>
      </c>
      <c r="U16" s="1">
        <v>0.43557581038474091</v>
      </c>
      <c r="W16" t="s">
        <v>71</v>
      </c>
      <c r="X16" s="2">
        <v>0.56513321921484472</v>
      </c>
      <c r="Y16" s="2">
        <v>0</v>
      </c>
      <c r="Z16" s="2">
        <v>4.6772765025621652E-2</v>
      </c>
      <c r="AA16" s="2">
        <v>0</v>
      </c>
      <c r="AB16" s="2">
        <v>0.38809401575953184</v>
      </c>
    </row>
    <row r="17" spans="1:28" x14ac:dyDescent="0.35">
      <c r="A17" t="s">
        <v>20</v>
      </c>
      <c r="B17" s="2">
        <v>0.39830814025628597</v>
      </c>
      <c r="C17" s="2">
        <v>0</v>
      </c>
      <c r="D17" s="2">
        <v>0</v>
      </c>
      <c r="E17" s="2">
        <v>0.44525878799298874</v>
      </c>
      <c r="F17" s="2">
        <v>0.15643307175072321</v>
      </c>
      <c r="G17" s="2"/>
      <c r="I17" t="s">
        <v>46</v>
      </c>
      <c r="J17" s="2">
        <v>0.44292882765482505</v>
      </c>
      <c r="K17" s="2">
        <v>0</v>
      </c>
      <c r="L17" s="2">
        <v>0</v>
      </c>
      <c r="M17" s="2">
        <v>0.27012832750521537</v>
      </c>
      <c r="N17" s="2">
        <v>0.28694284483995763</v>
      </c>
      <c r="P17" t="s">
        <v>98</v>
      </c>
      <c r="Q17" s="1">
        <v>0.53973055532692837</v>
      </c>
      <c r="R17" s="1">
        <v>0</v>
      </c>
      <c r="S17" s="1">
        <v>0</v>
      </c>
      <c r="T17" s="1">
        <v>0.36799826992858581</v>
      </c>
      <c r="U17" s="1">
        <v>9.2271174744483833E-2</v>
      </c>
      <c r="W17" t="s">
        <v>72</v>
      </c>
      <c r="X17" s="2">
        <v>0.55920045862294354</v>
      </c>
      <c r="Y17" s="2">
        <v>0</v>
      </c>
      <c r="Z17" s="2">
        <v>0</v>
      </c>
      <c r="AA17" s="2">
        <v>0.20271968244226174</v>
      </c>
      <c r="AB17" s="2">
        <v>0.23807985893479253</v>
      </c>
    </row>
    <row r="18" spans="1:28" x14ac:dyDescent="0.35">
      <c r="A18" t="s">
        <v>21</v>
      </c>
      <c r="B18" s="2">
        <v>0</v>
      </c>
      <c r="C18" s="2">
        <v>0.60544141907085181</v>
      </c>
      <c r="D18" s="2">
        <v>8.5145490174069902E-2</v>
      </c>
      <c r="E18" s="2">
        <v>0.30941309075507711</v>
      </c>
      <c r="F18" s="2">
        <v>0</v>
      </c>
      <c r="G18" s="2"/>
      <c r="I18" t="s">
        <v>47</v>
      </c>
      <c r="J18" s="2">
        <v>0</v>
      </c>
      <c r="K18" s="2">
        <v>0.60750177829805729</v>
      </c>
      <c r="L18" s="2">
        <v>9.0706806628232203E-2</v>
      </c>
      <c r="M18" s="2">
        <v>0.30179141507370905</v>
      </c>
      <c r="N18" s="2">
        <v>0</v>
      </c>
      <c r="P18" t="s">
        <v>99</v>
      </c>
      <c r="Q18" s="1">
        <v>0</v>
      </c>
      <c r="R18" s="1">
        <v>0.64094266703410607</v>
      </c>
      <c r="S18" s="1">
        <v>5.8627386782132904E-2</v>
      </c>
      <c r="T18" s="1">
        <v>0.30042994618375962</v>
      </c>
      <c r="U18" s="1">
        <v>0</v>
      </c>
      <c r="W18" t="s">
        <v>73</v>
      </c>
      <c r="X18" s="2">
        <v>0</v>
      </c>
      <c r="Y18" s="2">
        <v>0.60534565917539396</v>
      </c>
      <c r="Z18" s="2">
        <v>7.0811127955349995E-2</v>
      </c>
      <c r="AA18" s="2">
        <v>0.32384321286925449</v>
      </c>
      <c r="AB18" s="2">
        <v>0</v>
      </c>
    </row>
    <row r="19" spans="1:28" x14ac:dyDescent="0.35">
      <c r="A19" t="s">
        <v>22</v>
      </c>
      <c r="B19" s="2">
        <v>0</v>
      </c>
      <c r="C19" s="2">
        <v>0.54567932979625444</v>
      </c>
      <c r="D19" s="2">
        <v>0.1092469621917882</v>
      </c>
      <c r="E19" s="2">
        <v>0</v>
      </c>
      <c r="F19" s="2">
        <v>0.34507370801195619</v>
      </c>
      <c r="G19" s="2"/>
      <c r="I19" t="s">
        <v>48</v>
      </c>
      <c r="J19" s="2">
        <v>0</v>
      </c>
      <c r="K19" s="2">
        <v>0.60750177829805729</v>
      </c>
      <c r="L19" s="2">
        <v>5.17898580895364E-2</v>
      </c>
      <c r="M19" s="2">
        <v>0</v>
      </c>
      <c r="N19" s="2">
        <v>0.34070836361240486</v>
      </c>
      <c r="P19" t="s">
        <v>100</v>
      </c>
      <c r="Q19" s="1">
        <v>0</v>
      </c>
      <c r="R19" s="1">
        <v>0.59045473484158473</v>
      </c>
      <c r="S19" s="1">
        <v>8.0199629531462202E-2</v>
      </c>
      <c r="T19" s="1">
        <v>0</v>
      </c>
      <c r="U19" s="1">
        <v>0.32934563562695168</v>
      </c>
      <c r="W19" t="s">
        <v>74</v>
      </c>
      <c r="X19" s="2">
        <v>0</v>
      </c>
      <c r="Y19" s="2">
        <v>0.60534565917539396</v>
      </c>
      <c r="Z19" s="2">
        <v>3.6645302427031401E-2</v>
      </c>
      <c r="AA19" s="2">
        <v>0</v>
      </c>
      <c r="AB19" s="2">
        <v>0.35800903839757309</v>
      </c>
    </row>
    <row r="20" spans="1:28" x14ac:dyDescent="0.35">
      <c r="A20" t="s">
        <v>23</v>
      </c>
      <c r="B20" s="2">
        <v>0</v>
      </c>
      <c r="C20" s="2">
        <v>0.53203556341185365</v>
      </c>
      <c r="D20" s="2">
        <v>0</v>
      </c>
      <c r="E20" s="2">
        <v>0.33261567119685087</v>
      </c>
      <c r="F20" s="2">
        <v>0.13534876539129398</v>
      </c>
      <c r="G20" s="2"/>
      <c r="I20" t="s">
        <v>49</v>
      </c>
      <c r="J20" s="2">
        <v>0</v>
      </c>
      <c r="K20" s="2">
        <v>0.45072747330421326</v>
      </c>
      <c r="L20" s="2">
        <v>0</v>
      </c>
      <c r="M20" s="2">
        <v>0.26682441922117844</v>
      </c>
      <c r="N20" s="2">
        <v>0.28244810747460608</v>
      </c>
      <c r="P20" t="s">
        <v>101</v>
      </c>
      <c r="Q20" s="1">
        <v>0</v>
      </c>
      <c r="R20" s="1">
        <v>0.58773659270384582</v>
      </c>
      <c r="S20" s="1">
        <v>0</v>
      </c>
      <c r="T20" s="1">
        <v>0.32041796482236423</v>
      </c>
      <c r="U20" s="1">
        <v>9.1845442473788313E-2</v>
      </c>
      <c r="W20" t="s">
        <v>75</v>
      </c>
      <c r="X20" s="2">
        <v>0</v>
      </c>
      <c r="Y20" s="2">
        <v>0.59755386099025631</v>
      </c>
      <c r="Z20" s="2">
        <v>0</v>
      </c>
      <c r="AA20" s="2">
        <v>0.22055398671055007</v>
      </c>
      <c r="AB20" s="2">
        <v>0.1818921522991922</v>
      </c>
    </row>
    <row r="21" spans="1:28" x14ac:dyDescent="0.35">
      <c r="A21" t="s">
        <v>24</v>
      </c>
      <c r="B21" s="2">
        <v>0</v>
      </c>
      <c r="C21" s="2">
        <v>0</v>
      </c>
      <c r="D21" s="2">
        <v>0.11961725960728839</v>
      </c>
      <c r="E21" s="2">
        <v>0.67769888869837025</v>
      </c>
      <c r="F21" s="2">
        <v>0.20268385169433961</v>
      </c>
      <c r="G21" s="2"/>
      <c r="I21" t="s">
        <v>50</v>
      </c>
      <c r="J21" s="2">
        <v>0</v>
      </c>
      <c r="K21" s="2">
        <v>0</v>
      </c>
      <c r="L21" s="2">
        <v>9.9481099196368494E-2</v>
      </c>
      <c r="M21" s="2">
        <v>0.51793928115445664</v>
      </c>
      <c r="N21" s="2">
        <v>0.38257961964917359</v>
      </c>
      <c r="P21" t="s">
        <v>102</v>
      </c>
      <c r="Q21" s="1">
        <v>0</v>
      </c>
      <c r="R21" s="1">
        <v>0</v>
      </c>
      <c r="S21" s="1">
        <v>0.72062970245958902</v>
      </c>
      <c r="T21" s="1">
        <v>0.24400183661118979</v>
      </c>
      <c r="U21" s="1">
        <v>3.5368460929218817E-2</v>
      </c>
      <c r="W21" t="s">
        <v>76</v>
      </c>
      <c r="X21" s="2">
        <v>0</v>
      </c>
      <c r="Y21" s="2">
        <v>0</v>
      </c>
      <c r="Z21" s="2">
        <v>0.79880530623254997</v>
      </c>
      <c r="AA21" s="2">
        <v>0.16278666860439858</v>
      </c>
      <c r="AB21" s="2">
        <v>3.8408025163049232E-2</v>
      </c>
    </row>
    <row r="22" spans="1:28" x14ac:dyDescent="0.35">
      <c r="A22" t="s">
        <v>25</v>
      </c>
      <c r="B22" s="2">
        <v>0.24412644302226544</v>
      </c>
      <c r="C22" s="2">
        <v>0.46438793430052477</v>
      </c>
      <c r="D22" s="2">
        <v>6.1558613175521304E-2</v>
      </c>
      <c r="E22" s="2">
        <v>0.22992700950168629</v>
      </c>
      <c r="F22" s="2">
        <v>0</v>
      </c>
      <c r="G22" s="2"/>
      <c r="I22" t="s">
        <v>51</v>
      </c>
      <c r="J22" s="2">
        <v>0.3375146876412749</v>
      </c>
      <c r="K22" s="2">
        <v>0.41689669796689593</v>
      </c>
      <c r="L22" s="2">
        <v>5.9479590025045499E-2</v>
      </c>
      <c r="M22" s="2">
        <v>0.18610902436678134</v>
      </c>
      <c r="N22" s="2">
        <v>0</v>
      </c>
      <c r="P22" t="s">
        <v>103</v>
      </c>
      <c r="Q22" s="1">
        <v>0.32020513317706945</v>
      </c>
      <c r="R22" s="1">
        <v>0.41888133172444564</v>
      </c>
      <c r="S22" s="1">
        <v>4.1536387647905196E-2</v>
      </c>
      <c r="T22" s="1">
        <v>0.21937714745057746</v>
      </c>
      <c r="U22" s="1">
        <v>0</v>
      </c>
      <c r="W22" t="s">
        <v>77</v>
      </c>
      <c r="X22" s="2">
        <v>0.38554097384805375</v>
      </c>
      <c r="Y22" s="2">
        <v>0.36390430573956467</v>
      </c>
      <c r="Z22" s="2">
        <v>4.5211448930516998E-2</v>
      </c>
      <c r="AA22" s="2">
        <v>0.20534327148186221</v>
      </c>
      <c r="AB22" s="2">
        <v>0</v>
      </c>
    </row>
    <row r="23" spans="1:28" x14ac:dyDescent="0.35">
      <c r="A23" t="s">
        <v>26</v>
      </c>
      <c r="B23" s="2">
        <v>0.30942211613450366</v>
      </c>
      <c r="C23" s="2">
        <v>0.50183868322711622</v>
      </c>
      <c r="D23" s="2">
        <v>6.8306693848142294E-2</v>
      </c>
      <c r="E23" s="2">
        <v>0</v>
      </c>
      <c r="F23" s="2">
        <v>0.12043250679023632</v>
      </c>
      <c r="G23" s="2"/>
      <c r="I23" t="s">
        <v>52</v>
      </c>
      <c r="J23" s="2">
        <v>0.34826412826867492</v>
      </c>
      <c r="K23" s="2">
        <v>0.37107234767250963</v>
      </c>
      <c r="L23" s="2">
        <v>5.2215121735261896E-2</v>
      </c>
      <c r="M23" s="2">
        <v>0</v>
      </c>
      <c r="N23" s="2">
        <v>0.22844840232355185</v>
      </c>
      <c r="P23" t="s">
        <v>104</v>
      </c>
      <c r="Q23" s="1">
        <v>0.38635958578970347</v>
      </c>
      <c r="R23" s="1">
        <v>0.45561997459711578</v>
      </c>
      <c r="S23" s="1">
        <v>5.2624199405819902E-2</v>
      </c>
      <c r="T23" s="1">
        <v>0</v>
      </c>
      <c r="U23" s="1">
        <v>0.1053962402073592</v>
      </c>
      <c r="W23" t="s">
        <v>78</v>
      </c>
      <c r="X23" s="2">
        <v>0.3691858339790508</v>
      </c>
      <c r="Y23" s="2">
        <v>0.29677519391071583</v>
      </c>
      <c r="Z23" s="2">
        <v>3.8612048606885302E-2</v>
      </c>
      <c r="AA23" s="2">
        <v>0</v>
      </c>
      <c r="AB23" s="2">
        <v>0.29542692350334554</v>
      </c>
    </row>
    <row r="24" spans="1:28" x14ac:dyDescent="0.35">
      <c r="A24" t="s">
        <v>27</v>
      </c>
      <c r="B24" s="2">
        <v>0.23949367577968567</v>
      </c>
      <c r="C24" s="2">
        <v>0.42571785498302922</v>
      </c>
      <c r="D24" s="2">
        <v>0</v>
      </c>
      <c r="E24" s="2">
        <v>0.23129870168658009</v>
      </c>
      <c r="F24" s="2">
        <v>0.10348976755070298</v>
      </c>
      <c r="G24" s="2"/>
      <c r="I24" t="s">
        <v>53</v>
      </c>
      <c r="J24" s="2">
        <v>0.29160384167413805</v>
      </c>
      <c r="K24" s="2">
        <v>0.33280166239495496</v>
      </c>
      <c r="L24" s="2">
        <v>0</v>
      </c>
      <c r="M24" s="2">
        <v>0.16701083915045226</v>
      </c>
      <c r="N24" s="2">
        <v>0.20858365678045265</v>
      </c>
      <c r="P24" t="s">
        <v>105</v>
      </c>
      <c r="Q24" s="1">
        <v>0.31596624655486388</v>
      </c>
      <c r="R24" s="1">
        <v>0.38218560731931822</v>
      </c>
      <c r="S24" s="1">
        <v>0</v>
      </c>
      <c r="T24" s="1">
        <v>0.21804125435433197</v>
      </c>
      <c r="U24" s="1">
        <v>8.380689177148376E-2</v>
      </c>
      <c r="W24" t="s">
        <v>79</v>
      </c>
      <c r="X24" s="2">
        <v>0.33288014942880678</v>
      </c>
      <c r="Y24" s="2">
        <v>0.27061815898303598</v>
      </c>
      <c r="Z24" s="2">
        <v>0</v>
      </c>
      <c r="AA24" s="2">
        <v>0.12538302165519444</v>
      </c>
      <c r="AB24" s="2">
        <v>0.27111866993296069</v>
      </c>
    </row>
    <row r="25" spans="1:28" x14ac:dyDescent="0.35">
      <c r="A25" t="s">
        <v>28</v>
      </c>
      <c r="B25" s="2">
        <v>0.3682465524329368</v>
      </c>
      <c r="C25" s="2">
        <v>0</v>
      </c>
      <c r="D25" s="2">
        <v>8.0607425155426904E-2</v>
      </c>
      <c r="E25" s="2">
        <v>0.40321039248473978</v>
      </c>
      <c r="F25" s="2">
        <v>0.14793562992689446</v>
      </c>
      <c r="G25" s="2"/>
      <c r="I25" t="s">
        <v>54</v>
      </c>
      <c r="J25" s="2">
        <v>0.4185968529461393</v>
      </c>
      <c r="K25" s="2">
        <v>0</v>
      </c>
      <c r="L25" s="2">
        <v>5.7824923418933097E-2</v>
      </c>
      <c r="M25" s="2">
        <v>0.25105893125107509</v>
      </c>
      <c r="N25" s="2">
        <v>0.27251929238384986</v>
      </c>
      <c r="P25" t="s">
        <v>106</v>
      </c>
      <c r="Q25" s="1">
        <v>0.47721400266512493</v>
      </c>
      <c r="R25" s="1">
        <v>0</v>
      </c>
      <c r="S25" s="1">
        <v>8.5572710221432299E-2</v>
      </c>
      <c r="T25" s="1">
        <v>0.34897253544980439</v>
      </c>
      <c r="U25" s="1">
        <v>8.8240751663636652E-2</v>
      </c>
      <c r="W25" t="s">
        <v>80</v>
      </c>
      <c r="X25" s="2">
        <v>0.49504070436698311</v>
      </c>
      <c r="Y25" s="2">
        <v>0</v>
      </c>
      <c r="Z25" s="2">
        <v>8.0478721170893608E-2</v>
      </c>
      <c r="AA25" s="2">
        <v>0.19233925487018164</v>
      </c>
      <c r="AB25" s="2">
        <v>0.23214131959193909</v>
      </c>
    </row>
    <row r="26" spans="1:28" x14ac:dyDescent="0.35">
      <c r="A26" t="s">
        <v>29</v>
      </c>
      <c r="B26" s="2">
        <v>0</v>
      </c>
      <c r="C26" s="2">
        <v>0.49992525950455113</v>
      </c>
      <c r="D26" s="2">
        <v>6.8699951348527202E-2</v>
      </c>
      <c r="E26" s="2">
        <v>0.30390777079730213</v>
      </c>
      <c r="F26" s="2">
        <v>0.12746701834961785</v>
      </c>
      <c r="G26" s="2"/>
      <c r="I26" t="s">
        <v>55</v>
      </c>
      <c r="J26" s="2">
        <v>0</v>
      </c>
      <c r="K26" s="2">
        <v>0.42593047529940592</v>
      </c>
      <c r="L26" s="2">
        <v>5.9743822486446801E-2</v>
      </c>
      <c r="M26" s="2">
        <v>0.24472635871671619</v>
      </c>
      <c r="N26" s="2">
        <v>0.26959934349742931</v>
      </c>
      <c r="P26" t="s">
        <v>107</v>
      </c>
      <c r="Q26" s="1">
        <v>0</v>
      </c>
      <c r="R26" s="1">
        <v>0.54219894597482299</v>
      </c>
      <c r="S26" s="1">
        <v>5.8589880547826101E-2</v>
      </c>
      <c r="T26" s="1">
        <v>0.30827731341418418</v>
      </c>
      <c r="U26" s="1">
        <v>9.0933860063165312E-2</v>
      </c>
      <c r="W26" t="s">
        <v>81</v>
      </c>
      <c r="X26" s="2">
        <v>0</v>
      </c>
      <c r="Y26" s="2">
        <v>0.5189893986432923</v>
      </c>
      <c r="Z26" s="2">
        <v>6.8659963730524187E-2</v>
      </c>
      <c r="AA26" s="2">
        <v>0.21629088026149879</v>
      </c>
      <c r="AB26" s="2">
        <v>0.19605975736468315</v>
      </c>
    </row>
    <row r="27" spans="1:28" x14ac:dyDescent="0.35">
      <c r="A27" t="s">
        <v>30</v>
      </c>
      <c r="B27" s="2">
        <v>0.22575949920348543</v>
      </c>
      <c r="C27" s="2">
        <v>0.40682825578250653</v>
      </c>
      <c r="D27" s="2">
        <v>5.2270251899251899E-2</v>
      </c>
      <c r="E27" s="2">
        <v>0.21612300517650399</v>
      </c>
      <c r="F27" s="2">
        <v>9.901898793824962E-2</v>
      </c>
      <c r="G27" s="2"/>
      <c r="I27" t="s">
        <v>56</v>
      </c>
      <c r="J27" s="2">
        <v>0.27761528825015863</v>
      </c>
      <c r="K27" s="2">
        <v>0.32168672900293027</v>
      </c>
      <c r="L27" s="2">
        <v>4.3026080006887402E-2</v>
      </c>
      <c r="M27" s="2">
        <v>0.15822859489096308</v>
      </c>
      <c r="N27" s="2">
        <v>0.19944330784905837</v>
      </c>
      <c r="P27" t="s">
        <v>108</v>
      </c>
      <c r="Q27" s="1">
        <v>0.30451754999311453</v>
      </c>
      <c r="R27" s="1">
        <v>0.36706707385480147</v>
      </c>
      <c r="S27" s="1">
        <v>3.8392314430931995E-2</v>
      </c>
      <c r="T27" s="1">
        <v>0.20875923105281213</v>
      </c>
      <c r="U27" s="1">
        <v>8.126383066833695E-2</v>
      </c>
      <c r="W27" t="s">
        <v>82</v>
      </c>
      <c r="X27" s="2">
        <v>0.32253343493292103</v>
      </c>
      <c r="Y27" s="2">
        <v>0.25917183853226577</v>
      </c>
      <c r="Z27" s="2">
        <v>3.1042576575002902E-2</v>
      </c>
      <c r="AA27" s="2">
        <v>0.12101079350231359</v>
      </c>
      <c r="AB27" s="2">
        <v>0.26624135645749436</v>
      </c>
    </row>
    <row r="28" spans="1:28" x14ac:dyDescent="0.35">
      <c r="A28" t="s">
        <v>155</v>
      </c>
      <c r="B28" s="2">
        <f>AVERAGE(B2:B27)</f>
        <v>0.2301498000512931</v>
      </c>
      <c r="C28" s="2">
        <f t="shared" ref="C28:F28" si="0">AVERAGE(C2:C27)</f>
        <v>0.32988785454101294</v>
      </c>
      <c r="D28" s="2">
        <f t="shared" si="0"/>
        <v>7.7864917152235563E-2</v>
      </c>
      <c r="E28" s="2">
        <f t="shared" si="0"/>
        <v>0.24343009755167422</v>
      </c>
      <c r="F28" s="2">
        <f t="shared" si="0"/>
        <v>0.11866733070378264</v>
      </c>
      <c r="G28" s="2"/>
      <c r="I28" t="s">
        <v>155</v>
      </c>
      <c r="J28" s="2">
        <f>AVERAGE(J2:J27)</f>
        <v>0.27269840883703261</v>
      </c>
      <c r="K28" s="2">
        <f t="shared" ref="K28:N28" si="1">AVERAGE(K2:K27)</f>
        <v>0.2914971212966172</v>
      </c>
      <c r="L28" s="2">
        <f t="shared" si="1"/>
        <v>6.4742216679847656E-2</v>
      </c>
      <c r="M28" s="2">
        <f t="shared" si="1"/>
        <v>0.19182652756839974</v>
      </c>
      <c r="N28" s="2">
        <f t="shared" si="1"/>
        <v>0.1792357256181013</v>
      </c>
      <c r="P28" t="s">
        <v>155</v>
      </c>
      <c r="Q28" s="2">
        <f>AVERAGE(Q2:Q27)</f>
        <v>0.27722112057699411</v>
      </c>
      <c r="R28" s="2">
        <f t="shared" ref="R28:U28" si="2">AVERAGE(R2:R27)</f>
        <v>0.32329853907755779</v>
      </c>
      <c r="S28" s="2">
        <f t="shared" si="2"/>
        <v>0.11787757466932892</v>
      </c>
      <c r="T28" s="2">
        <f t="shared" si="2"/>
        <v>0.1953971814300256</v>
      </c>
      <c r="U28" s="2">
        <f t="shared" si="2"/>
        <v>8.6205584246092065E-2</v>
      </c>
      <c r="W28" t="s">
        <v>155</v>
      </c>
      <c r="X28" s="2">
        <f>AVERAGE(X2:X27)</f>
        <v>0.29098251748164183</v>
      </c>
      <c r="Y28" s="2">
        <f t="shared" ref="Y28:AB28" si="3">AVERAGE(Y2:Y27)</f>
        <v>0.28820586143013083</v>
      </c>
      <c r="Z28" s="2">
        <f t="shared" si="3"/>
        <v>0.12298767065512213</v>
      </c>
      <c r="AA28" s="2">
        <f t="shared" si="3"/>
        <v>0.15749729499053849</v>
      </c>
      <c r="AB28" s="2">
        <f t="shared" si="3"/>
        <v>0.14032665544256495</v>
      </c>
    </row>
    <row r="29" spans="1:28" x14ac:dyDescent="0.35">
      <c r="A29" t="s">
        <v>156</v>
      </c>
      <c r="B29" s="2">
        <f>AVERAGEIF(B2:B27,"&gt;0")</f>
        <v>0.39892632008890799</v>
      </c>
      <c r="C29" s="2">
        <f t="shared" ref="C29:F29" si="4">AVERAGEIF(C2:C27,"&gt;0")</f>
        <v>0.57180561453775569</v>
      </c>
      <c r="D29" s="2">
        <f t="shared" si="4"/>
        <v>0.13496585639720832</v>
      </c>
      <c r="E29" s="2">
        <f t="shared" si="4"/>
        <v>0.42194550242290202</v>
      </c>
      <c r="F29" s="2">
        <f t="shared" si="4"/>
        <v>0.20569003988655657</v>
      </c>
      <c r="G29" s="2"/>
      <c r="I29" t="s">
        <v>156</v>
      </c>
      <c r="J29" s="2">
        <f>AVERAGEIF(J2:J27,"&gt;0")</f>
        <v>0.47267724198418987</v>
      </c>
      <c r="K29" s="2">
        <f t="shared" ref="K29:N29" si="5">AVERAGEIF(K2:K27,"&gt;0")</f>
        <v>0.50526167691413648</v>
      </c>
      <c r="L29" s="2">
        <f t="shared" si="5"/>
        <v>0.11221984224506927</v>
      </c>
      <c r="M29" s="2">
        <f t="shared" si="5"/>
        <v>0.3324993144518929</v>
      </c>
      <c r="N29" s="2">
        <f t="shared" si="5"/>
        <v>0.31067525773804228</v>
      </c>
      <c r="P29" t="s">
        <v>156</v>
      </c>
      <c r="Q29" s="2">
        <f>AVERAGEIF(Q2:Q27,"&gt;0")</f>
        <v>0.48051660900012311</v>
      </c>
      <c r="R29" s="2">
        <f t="shared" ref="R29:U29" si="6">AVERAGEIF(R2:R27,"&gt;0")</f>
        <v>0.56038413440110024</v>
      </c>
      <c r="S29" s="2">
        <f t="shared" si="6"/>
        <v>0.20432112942683681</v>
      </c>
      <c r="T29" s="2">
        <f t="shared" si="6"/>
        <v>0.33868844781204438</v>
      </c>
      <c r="U29" s="2">
        <f t="shared" si="6"/>
        <v>0.14942301269322625</v>
      </c>
      <c r="W29" t="s">
        <v>156</v>
      </c>
      <c r="X29" s="2">
        <f>AVERAGEIF(X2:X27,"&gt;0")</f>
        <v>0.50436969696817924</v>
      </c>
      <c r="Y29" s="2">
        <f t="shared" ref="Y29:AB29" si="7">AVERAGEIF(Y2:Y27,"&gt;0")</f>
        <v>0.49955682647889343</v>
      </c>
      <c r="Z29" s="2">
        <f t="shared" si="7"/>
        <v>0.21317862913554503</v>
      </c>
      <c r="AA29" s="2">
        <f t="shared" si="7"/>
        <v>0.27299531131693339</v>
      </c>
      <c r="AB29" s="2">
        <f t="shared" si="7"/>
        <v>0.24323286943377925</v>
      </c>
    </row>
    <row r="31" spans="1:28" x14ac:dyDescent="0.35">
      <c r="A31" t="s">
        <v>109</v>
      </c>
      <c r="B31" s="2">
        <f>((B2-B$29)/B$29)</f>
        <v>-8.6340132456979662E-2</v>
      </c>
      <c r="C31" s="2">
        <f>((C2-C$29)/C$29)</f>
        <v>0.11142146049386203</v>
      </c>
      <c r="D31" s="2">
        <f t="shared" ref="D31:F31" si="8">((D2-D$29)/D$29)</f>
        <v>-1</v>
      </c>
      <c r="E31" s="2">
        <f t="shared" ref="E31:F31" si="9">((E2-E$29)/E$29)</f>
        <v>-1</v>
      </c>
      <c r="F31" s="2">
        <f t="shared" si="9"/>
        <v>-1</v>
      </c>
      <c r="I31" t="s">
        <v>109</v>
      </c>
      <c r="J31" s="2">
        <f>((J2-J$29)/J$29)</f>
        <v>-9.0401609898184566E-3</v>
      </c>
      <c r="K31" s="2">
        <f>((K2-K$29)/K$29)</f>
        <v>5.2119843377529521E-2</v>
      </c>
      <c r="L31" s="2">
        <f t="shared" ref="L31:N31" si="10">((L2-L$29)/L$29)</f>
        <v>-1</v>
      </c>
      <c r="M31" s="2">
        <f t="shared" si="10"/>
        <v>-1</v>
      </c>
      <c r="N31" s="2">
        <f t="shared" si="10"/>
        <v>-1</v>
      </c>
      <c r="P31" t="s">
        <v>109</v>
      </c>
      <c r="Q31" s="2">
        <f>((Q2-Q$29)/Q$29)</f>
        <v>-9.7239677760314919E-2</v>
      </c>
      <c r="R31" s="2">
        <f>((R2-R$29)/R$29)</f>
        <v>1.0393828909256447E-2</v>
      </c>
      <c r="S31" s="2">
        <f t="shared" ref="S31:U31" si="11">((S2-S$29)/S$29)</f>
        <v>-1</v>
      </c>
      <c r="T31" s="2">
        <f t="shared" si="11"/>
        <v>-1</v>
      </c>
      <c r="U31" s="2">
        <f t="shared" si="11"/>
        <v>-1</v>
      </c>
      <c r="W31" t="s">
        <v>109</v>
      </c>
      <c r="X31" s="2">
        <f>((X2-X$29)/X$29)</f>
        <v>4.9360044480125306E-3</v>
      </c>
      <c r="Y31" s="2">
        <f>((Y2-Y$29)/Y$29)</f>
        <v>-1.2843572892348698E-2</v>
      </c>
      <c r="Z31" s="2">
        <f t="shared" ref="Z31:AB31" si="12">((Z2-Z$29)/Z$29)</f>
        <v>-1</v>
      </c>
      <c r="AA31" s="2">
        <f t="shared" si="12"/>
        <v>-1</v>
      </c>
      <c r="AB31" s="2">
        <f t="shared" si="12"/>
        <v>-1</v>
      </c>
    </row>
    <row r="32" spans="1:28" x14ac:dyDescent="0.35">
      <c r="A32" t="s">
        <v>110</v>
      </c>
      <c r="B32" s="2">
        <f>((B3-$B$29)/$B$29)</f>
        <v>1.0503814191241587</v>
      </c>
      <c r="C32" s="2">
        <f t="shared" ref="C32:D56" si="13">((C3-C$29)/C$29)</f>
        <v>-1</v>
      </c>
      <c r="D32" s="2">
        <f t="shared" si="13"/>
        <v>0.34885140990288915</v>
      </c>
      <c r="E32" s="2">
        <f t="shared" ref="E32:F32" si="14">((E3-E$29)/E$29)</f>
        <v>-1</v>
      </c>
      <c r="F32" s="2">
        <f t="shared" si="14"/>
        <v>-1</v>
      </c>
      <c r="I32" t="s">
        <v>110</v>
      </c>
      <c r="J32" s="2">
        <f>((J3-$B$29)/$B$29)</f>
        <v>1.198601406190291</v>
      </c>
      <c r="K32" s="2">
        <f t="shared" ref="K32:N32" si="15">((K3-K$29)/K$29)</f>
        <v>-1</v>
      </c>
      <c r="L32" s="2">
        <f t="shared" si="15"/>
        <v>9.5350244903848858E-2</v>
      </c>
      <c r="M32" s="2">
        <f t="shared" si="15"/>
        <v>-1</v>
      </c>
      <c r="N32" s="2">
        <f t="shared" si="15"/>
        <v>-1</v>
      </c>
      <c r="P32" t="s">
        <v>110</v>
      </c>
      <c r="Q32" s="2">
        <f>((Q3-$B$29)/$B$29)</f>
        <v>1.0486865129496807</v>
      </c>
      <c r="R32" s="2">
        <f t="shared" ref="R32:U32" si="16">((R3-R$29)/R$29)</f>
        <v>-1</v>
      </c>
      <c r="S32" s="2">
        <f t="shared" si="16"/>
        <v>-0.10569685628800299</v>
      </c>
      <c r="T32" s="2">
        <f t="shared" si="16"/>
        <v>-1</v>
      </c>
      <c r="U32" s="2">
        <f t="shared" si="16"/>
        <v>-1</v>
      </c>
      <c r="W32" t="s">
        <v>110</v>
      </c>
      <c r="X32" s="2">
        <f>((X3-$B$29)/$B$29)</f>
        <v>1.0699822742398775</v>
      </c>
      <c r="Y32" s="2">
        <f t="shared" ref="Y32:AB32" si="17">((Y3-Y$29)/Y$29)</f>
        <v>-1</v>
      </c>
      <c r="Z32" s="2">
        <f t="shared" si="17"/>
        <v>-0.18270612117767354</v>
      </c>
      <c r="AA32" s="2">
        <f t="shared" si="17"/>
        <v>-1</v>
      </c>
      <c r="AB32" s="2">
        <f t="shared" si="17"/>
        <v>-1</v>
      </c>
    </row>
    <row r="33" spans="1:28" x14ac:dyDescent="0.35">
      <c r="A33" t="s">
        <v>111</v>
      </c>
      <c r="B33" s="2">
        <f t="shared" ref="B32:B56" si="18">((B4-$B$29)/$B$29)</f>
        <v>0.1617989404461059</v>
      </c>
      <c r="C33" s="2">
        <f t="shared" si="13"/>
        <v>-1</v>
      </c>
      <c r="D33" s="2">
        <f t="shared" si="13"/>
        <v>-1</v>
      </c>
      <c r="E33" s="2">
        <f t="shared" ref="E33:F33" si="19">((E4-E$29)/E$29)</f>
        <v>0.27155715826755478</v>
      </c>
      <c r="F33" s="2">
        <f t="shared" si="19"/>
        <v>-1</v>
      </c>
      <c r="I33" t="s">
        <v>111</v>
      </c>
      <c r="J33" s="2">
        <f t="shared" ref="J33:J56" si="20">((J4-$B$29)/$B$29)</f>
        <v>0.5974528559630683</v>
      </c>
      <c r="K33" s="2">
        <f t="shared" ref="K33:N33" si="21">((K4-K$29)/K$29)</f>
        <v>-1</v>
      </c>
      <c r="L33" s="2">
        <f t="shared" si="21"/>
        <v>-1</v>
      </c>
      <c r="M33" s="2">
        <f t="shared" si="21"/>
        <v>9.0931604635282798E-2</v>
      </c>
      <c r="N33" s="2">
        <f t="shared" si="21"/>
        <v>-1</v>
      </c>
      <c r="P33" t="s">
        <v>111</v>
      </c>
      <c r="Q33" s="2">
        <f t="shared" ref="Q33:Q56" si="22">((Q4-$B$29)/$B$29)</f>
        <v>0.46758638344151909</v>
      </c>
      <c r="R33" s="2">
        <f t="shared" ref="R33:U33" si="23">((R4-R$29)/R$29)</f>
        <v>-1</v>
      </c>
      <c r="S33" s="2">
        <f t="shared" si="23"/>
        <v>-1</v>
      </c>
      <c r="T33" s="2">
        <f t="shared" si="23"/>
        <v>0.22396015370188993</v>
      </c>
      <c r="U33" s="2">
        <f t="shared" si="23"/>
        <v>-1</v>
      </c>
      <c r="W33" t="s">
        <v>111</v>
      </c>
      <c r="X33" s="2">
        <f t="shared" ref="X33:X56" si="24">((X4-$B$29)/$B$29)</f>
        <v>0.59752425457676728</v>
      </c>
      <c r="Y33" s="2">
        <f t="shared" ref="Y33:AB33" si="25">((Y4-Y$29)/Y$29)</f>
        <v>-1</v>
      </c>
      <c r="Z33" s="2">
        <f t="shared" si="25"/>
        <v>-1</v>
      </c>
      <c r="AA33" s="2">
        <f t="shared" si="25"/>
        <v>0.32861449568205386</v>
      </c>
      <c r="AB33" s="2">
        <f t="shared" si="25"/>
        <v>-1</v>
      </c>
    </row>
    <row r="34" spans="1:28" x14ac:dyDescent="0.35">
      <c r="A34" t="s">
        <v>112</v>
      </c>
      <c r="B34" s="2">
        <f t="shared" si="18"/>
        <v>0.96520455918892645</v>
      </c>
      <c r="C34" s="2">
        <f t="shared" si="13"/>
        <v>-1</v>
      </c>
      <c r="D34" s="2">
        <f t="shared" si="13"/>
        <v>-1</v>
      </c>
      <c r="E34" s="2">
        <f t="shared" ref="E34:F34" si="26">((E5-E$29)/E$29)</f>
        <v>-1</v>
      </c>
      <c r="F34" s="2">
        <f t="shared" si="26"/>
        <v>5.0260756913464391E-2</v>
      </c>
      <c r="I34" t="s">
        <v>112</v>
      </c>
      <c r="J34" s="2">
        <f t="shared" si="20"/>
        <v>0.67014729379457749</v>
      </c>
      <c r="K34" s="2">
        <f t="shared" ref="K34:N34" si="27">((K5-K$29)/K$29)</f>
        <v>-1</v>
      </c>
      <c r="L34" s="2">
        <f t="shared" si="27"/>
        <v>-1</v>
      </c>
      <c r="M34" s="2">
        <f t="shared" si="27"/>
        <v>-1</v>
      </c>
      <c r="N34" s="2">
        <f t="shared" si="27"/>
        <v>7.4222287638625373E-2</v>
      </c>
      <c r="P34" t="s">
        <v>112</v>
      </c>
      <c r="Q34" s="2">
        <f t="shared" si="22"/>
        <v>1.1038398429269507</v>
      </c>
      <c r="R34" s="2">
        <f t="shared" ref="R34:U34" si="28">((R5-R$29)/R$29)</f>
        <v>-1</v>
      </c>
      <c r="S34" s="2">
        <f t="shared" si="28"/>
        <v>-1</v>
      </c>
      <c r="T34" s="2">
        <f t="shared" si="28"/>
        <v>-1</v>
      </c>
      <c r="U34" s="2">
        <f t="shared" si="28"/>
        <v>7.5623563652125345E-2</v>
      </c>
      <c r="W34" t="s">
        <v>112</v>
      </c>
      <c r="X34" s="2">
        <f t="shared" si="24"/>
        <v>0.83323987996649662</v>
      </c>
      <c r="Y34" s="2">
        <f t="shared" ref="Y34:AB34" si="29">((Y5-Y$29)/Y$29)</f>
        <v>-1</v>
      </c>
      <c r="Z34" s="2">
        <f t="shared" si="29"/>
        <v>-1</v>
      </c>
      <c r="AA34" s="2">
        <f t="shared" si="29"/>
        <v>-1</v>
      </c>
      <c r="AB34" s="2">
        <f t="shared" si="29"/>
        <v>0.10458903630160614</v>
      </c>
    </row>
    <row r="35" spans="1:28" x14ac:dyDescent="0.35">
      <c r="A35" t="s">
        <v>113</v>
      </c>
      <c r="B35" s="2">
        <f t="shared" si="18"/>
        <v>-1</v>
      </c>
      <c r="C35" s="2">
        <f t="shared" si="13"/>
        <v>0.51051117931358936</v>
      </c>
      <c r="D35" s="2">
        <f t="shared" si="13"/>
        <v>9.7459497116302255E-3</v>
      </c>
      <c r="E35" s="2">
        <f t="shared" ref="E35:F35" si="30">((E6-E$29)/E$29)</f>
        <v>-1</v>
      </c>
      <c r="F35" s="2">
        <f t="shared" si="30"/>
        <v>-1</v>
      </c>
      <c r="I35" t="s">
        <v>113</v>
      </c>
      <c r="J35" s="2">
        <f t="shared" si="20"/>
        <v>-1</v>
      </c>
      <c r="K35" s="2">
        <f t="shared" ref="K35:N35" si="31">((K6-K$29)/K$29)</f>
        <v>0.69970709795029817</v>
      </c>
      <c r="L35" s="2">
        <f t="shared" si="31"/>
        <v>0.25827249978134342</v>
      </c>
      <c r="M35" s="2">
        <f t="shared" si="31"/>
        <v>-1</v>
      </c>
      <c r="N35" s="2">
        <f t="shared" si="31"/>
        <v>-1</v>
      </c>
      <c r="P35" t="s">
        <v>113</v>
      </c>
      <c r="Q35" s="2">
        <f t="shared" si="22"/>
        <v>-1</v>
      </c>
      <c r="R35" s="2">
        <f t="shared" ref="R35:U35" si="32">((R6-R$29)/R$29)</f>
        <v>0.57391048965872304</v>
      </c>
      <c r="S35" s="2">
        <f t="shared" si="32"/>
        <v>-0.42245066401691184</v>
      </c>
      <c r="T35" s="2">
        <f t="shared" si="32"/>
        <v>-1</v>
      </c>
      <c r="U35" s="2">
        <f t="shared" si="32"/>
        <v>-1</v>
      </c>
      <c r="W35" t="s">
        <v>113</v>
      </c>
      <c r="X35" s="2">
        <f t="shared" si="24"/>
        <v>-1</v>
      </c>
      <c r="Y35" s="2">
        <f t="shared" ref="Y35:AB35" si="33">((Y6-Y$29)/Y$29)</f>
        <v>0.7310909662111702</v>
      </c>
      <c r="Z35" s="2">
        <f t="shared" si="33"/>
        <v>-0.36568833789015498</v>
      </c>
      <c r="AA35" s="2">
        <f t="shared" si="33"/>
        <v>-1</v>
      </c>
      <c r="AB35" s="2">
        <f t="shared" si="33"/>
        <v>-1</v>
      </c>
    </row>
    <row r="36" spans="1:28" x14ac:dyDescent="0.35">
      <c r="A36" t="s">
        <v>114</v>
      </c>
      <c r="B36" s="2">
        <f t="shared" si="18"/>
        <v>-1</v>
      </c>
      <c r="C36" s="2">
        <f t="shared" si="13"/>
        <v>0.1483100434652847</v>
      </c>
      <c r="D36" s="2">
        <f t="shared" si="13"/>
        <v>-1</v>
      </c>
      <c r="E36" s="2">
        <f t="shared" ref="E36:F36" si="34">((E7-E$29)/E$29)</f>
        <v>-0.18617483076692104</v>
      </c>
      <c r="F36" s="2">
        <f t="shared" si="34"/>
        <v>-1</v>
      </c>
      <c r="I36" t="s">
        <v>114</v>
      </c>
      <c r="J36" s="2">
        <f t="shared" si="20"/>
        <v>-1</v>
      </c>
      <c r="K36" s="2">
        <f t="shared" ref="K36:N36" si="35">((K7-K$29)/K$29)</f>
        <v>0.31013721425279273</v>
      </c>
      <c r="L36" s="2">
        <f t="shared" si="35"/>
        <v>-1</v>
      </c>
      <c r="M36" s="2">
        <f t="shared" si="35"/>
        <v>1.6657356711412184E-2</v>
      </c>
      <c r="N36" s="2">
        <f t="shared" si="35"/>
        <v>-1</v>
      </c>
      <c r="P36" t="s">
        <v>114</v>
      </c>
      <c r="Q36" s="2">
        <f t="shared" si="22"/>
        <v>-1</v>
      </c>
      <c r="R36" s="2">
        <f t="shared" ref="R36:U36" si="36">((R7-R$29)/R$29)</f>
        <v>0.22191884020711608</v>
      </c>
      <c r="S36" s="2">
        <f t="shared" si="36"/>
        <v>-1</v>
      </c>
      <c r="T36" s="2">
        <f t="shared" si="36"/>
        <v>-6.9185646989975633E-2</v>
      </c>
      <c r="U36" s="2">
        <f t="shared" si="36"/>
        <v>-1</v>
      </c>
      <c r="W36" t="s">
        <v>114</v>
      </c>
      <c r="X36" s="2">
        <f t="shared" si="24"/>
        <v>-1</v>
      </c>
      <c r="Y36" s="2">
        <f t="shared" ref="Y36:AB36" si="37">((Y7-Y$29)/Y$29)</f>
        <v>0.31159794552524295</v>
      </c>
      <c r="Z36" s="2">
        <f t="shared" si="37"/>
        <v>-1</v>
      </c>
      <c r="AA36" s="2">
        <f t="shared" si="37"/>
        <v>0.26296049208294814</v>
      </c>
      <c r="AB36" s="2">
        <f t="shared" si="37"/>
        <v>-1</v>
      </c>
    </row>
    <row r="37" spans="1:28" x14ac:dyDescent="0.35">
      <c r="A37" t="s">
        <v>115</v>
      </c>
      <c r="B37" s="2">
        <f t="shared" si="18"/>
        <v>-1</v>
      </c>
      <c r="C37" s="2">
        <f t="shared" si="13"/>
        <v>0.4377595044070669</v>
      </c>
      <c r="D37" s="2">
        <f t="shared" si="13"/>
        <v>-1</v>
      </c>
      <c r="E37" s="2">
        <f t="shared" ref="E37:F37" si="38">((E8-E$29)/E$29)</f>
        <v>-1</v>
      </c>
      <c r="F37" s="2">
        <f t="shared" si="38"/>
        <v>-0.1351985583593496</v>
      </c>
      <c r="I37" t="s">
        <v>115</v>
      </c>
      <c r="J37" s="2">
        <f t="shared" si="20"/>
        <v>-1</v>
      </c>
      <c r="K37" s="2">
        <f t="shared" ref="K37:N37" si="39">((K8-K$29)/K$29)</f>
        <v>0.32741885415338429</v>
      </c>
      <c r="L37" s="2">
        <f t="shared" si="39"/>
        <v>-1</v>
      </c>
      <c r="M37" s="2">
        <f t="shared" si="39"/>
        <v>-1</v>
      </c>
      <c r="N37" s="2">
        <f t="shared" si="39"/>
        <v>5.9968940496334694E-2</v>
      </c>
      <c r="P37" t="s">
        <v>115</v>
      </c>
      <c r="Q37" s="2">
        <f t="shared" si="22"/>
        <v>-1</v>
      </c>
      <c r="R37" s="2">
        <f t="shared" ref="R37:U37" si="40">((R8-R$29)/R$29)</f>
        <v>0.48776663767499201</v>
      </c>
      <c r="S37" s="2">
        <f t="shared" si="40"/>
        <v>-1</v>
      </c>
      <c r="T37" s="2">
        <f t="shared" si="40"/>
        <v>-1</v>
      </c>
      <c r="U37" s="2">
        <f t="shared" si="40"/>
        <v>0.11280837910184724</v>
      </c>
      <c r="W37" t="s">
        <v>115</v>
      </c>
      <c r="X37" s="2">
        <f t="shared" si="24"/>
        <v>-1</v>
      </c>
      <c r="Y37" s="2">
        <f t="shared" ref="Y37:AB37" si="41">((Y8-Y$29)/Y$29)</f>
        <v>0.60435756085607817</v>
      </c>
      <c r="Z37" s="2">
        <f t="shared" si="41"/>
        <v>-1</v>
      </c>
      <c r="AA37" s="2">
        <f t="shared" si="41"/>
        <v>-1</v>
      </c>
      <c r="AB37" s="2">
        <f t="shared" si="41"/>
        <v>-0.18377713989280695</v>
      </c>
    </row>
    <row r="38" spans="1:28" x14ac:dyDescent="0.35">
      <c r="A38" t="s">
        <v>116</v>
      </c>
      <c r="B38" s="2">
        <f t="shared" si="18"/>
        <v>-1</v>
      </c>
      <c r="C38" s="2">
        <f t="shared" si="13"/>
        <v>-1</v>
      </c>
      <c r="D38" s="2">
        <f t="shared" si="13"/>
        <v>0.16918128943888411</v>
      </c>
      <c r="E38" s="2">
        <f t="shared" ref="E38:F38" si="42">((E9-E$29)/E$29)</f>
        <v>0.995993418939629</v>
      </c>
      <c r="F38" s="2">
        <f t="shared" si="42"/>
        <v>-1</v>
      </c>
      <c r="I38" t="s">
        <v>116</v>
      </c>
      <c r="J38" s="2">
        <f t="shared" si="20"/>
        <v>-1</v>
      </c>
      <c r="K38" s="2">
        <f t="shared" ref="K38:N38" si="43">((K9-K$29)/K$29)</f>
        <v>-1</v>
      </c>
      <c r="L38" s="2">
        <f t="shared" si="43"/>
        <v>0.45752232310079577</v>
      </c>
      <c r="M38" s="2">
        <f t="shared" si="43"/>
        <v>1.5156054117338025</v>
      </c>
      <c r="N38" s="2">
        <f t="shared" si="43"/>
        <v>-1</v>
      </c>
      <c r="P38" t="s">
        <v>116</v>
      </c>
      <c r="Q38" s="2">
        <f t="shared" si="22"/>
        <v>-1</v>
      </c>
      <c r="R38" s="2">
        <f t="shared" ref="R38:U38" si="44">((R9-R$29)/R$29)</f>
        <v>-1</v>
      </c>
      <c r="S38" s="2">
        <f t="shared" si="44"/>
        <v>1.7622823577242925</v>
      </c>
      <c r="T38" s="2">
        <f t="shared" si="44"/>
        <v>0.28615945329108394</v>
      </c>
      <c r="U38" s="2">
        <f t="shared" si="44"/>
        <v>-1</v>
      </c>
      <c r="W38" t="s">
        <v>116</v>
      </c>
      <c r="X38" s="2">
        <f t="shared" si="24"/>
        <v>-1</v>
      </c>
      <c r="Y38" s="2">
        <f t="shared" ref="Y38:AB38" si="45">((Y9-Y$29)/Y$29)</f>
        <v>-1</v>
      </c>
      <c r="Z38" s="2">
        <f t="shared" si="45"/>
        <v>1.624561899013792</v>
      </c>
      <c r="AA38" s="2">
        <f t="shared" si="45"/>
        <v>0.61357896647337773</v>
      </c>
      <c r="AB38" s="2">
        <f t="shared" si="45"/>
        <v>-1</v>
      </c>
    </row>
    <row r="39" spans="1:28" x14ac:dyDescent="0.35">
      <c r="A39" t="s">
        <v>117</v>
      </c>
      <c r="B39" s="2">
        <f t="shared" si="18"/>
        <v>-1</v>
      </c>
      <c r="C39" s="2">
        <f t="shared" si="13"/>
        <v>-1</v>
      </c>
      <c r="D39" s="2">
        <f t="shared" si="13"/>
        <v>3.8838215328898995</v>
      </c>
      <c r="E39" s="2">
        <f t="shared" ref="E39:F39" si="46">((E10-E$29)/E$29)</f>
        <v>-1</v>
      </c>
      <c r="F39" s="2">
        <f t="shared" si="46"/>
        <v>0.65710913620501166</v>
      </c>
      <c r="I39" t="s">
        <v>117</v>
      </c>
      <c r="J39" s="2">
        <f t="shared" si="20"/>
        <v>-1</v>
      </c>
      <c r="K39" s="2">
        <f t="shared" ref="K39:N39" si="47">((K10-K$29)/K$29)</f>
        <v>-1</v>
      </c>
      <c r="L39" s="2">
        <f t="shared" si="47"/>
        <v>3.6410149942144265</v>
      </c>
      <c r="M39" s="2">
        <f t="shared" si="47"/>
        <v>-1</v>
      </c>
      <c r="N39" s="2">
        <f t="shared" si="47"/>
        <v>0.54240164788499923</v>
      </c>
      <c r="P39" t="s">
        <v>117</v>
      </c>
      <c r="Q39" s="2">
        <f t="shared" si="22"/>
        <v>-1</v>
      </c>
      <c r="R39" s="2">
        <f t="shared" ref="R39:U39" si="48">((R10-R$29)/R$29)</f>
        <v>-1</v>
      </c>
      <c r="S39" s="2">
        <f t="shared" si="48"/>
        <v>3.2759351965241219</v>
      </c>
      <c r="T39" s="2">
        <f t="shared" si="48"/>
        <v>-1</v>
      </c>
      <c r="U39" s="2">
        <f t="shared" si="48"/>
        <v>-0.15450713371974156</v>
      </c>
      <c r="W39" t="s">
        <v>117</v>
      </c>
      <c r="X39" s="2">
        <f t="shared" si="24"/>
        <v>-1</v>
      </c>
      <c r="Y39" s="2">
        <f t="shared" ref="Y39:AB39" si="49">((Y10-Y$29)/Y$29)</f>
        <v>-1</v>
      </c>
      <c r="Z39" s="2">
        <f t="shared" si="49"/>
        <v>3.5119278042951092</v>
      </c>
      <c r="AA39" s="2">
        <f t="shared" si="49"/>
        <v>-1</v>
      </c>
      <c r="AB39" s="2">
        <f t="shared" si="49"/>
        <v>-0.84314037814611131</v>
      </c>
    </row>
    <row r="40" spans="1:28" x14ac:dyDescent="0.35">
      <c r="A40" t="s">
        <v>118</v>
      </c>
      <c r="B40" s="2">
        <f t="shared" si="18"/>
        <v>-1</v>
      </c>
      <c r="C40" s="2">
        <f t="shared" si="13"/>
        <v>-1</v>
      </c>
      <c r="D40" s="2">
        <f t="shared" si="13"/>
        <v>-1</v>
      </c>
      <c r="E40" s="2">
        <f t="shared" ref="E40:F40" si="50">((E11-E$29)/E$29)</f>
        <v>0.74732134610903134</v>
      </c>
      <c r="F40" s="2">
        <f t="shared" si="50"/>
        <v>0.27728895801985176</v>
      </c>
      <c r="I40" t="s">
        <v>118</v>
      </c>
      <c r="J40" s="2">
        <f t="shared" si="20"/>
        <v>-1</v>
      </c>
      <c r="K40" s="2">
        <f t="shared" ref="K40:N40" si="51">((K11-K$29)/K$29)</f>
        <v>-1</v>
      </c>
      <c r="L40" s="2">
        <f t="shared" si="51"/>
        <v>-1</v>
      </c>
      <c r="M40" s="2">
        <f t="shared" si="51"/>
        <v>0.6805936186962076</v>
      </c>
      <c r="N40" s="2">
        <f t="shared" si="51"/>
        <v>0.42014454940374363</v>
      </c>
      <c r="P40" t="s">
        <v>118</v>
      </c>
      <c r="Q40" s="2">
        <f t="shared" si="22"/>
        <v>-1</v>
      </c>
      <c r="R40" s="2">
        <f t="shared" ref="R40:U40" si="52">((R11-R$29)/R$29)</f>
        <v>-1</v>
      </c>
      <c r="S40" s="2">
        <f t="shared" si="52"/>
        <v>-1</v>
      </c>
      <c r="T40" s="2">
        <f t="shared" si="52"/>
        <v>1.2361527536016539</v>
      </c>
      <c r="U40" s="2">
        <f t="shared" si="52"/>
        <v>0.62385224630814673</v>
      </c>
      <c r="W40" t="s">
        <v>118</v>
      </c>
      <c r="X40" s="2">
        <f t="shared" si="24"/>
        <v>-1</v>
      </c>
      <c r="Y40" s="2">
        <f t="shared" ref="Y40:AB40" si="53">((Y11-Y$29)/Y$29)</f>
        <v>-1</v>
      </c>
      <c r="Z40" s="2">
        <f t="shared" si="53"/>
        <v>-1</v>
      </c>
      <c r="AA40" s="2">
        <f t="shared" si="53"/>
        <v>1.2560339610058158</v>
      </c>
      <c r="AB40" s="2">
        <f t="shared" si="53"/>
        <v>0.57919983169962663</v>
      </c>
    </row>
    <row r="41" spans="1:28" x14ac:dyDescent="0.35">
      <c r="A41" t="s">
        <v>119</v>
      </c>
      <c r="B41" s="2">
        <f t="shared" si="18"/>
        <v>-0.17114909125689975</v>
      </c>
      <c r="C41" s="2">
        <f t="shared" si="13"/>
        <v>2.6794382408819158E-2</v>
      </c>
      <c r="D41" s="2">
        <f t="shared" si="13"/>
        <v>-0.39078840804305065</v>
      </c>
      <c r="E41" s="2">
        <f t="shared" ref="E41:F41" si="54">((E12-E$29)/E$29)</f>
        <v>-1</v>
      </c>
      <c r="F41" s="2">
        <f t="shared" si="54"/>
        <v>-1</v>
      </c>
      <c r="I41" t="s">
        <v>119</v>
      </c>
      <c r="J41" s="2">
        <f t="shared" si="20"/>
        <v>8.2518147450129933E-2</v>
      </c>
      <c r="K41" s="2">
        <f t="shared" ref="K41:N41" si="55">((K12-K$29)/K$29)</f>
        <v>-2.2202906592302837E-2</v>
      </c>
      <c r="L41" s="2">
        <f t="shared" si="55"/>
        <v>-0.3395854206472026</v>
      </c>
      <c r="M41" s="2">
        <f t="shared" si="55"/>
        <v>-1</v>
      </c>
      <c r="N41" s="2">
        <f t="shared" si="55"/>
        <v>-1</v>
      </c>
      <c r="P41" t="s">
        <v>119</v>
      </c>
      <c r="Q41" s="2">
        <f t="shared" si="22"/>
        <v>2.8641538290440284E-2</v>
      </c>
      <c r="R41" s="2">
        <f t="shared" ref="R41:U41" si="56">((R12-R$29)/R$29)</f>
        <v>-5.2244984649571419E-2</v>
      </c>
      <c r="S41" s="2">
        <f t="shared" si="56"/>
        <v>-0.713485615991025</v>
      </c>
      <c r="T41" s="2">
        <f t="shared" si="56"/>
        <v>-1</v>
      </c>
      <c r="U41" s="2">
        <f t="shared" si="56"/>
        <v>-1</v>
      </c>
      <c r="W41" t="s">
        <v>119</v>
      </c>
      <c r="X41" s="2">
        <f t="shared" si="24"/>
        <v>0.20306573964612976</v>
      </c>
      <c r="Y41" s="2">
        <f t="shared" ref="Y41:AB41" si="57">((Y12-Y$29)/Y$29)</f>
        <v>-8.2689683325799165E-2</v>
      </c>
      <c r="Z41" s="2">
        <f t="shared" si="57"/>
        <v>-0.71002355529498251</v>
      </c>
      <c r="AA41" s="2">
        <f t="shared" si="57"/>
        <v>-1</v>
      </c>
      <c r="AB41" s="2">
        <f t="shared" si="57"/>
        <v>-1</v>
      </c>
    </row>
    <row r="42" spans="1:28" x14ac:dyDescent="0.35">
      <c r="A42" t="s">
        <v>120</v>
      </c>
      <c r="B42" s="2">
        <f t="shared" si="18"/>
        <v>-0.3564518587377451</v>
      </c>
      <c r="C42" s="2">
        <f t="shared" si="13"/>
        <v>-0.1345916048739754</v>
      </c>
      <c r="D42" s="2">
        <f t="shared" si="13"/>
        <v>-1</v>
      </c>
      <c r="E42" s="2">
        <f t="shared" ref="E42:F42" si="58">((E13-E$29)/E$29)</f>
        <v>-0.41123598289707269</v>
      </c>
      <c r="F42" s="2">
        <f t="shared" si="58"/>
        <v>-1</v>
      </c>
      <c r="I42" t="s">
        <v>120</v>
      </c>
      <c r="J42" s="2">
        <f t="shared" si="20"/>
        <v>-9.0413692833982165E-2</v>
      </c>
      <c r="K42" s="2">
        <f t="shared" ref="K42:N42" si="59">((K13-K$29)/K$29)</f>
        <v>-0.13570895798315491</v>
      </c>
      <c r="L42" s="2">
        <f t="shared" si="59"/>
        <v>-1</v>
      </c>
      <c r="M42" s="2">
        <f t="shared" si="59"/>
        <v>-0.3971448008001725</v>
      </c>
      <c r="N42" s="2">
        <f t="shared" si="59"/>
        <v>-1</v>
      </c>
      <c r="P42" t="s">
        <v>120</v>
      </c>
      <c r="Q42" s="2">
        <f t="shared" si="22"/>
        <v>-0.17044351324805598</v>
      </c>
      <c r="R42" s="2">
        <f t="shared" ref="R42:U42" si="60">((R13-R$29)/R$29)</f>
        <v>-0.2148286412103767</v>
      </c>
      <c r="S42" s="2">
        <f t="shared" si="60"/>
        <v>-1</v>
      </c>
      <c r="T42" s="2">
        <f t="shared" si="60"/>
        <v>-0.32365419410636004</v>
      </c>
      <c r="U42" s="2">
        <f t="shared" si="60"/>
        <v>-1</v>
      </c>
      <c r="W42" t="s">
        <v>120</v>
      </c>
      <c r="X42" s="2">
        <f t="shared" si="24"/>
        <v>-3.8037496368708174E-4</v>
      </c>
      <c r="Y42" s="2">
        <f t="shared" ref="Y42:AB42" si="61">((Y13-Y$29)/Y$29)</f>
        <v>-0.22865327353516271</v>
      </c>
      <c r="Z42" s="2">
        <f t="shared" si="61"/>
        <v>-1</v>
      </c>
      <c r="AA42" s="2">
        <f t="shared" si="61"/>
        <v>-0.20916627590973866</v>
      </c>
      <c r="AB42" s="2">
        <f t="shared" si="61"/>
        <v>-1</v>
      </c>
    </row>
    <row r="43" spans="1:28" x14ac:dyDescent="0.35">
      <c r="A43" t="s">
        <v>121</v>
      </c>
      <c r="B43" s="2">
        <f t="shared" si="18"/>
        <v>-0.15339979315050367</v>
      </c>
      <c r="C43" s="2">
        <f t="shared" si="13"/>
        <v>-6.3855196763343045E-2</v>
      </c>
      <c r="D43" s="2">
        <f t="shared" si="13"/>
        <v>-1</v>
      </c>
      <c r="E43" s="2">
        <f t="shared" ref="E43:F43" si="62">((E14-E$29)/E$29)</f>
        <v>-1</v>
      </c>
      <c r="F43" s="2">
        <f t="shared" si="62"/>
        <v>-0.38268260118969011</v>
      </c>
      <c r="I43" t="s">
        <v>121</v>
      </c>
      <c r="J43" s="2">
        <f t="shared" si="20"/>
        <v>-6.6406747804794927E-2</v>
      </c>
      <c r="K43" s="2">
        <f t="shared" ref="K43:N43" si="63">((K14-K$29)/K$29)</f>
        <v>-0.22610205368401207</v>
      </c>
      <c r="L43" s="2">
        <f t="shared" si="63"/>
        <v>-1</v>
      </c>
      <c r="M43" s="2">
        <f t="shared" si="63"/>
        <v>-1</v>
      </c>
      <c r="N43" s="2">
        <f t="shared" si="63"/>
        <v>-0.23861299078616052</v>
      </c>
      <c r="P43" t="s">
        <v>121</v>
      </c>
      <c r="Q43" s="2">
        <f t="shared" si="22"/>
        <v>1.7178400025760574E-2</v>
      </c>
      <c r="R43" s="2">
        <f t="shared" ref="R43:U43" si="64">((R14-R$29)/R$29)</f>
        <v>-0.13826476776094718</v>
      </c>
      <c r="S43" s="2">
        <f t="shared" si="64"/>
        <v>-1</v>
      </c>
      <c r="T43" s="2">
        <f t="shared" si="64"/>
        <v>-1</v>
      </c>
      <c r="U43" s="2">
        <f t="shared" si="64"/>
        <v>-0.25501427259314929</v>
      </c>
      <c r="W43" t="s">
        <v>121</v>
      </c>
      <c r="X43" s="2">
        <f t="shared" si="24"/>
        <v>-2.4918337869108732E-2</v>
      </c>
      <c r="Y43" s="2">
        <f t="shared" ref="Y43:AB43" si="65">((Y14-Y$29)/Y$29)</f>
        <v>-0.36450943834166122</v>
      </c>
      <c r="Z43" s="2">
        <f t="shared" si="65"/>
        <v>-1</v>
      </c>
      <c r="AA43" s="2">
        <f t="shared" si="65"/>
        <v>-1</v>
      </c>
      <c r="AB43" s="2">
        <f t="shared" si="65"/>
        <v>0.20687065520367931</v>
      </c>
    </row>
    <row r="44" spans="1:28" x14ac:dyDescent="0.35">
      <c r="A44" t="s">
        <v>122</v>
      </c>
      <c r="B44" s="2">
        <f t="shared" si="18"/>
        <v>5.7276005747337794E-2</v>
      </c>
      <c r="C44" s="2">
        <f t="shared" si="13"/>
        <v>-1</v>
      </c>
      <c r="D44" s="2">
        <f t="shared" si="13"/>
        <v>-0.2122866428214488</v>
      </c>
      <c r="E44" s="2">
        <f t="shared" ref="E44:F44" si="66">((E15-E$29)/E$29)</f>
        <v>0.11841544263886974</v>
      </c>
      <c r="F44" s="2">
        <f t="shared" si="66"/>
        <v>-1</v>
      </c>
      <c r="I44" t="s">
        <v>122</v>
      </c>
      <c r="J44" s="2">
        <f t="shared" si="20"/>
        <v>0.46759585899498812</v>
      </c>
      <c r="K44" s="2">
        <f t="shared" ref="K44:N44" si="67">((K15-K$29)/K$29)</f>
        <v>-1</v>
      </c>
      <c r="L44" s="2">
        <f t="shared" si="67"/>
        <v>-0.22189353003719597</v>
      </c>
      <c r="M44" s="2">
        <f t="shared" si="67"/>
        <v>-1.5882484378303408E-2</v>
      </c>
      <c r="N44" s="2">
        <f t="shared" si="67"/>
        <v>-1</v>
      </c>
      <c r="P44" t="s">
        <v>122</v>
      </c>
      <c r="Q44" s="2">
        <f t="shared" si="22"/>
        <v>0.30461497598951637</v>
      </c>
      <c r="R44" s="2">
        <f t="shared" ref="R44:U44" si="68">((R15-R$29)/R$29)</f>
        <v>-1</v>
      </c>
      <c r="S44" s="2">
        <f t="shared" si="68"/>
        <v>-0.57254675943203448</v>
      </c>
      <c r="T44" s="2">
        <f t="shared" si="68"/>
        <v>0.15804664180124339</v>
      </c>
      <c r="U44" s="2">
        <f t="shared" si="68"/>
        <v>-1</v>
      </c>
      <c r="W44" t="s">
        <v>122</v>
      </c>
      <c r="X44" s="2">
        <f t="shared" si="24"/>
        <v>0.42152561721722315</v>
      </c>
      <c r="Y44" s="2">
        <f t="shared" ref="Y44:AB44" si="69">((Y15-Y$29)/Y$29)</f>
        <v>-1</v>
      </c>
      <c r="Z44" s="2">
        <f t="shared" si="69"/>
        <v>-0.58708326102326847</v>
      </c>
      <c r="AA44" s="2">
        <f t="shared" si="69"/>
        <v>0.26335866570557276</v>
      </c>
      <c r="AB44" s="2">
        <f t="shared" si="69"/>
        <v>-1</v>
      </c>
    </row>
    <row r="45" spans="1:28" x14ac:dyDescent="0.35">
      <c r="A45" t="s">
        <v>123</v>
      </c>
      <c r="B45" s="2">
        <f t="shared" si="18"/>
        <v>5.7276005747337794E-2</v>
      </c>
      <c r="C45" s="2">
        <f t="shared" si="13"/>
        <v>-1</v>
      </c>
      <c r="D45" s="2">
        <f t="shared" si="13"/>
        <v>-0.59086538090043961</v>
      </c>
      <c r="E45" s="2">
        <f t="shared" ref="E45:F45" si="70">((E16-E$29)/E$29)</f>
        <v>-1</v>
      </c>
      <c r="F45" s="2">
        <f t="shared" si="70"/>
        <v>1.5426878702967195</v>
      </c>
      <c r="I45" t="s">
        <v>123</v>
      </c>
      <c r="J45" s="2">
        <f t="shared" si="20"/>
        <v>0.43389569463290323</v>
      </c>
      <c r="K45" s="2">
        <f t="shared" ref="K45:N45" si="71">((K16-K$29)/K$29)</f>
        <v>-1</v>
      </c>
      <c r="L45" s="2">
        <f t="shared" si="71"/>
        <v>-0.47335821456517835</v>
      </c>
      <c r="M45" s="2">
        <f t="shared" si="71"/>
        <v>-1</v>
      </c>
      <c r="N45" s="2">
        <f t="shared" si="71"/>
        <v>0.18735431895463331</v>
      </c>
      <c r="P45" t="s">
        <v>123</v>
      </c>
      <c r="Q45" s="2">
        <f t="shared" si="22"/>
        <v>0.30461497598951637</v>
      </c>
      <c r="R45" s="2">
        <f t="shared" ref="R45:U45" si="72">((R16-R$29)/R$29)</f>
        <v>-1</v>
      </c>
      <c r="S45" s="2">
        <f t="shared" si="72"/>
        <v>-0.78475579968527498</v>
      </c>
      <c r="T45" s="2">
        <f t="shared" si="72"/>
        <v>-1</v>
      </c>
      <c r="U45" s="2">
        <f t="shared" si="72"/>
        <v>1.9150517215109448</v>
      </c>
      <c r="W45" t="s">
        <v>123</v>
      </c>
      <c r="X45" s="2">
        <f t="shared" si="24"/>
        <v>0.41663558094861852</v>
      </c>
      <c r="Y45" s="2">
        <f t="shared" ref="Y45:AB45" si="73">((Y16-Y$29)/Y$29)</f>
        <v>-1</v>
      </c>
      <c r="Z45" s="2">
        <f t="shared" si="73"/>
        <v>-0.78059355567071309</v>
      </c>
      <c r="AA45" s="2">
        <f t="shared" si="73"/>
        <v>-1</v>
      </c>
      <c r="AB45" s="2">
        <f t="shared" si="73"/>
        <v>0.59556566784322462</v>
      </c>
    </row>
    <row r="46" spans="1:28" x14ac:dyDescent="0.35">
      <c r="A46" t="s">
        <v>124</v>
      </c>
      <c r="B46" s="2">
        <f t="shared" si="18"/>
        <v>-1.549609041800628E-3</v>
      </c>
      <c r="C46" s="2">
        <f t="shared" si="13"/>
        <v>-1</v>
      </c>
      <c r="D46" s="2">
        <f t="shared" si="13"/>
        <v>-1</v>
      </c>
      <c r="E46" s="2">
        <f t="shared" ref="E46:F46" si="74">((E17-E$29)/E$29)</f>
        <v>5.5251887829629198E-2</v>
      </c>
      <c r="F46" s="2">
        <f t="shared" si="74"/>
        <v>-0.23947181965154882</v>
      </c>
      <c r="I46" t="s">
        <v>124</v>
      </c>
      <c r="J46" s="2">
        <f t="shared" si="20"/>
        <v>0.11030234243784742</v>
      </c>
      <c r="K46" s="2">
        <f t="shared" ref="K46:N46" si="75">((K17-K$29)/K$29)</f>
        <v>-1</v>
      </c>
      <c r="L46" s="2">
        <f t="shared" si="75"/>
        <v>-1</v>
      </c>
      <c r="M46" s="2">
        <f t="shared" si="75"/>
        <v>-0.18758230238607476</v>
      </c>
      <c r="N46" s="2">
        <f t="shared" si="75"/>
        <v>-7.6389774553902626E-2</v>
      </c>
      <c r="P46" t="s">
        <v>124</v>
      </c>
      <c r="Q46" s="2">
        <f t="shared" si="22"/>
        <v>0.35295799787449372</v>
      </c>
      <c r="R46" s="2">
        <f t="shared" ref="R46:U46" si="76">((R17-R$29)/R$29)</f>
        <v>-1</v>
      </c>
      <c r="S46" s="2">
        <f t="shared" si="76"/>
        <v>-1</v>
      </c>
      <c r="T46" s="2">
        <f t="shared" si="76"/>
        <v>8.6539184627894228E-2</v>
      </c>
      <c r="U46" s="2">
        <f t="shared" si="76"/>
        <v>-0.38248350718291507</v>
      </c>
      <c r="W46" t="s">
        <v>124</v>
      </c>
      <c r="X46" s="2">
        <f t="shared" si="24"/>
        <v>0.40176376053180834</v>
      </c>
      <c r="Y46" s="2">
        <f t="shared" ref="Y46:AB46" si="77">((Y17-Y$29)/Y$29)</f>
        <v>-1</v>
      </c>
      <c r="Z46" s="2">
        <f t="shared" si="77"/>
        <v>-1</v>
      </c>
      <c r="AA46" s="2">
        <f t="shared" si="77"/>
        <v>-0.25742430716359554</v>
      </c>
      <c r="AB46" s="2">
        <f t="shared" si="77"/>
        <v>-2.1185502234884607E-2</v>
      </c>
    </row>
    <row r="47" spans="1:28" x14ac:dyDescent="0.35">
      <c r="A47" t="s">
        <v>125</v>
      </c>
      <c r="B47" s="2">
        <f t="shared" si="18"/>
        <v>-1</v>
      </c>
      <c r="C47" s="2">
        <f t="shared" si="13"/>
        <v>5.8823844463799298E-2</v>
      </c>
      <c r="D47" s="2">
        <f t="shared" si="13"/>
        <v>-0.36913310931407478</v>
      </c>
      <c r="E47" s="2">
        <f t="shared" ref="E47:F47" si="78">((E18-E$29)/E$29)</f>
        <v>-0.2666989244384394</v>
      </c>
      <c r="F47" s="2">
        <f t="shared" si="78"/>
        <v>-1</v>
      </c>
      <c r="I47" t="s">
        <v>125</v>
      </c>
      <c r="J47" s="2">
        <f t="shared" si="20"/>
        <v>-1</v>
      </c>
      <c r="K47" s="2">
        <f t="shared" ref="K47:N47" si="79">((K18-K$29)/K$29)</f>
        <v>0.20235079376759335</v>
      </c>
      <c r="L47" s="2">
        <f t="shared" si="79"/>
        <v>-0.19170438299009737</v>
      </c>
      <c r="M47" s="2">
        <f t="shared" si="79"/>
        <v>-9.2354775013007664E-2</v>
      </c>
      <c r="N47" s="2">
        <f t="shared" si="79"/>
        <v>-1</v>
      </c>
      <c r="P47" t="s">
        <v>125</v>
      </c>
      <c r="Q47" s="2">
        <f t="shared" si="22"/>
        <v>-1</v>
      </c>
      <c r="R47" s="2">
        <f t="shared" ref="R47:U47" si="80">((R18-R$29)/R$29)</f>
        <v>0.1437559125743294</v>
      </c>
      <c r="S47" s="2">
        <f t="shared" si="80"/>
        <v>-0.71306253569273581</v>
      </c>
      <c r="T47" s="2">
        <f t="shared" si="80"/>
        <v>-0.11296075161534995</v>
      </c>
      <c r="U47" s="2">
        <f t="shared" si="80"/>
        <v>-1</v>
      </c>
      <c r="W47" t="s">
        <v>125</v>
      </c>
      <c r="X47" s="2">
        <f t="shared" si="24"/>
        <v>-1</v>
      </c>
      <c r="Y47" s="2">
        <f t="shared" ref="Y47:AB47" si="81">((Y18-Y$29)/Y$29)</f>
        <v>0.21176536299613585</v>
      </c>
      <c r="Z47" s="2">
        <f t="shared" si="81"/>
        <v>-0.66783195744107038</v>
      </c>
      <c r="AA47" s="2">
        <f t="shared" si="81"/>
        <v>0.18625924858207302</v>
      </c>
      <c r="AB47" s="2">
        <f t="shared" si="81"/>
        <v>-1</v>
      </c>
    </row>
    <row r="48" spans="1:28" x14ac:dyDescent="0.35">
      <c r="A48" t="s">
        <v>126</v>
      </c>
      <c r="B48" s="2">
        <f t="shared" si="18"/>
        <v>-1</v>
      </c>
      <c r="C48" s="2">
        <f t="shared" si="13"/>
        <v>-4.5690850312166985E-2</v>
      </c>
      <c r="D48" s="2">
        <f t="shared" si="13"/>
        <v>-0.19055852266612297</v>
      </c>
      <c r="E48" s="2">
        <f t="shared" ref="E48:F48" si="82">((E19-E$29)/E$29)</f>
        <v>-1</v>
      </c>
      <c r="F48" s="2">
        <f t="shared" si="82"/>
        <v>0.67763936553404991</v>
      </c>
      <c r="I48" t="s">
        <v>126</v>
      </c>
      <c r="J48" s="2">
        <f t="shared" si="20"/>
        <v>-1</v>
      </c>
      <c r="K48" s="2">
        <f t="shared" ref="K48:N48" si="83">((K19-K$29)/K$29)</f>
        <v>0.20235079376759335</v>
      </c>
      <c r="L48" s="2">
        <f t="shared" si="83"/>
        <v>-0.53849642760648286</v>
      </c>
      <c r="M48" s="2">
        <f t="shared" si="83"/>
        <v>-1</v>
      </c>
      <c r="N48" s="2">
        <f t="shared" si="83"/>
        <v>9.6670414287339704E-2</v>
      </c>
      <c r="P48" t="s">
        <v>126</v>
      </c>
      <c r="Q48" s="2">
        <f t="shared" si="22"/>
        <v>-1</v>
      </c>
      <c r="R48" s="2">
        <f t="shared" ref="R48:U48" si="84">((R19-R$29)/R$29)</f>
        <v>5.3660692004818912E-2</v>
      </c>
      <c r="S48" s="2">
        <f t="shared" si="84"/>
        <v>-0.60748244806379637</v>
      </c>
      <c r="T48" s="2">
        <f t="shared" si="84"/>
        <v>-1</v>
      </c>
      <c r="U48" s="2">
        <f t="shared" si="84"/>
        <v>1.2041158834289909</v>
      </c>
      <c r="W48" t="s">
        <v>126</v>
      </c>
      <c r="X48" s="2">
        <f>((X19-$B$29)/$B$29)</f>
        <v>-1</v>
      </c>
      <c r="Y48" s="2">
        <f t="shared" ref="Y48:AB48" si="85">((Y19-Y$29)/Y$29)</f>
        <v>0.21176536299613585</v>
      </c>
      <c r="Z48" s="2">
        <f t="shared" si="85"/>
        <v>-0.82810048748492848</v>
      </c>
      <c r="AA48" s="2">
        <f t="shared" si="85"/>
        <v>-1</v>
      </c>
      <c r="AB48" s="2">
        <f t="shared" si="85"/>
        <v>0.47187770810327068</v>
      </c>
    </row>
    <row r="49" spans="1:28" x14ac:dyDescent="0.35">
      <c r="A49" t="s">
        <v>127</v>
      </c>
      <c r="B49" s="2">
        <f t="shared" si="18"/>
        <v>-1</v>
      </c>
      <c r="C49" s="2">
        <f t="shared" si="13"/>
        <v>-6.9551697490854325E-2</v>
      </c>
      <c r="D49" s="2">
        <f t="shared" si="13"/>
        <v>-1</v>
      </c>
      <c r="E49" s="2">
        <f t="shared" ref="E49:F49" si="86">((E20-E$29)/E$29)</f>
        <v>-0.21170940491864471</v>
      </c>
      <c r="F49" s="2">
        <f t="shared" si="86"/>
        <v>-0.34197705700313752</v>
      </c>
      <c r="I49" t="s">
        <v>127</v>
      </c>
      <c r="J49" s="2">
        <f t="shared" si="20"/>
        <v>-1</v>
      </c>
      <c r="K49" s="2">
        <f t="shared" ref="K49:N49" si="87">((K20-K$29)/K$29)</f>
        <v>-0.10793259434000314</v>
      </c>
      <c r="L49" s="2">
        <f t="shared" si="87"/>
        <v>-1</v>
      </c>
      <c r="M49" s="2">
        <f t="shared" si="87"/>
        <v>-0.19751888914109783</v>
      </c>
      <c r="N49" s="2">
        <f t="shared" si="87"/>
        <v>-9.0857413200368206E-2</v>
      </c>
      <c r="P49" t="s">
        <v>127</v>
      </c>
      <c r="Q49" s="2">
        <f t="shared" si="22"/>
        <v>-1</v>
      </c>
      <c r="R49" s="2">
        <f t="shared" ref="R49:U49" si="88">((R20-R$29)/R$29)</f>
        <v>4.881019397877491E-2</v>
      </c>
      <c r="S49" s="2">
        <f t="shared" si="88"/>
        <v>-1</v>
      </c>
      <c r="T49" s="2">
        <f t="shared" si="88"/>
        <v>-5.3944807116123955E-2</v>
      </c>
      <c r="U49" s="2">
        <f t="shared" si="88"/>
        <v>-0.38533268190521552</v>
      </c>
      <c r="W49" t="s">
        <v>127</v>
      </c>
      <c r="X49" s="2">
        <f t="shared" si="24"/>
        <v>-1</v>
      </c>
      <c r="Y49" s="2">
        <f t="shared" ref="Y49:AB49" si="89">((Y20-Y$29)/Y$29)</f>
        <v>0.19616794189780393</v>
      </c>
      <c r="Z49" s="2">
        <f t="shared" si="89"/>
        <v>-1</v>
      </c>
      <c r="AA49" s="2">
        <f t="shared" si="89"/>
        <v>-0.19209606331114479</v>
      </c>
      <c r="AB49" s="2">
        <f t="shared" si="89"/>
        <v>-0.25218925911362983</v>
      </c>
    </row>
    <row r="50" spans="1:28" x14ac:dyDescent="0.35">
      <c r="A50" t="s">
        <v>128</v>
      </c>
      <c r="B50" s="2">
        <f t="shared" si="18"/>
        <v>-1</v>
      </c>
      <c r="C50" s="2">
        <f t="shared" si="13"/>
        <v>-1</v>
      </c>
      <c r="D50" s="2">
        <f t="shared" si="13"/>
        <v>-0.11372207163824141</v>
      </c>
      <c r="E50" s="2">
        <f t="shared" ref="E50:F50" si="90">((E21-E$29)/E$29)</f>
        <v>0.60612895458507599</v>
      </c>
      <c r="F50" s="2">
        <f t="shared" si="90"/>
        <v>-1.461513738766811E-2</v>
      </c>
      <c r="I50" t="s">
        <v>128</v>
      </c>
      <c r="J50" s="2">
        <f t="shared" si="20"/>
        <v>-1</v>
      </c>
      <c r="K50" s="2">
        <f t="shared" ref="K50:N50" si="91">((K21-K$29)/K$29)</f>
        <v>-1</v>
      </c>
      <c r="L50" s="2">
        <f t="shared" si="91"/>
        <v>-0.11351595933347958</v>
      </c>
      <c r="M50" s="2">
        <f t="shared" si="91"/>
        <v>0.55771533546843988</v>
      </c>
      <c r="N50" s="2">
        <f t="shared" si="91"/>
        <v>0.231445408413438</v>
      </c>
      <c r="P50" t="s">
        <v>128</v>
      </c>
      <c r="Q50" s="2">
        <f t="shared" si="22"/>
        <v>-1</v>
      </c>
      <c r="R50" s="2">
        <f t="shared" ref="R50:U50" si="92">((R21-R$29)/R$29)</f>
        <v>-1</v>
      </c>
      <c r="S50" s="2">
        <f t="shared" si="92"/>
        <v>2.5269465496843377</v>
      </c>
      <c r="T50" s="2">
        <f t="shared" si="92"/>
        <v>-0.27956847011623215</v>
      </c>
      <c r="U50" s="2">
        <f t="shared" si="92"/>
        <v>-0.76329977363103874</v>
      </c>
      <c r="W50" t="s">
        <v>128</v>
      </c>
      <c r="X50" s="2">
        <f t="shared" si="24"/>
        <v>-1</v>
      </c>
      <c r="Y50" s="2">
        <f t="shared" ref="Y50:AB50" si="93">((Y21-Y$29)/Y$29)</f>
        <v>-1</v>
      </c>
      <c r="Z50" s="2">
        <f t="shared" si="93"/>
        <v>2.747117192148969</v>
      </c>
      <c r="AA50" s="2">
        <f t="shared" si="93"/>
        <v>-0.4037015953896303</v>
      </c>
      <c r="AB50" s="2">
        <f t="shared" si="93"/>
        <v>-0.84209360662290789</v>
      </c>
    </row>
    <row r="51" spans="1:28" x14ac:dyDescent="0.35">
      <c r="A51" t="s">
        <v>129</v>
      </c>
      <c r="B51" s="2">
        <f t="shared" si="18"/>
        <v>-0.38804127296524976</v>
      </c>
      <c r="C51" s="2">
        <f t="shared" si="13"/>
        <v>-0.18785698759545538</v>
      </c>
      <c r="D51" s="2">
        <f t="shared" si="13"/>
        <v>-0.54389491669394829</v>
      </c>
      <c r="E51" s="2">
        <f t="shared" ref="E51:F51" si="94">((E22-E$29)/E$29)</f>
        <v>-0.45507889483026637</v>
      </c>
      <c r="F51" s="2">
        <f t="shared" si="94"/>
        <v>-1</v>
      </c>
      <c r="I51" t="s">
        <v>129</v>
      </c>
      <c r="J51" s="2">
        <f t="shared" si="20"/>
        <v>-0.15394229298770357</v>
      </c>
      <c r="K51" s="2">
        <f t="shared" ref="K51:N51" si="95">((K22-K$29)/K$29)</f>
        <v>-0.1748895334530926</v>
      </c>
      <c r="L51" s="2">
        <f t="shared" si="95"/>
        <v>-0.46997261059098555</v>
      </c>
      <c r="M51" s="2">
        <f t="shared" si="95"/>
        <v>-0.44027245688138644</v>
      </c>
      <c r="N51" s="2">
        <f t="shared" si="95"/>
        <v>-1</v>
      </c>
      <c r="P51" t="s">
        <v>129</v>
      </c>
      <c r="Q51" s="2">
        <f t="shared" si="22"/>
        <v>-0.19733264752823051</v>
      </c>
      <c r="R51" s="2">
        <f t="shared" ref="R51:U51" si="96">((R22-R$29)/R$29)</f>
        <v>-0.25251036564031742</v>
      </c>
      <c r="S51" s="2">
        <f t="shared" si="96"/>
        <v>-0.79671026797657496</v>
      </c>
      <c r="T51" s="2">
        <f t="shared" si="96"/>
        <v>-0.35227449041214093</v>
      </c>
      <c r="U51" s="2">
        <f t="shared" si="96"/>
        <v>-1</v>
      </c>
      <c r="W51" t="s">
        <v>129</v>
      </c>
      <c r="X51" s="2">
        <f t="shared" si="24"/>
        <v>-3.3553429710707176E-2</v>
      </c>
      <c r="Y51" s="2">
        <f t="shared" ref="Y51:AB51" si="97">((Y22-Y$29)/Y$29)</f>
        <v>-0.27154572522903991</v>
      </c>
      <c r="Z51" s="2">
        <f t="shared" si="97"/>
        <v>-0.78791753604077142</v>
      </c>
      <c r="AA51" s="2">
        <f t="shared" si="97"/>
        <v>-0.24781392584625994</v>
      </c>
      <c r="AB51" s="2">
        <f t="shared" si="97"/>
        <v>-1</v>
      </c>
    </row>
    <row r="52" spans="1:28" x14ac:dyDescent="0.35">
      <c r="A52" t="s">
        <v>130</v>
      </c>
      <c r="B52" s="2">
        <f t="shared" si="18"/>
        <v>-0.22436274431443054</v>
      </c>
      <c r="C52" s="2">
        <f t="shared" si="13"/>
        <v>-0.12236139263375426</v>
      </c>
      <c r="D52" s="2">
        <f t="shared" si="13"/>
        <v>-0.49389648855252866</v>
      </c>
      <c r="E52" s="2">
        <f t="shared" ref="E52:F52" si="98">((E23-E$29)/E$29)</f>
        <v>-1</v>
      </c>
      <c r="F52" s="2">
        <f t="shared" si="98"/>
        <v>-0.41449519453320155</v>
      </c>
      <c r="I52" t="s">
        <v>130</v>
      </c>
      <c r="J52" s="2">
        <f t="shared" si="20"/>
        <v>-0.12699636316035021</v>
      </c>
      <c r="K52" s="2">
        <f t="shared" ref="K52:N52" si="99">((K23-K$29)/K$29)</f>
        <v>-0.2655838259121141</v>
      </c>
      <c r="L52" s="2">
        <f t="shared" si="99"/>
        <v>-0.53470686920738275</v>
      </c>
      <c r="M52" s="2">
        <f t="shared" si="99"/>
        <v>-1</v>
      </c>
      <c r="N52" s="2">
        <f t="shared" si="99"/>
        <v>-0.26467140001159395</v>
      </c>
      <c r="P52" t="s">
        <v>130</v>
      </c>
      <c r="Q52" s="2">
        <f t="shared" si="22"/>
        <v>-3.1501391776816816E-2</v>
      </c>
      <c r="R52" s="2">
        <f t="shared" ref="R52:U52" si="100">((R23-R$29)/R$29)</f>
        <v>-0.18695061721536627</v>
      </c>
      <c r="S52" s="2">
        <f t="shared" si="100"/>
        <v>-0.74244367406620304</v>
      </c>
      <c r="T52" s="2">
        <f t="shared" si="100"/>
        <v>-1</v>
      </c>
      <c r="U52" s="2">
        <f t="shared" si="100"/>
        <v>-0.29464519348339241</v>
      </c>
      <c r="W52" t="s">
        <v>130</v>
      </c>
      <c r="X52" s="2">
        <f t="shared" si="24"/>
        <v>-7.4551325927126044E-2</v>
      </c>
      <c r="Y52" s="2">
        <f t="shared" ref="Y52:AB52" si="101">((Y23-Y$29)/Y$29)</f>
        <v>-0.40592305383448751</v>
      </c>
      <c r="Z52" s="2">
        <f t="shared" si="101"/>
        <v>-0.81887467442932727</v>
      </c>
      <c r="AA52" s="2">
        <f t="shared" si="101"/>
        <v>-1</v>
      </c>
      <c r="AB52" s="2">
        <f t="shared" si="101"/>
        <v>0.21458470720288997</v>
      </c>
    </row>
    <row r="53" spans="1:28" x14ac:dyDescent="0.35">
      <c r="A53" t="s">
        <v>131</v>
      </c>
      <c r="B53" s="2">
        <f t="shared" si="18"/>
        <v>-0.39965436292518847</v>
      </c>
      <c r="C53" s="2">
        <f t="shared" si="13"/>
        <v>-0.25548500371550736</v>
      </c>
      <c r="D53" s="2">
        <f t="shared" si="13"/>
        <v>-1</v>
      </c>
      <c r="E53" s="2">
        <f t="shared" ref="E53:F53" si="102">((E24-E$29)/E$29)</f>
        <v>-0.45182801959396868</v>
      </c>
      <c r="F53" s="2">
        <f t="shared" si="102"/>
        <v>-0.49686544079732647</v>
      </c>
      <c r="I53" t="s">
        <v>131</v>
      </c>
      <c r="J53" s="2">
        <f t="shared" si="20"/>
        <v>-0.26902832179849945</v>
      </c>
      <c r="K53" s="2">
        <f t="shared" ref="K53:N53" si="103">((K24-K$29)/K$29)</f>
        <v>-0.34132811253858297</v>
      </c>
      <c r="L53" s="2">
        <f t="shared" si="103"/>
        <v>-1</v>
      </c>
      <c r="M53" s="2">
        <f t="shared" si="103"/>
        <v>-0.49771072633409613</v>
      </c>
      <c r="N53" s="2">
        <f t="shared" si="103"/>
        <v>-0.32861194580120717</v>
      </c>
      <c r="P53" t="s">
        <v>131</v>
      </c>
      <c r="Q53" s="2">
        <f t="shared" si="22"/>
        <v>-0.20795838568775044</v>
      </c>
      <c r="R53" s="2">
        <f t="shared" ref="R53:U53" si="104">((R24-R$29)/R$29)</f>
        <v>-0.31799352648023888</v>
      </c>
      <c r="S53" s="2">
        <f t="shared" si="104"/>
        <v>-1</v>
      </c>
      <c r="T53" s="2">
        <f t="shared" si="104"/>
        <v>-0.35621880296509473</v>
      </c>
      <c r="U53" s="2">
        <f t="shared" si="104"/>
        <v>-0.43912995554744993</v>
      </c>
      <c r="W53" t="s">
        <v>131</v>
      </c>
      <c r="X53" s="2">
        <f t="shared" si="24"/>
        <v>-0.16555982228844068</v>
      </c>
      <c r="Y53" s="2">
        <f t="shared" ref="Y53:AB53" si="105">((Y24-Y$29)/Y$29)</f>
        <v>-0.45828353324590237</v>
      </c>
      <c r="Z53" s="2">
        <f t="shared" si="105"/>
        <v>-1</v>
      </c>
      <c r="AA53" s="2">
        <f t="shared" si="105"/>
        <v>-0.54071364431006197</v>
      </c>
      <c r="AB53" s="2">
        <f t="shared" si="105"/>
        <v>0.11464651370555579</v>
      </c>
    </row>
    <row r="54" spans="1:28" x14ac:dyDescent="0.35">
      <c r="A54" t="s">
        <v>132</v>
      </c>
      <c r="B54" s="2">
        <f t="shared" si="18"/>
        <v>-7.6905849804880369E-2</v>
      </c>
      <c r="C54" s="2">
        <f t="shared" si="13"/>
        <v>-1</v>
      </c>
      <c r="D54" s="2">
        <f t="shared" si="13"/>
        <v>-0.40275690973132505</v>
      </c>
      <c r="E54" s="2">
        <f t="shared" ref="E54:F54" si="106">((E25-E$29)/E$29)</f>
        <v>-4.4401729205741508E-2</v>
      </c>
      <c r="F54" s="2">
        <f t="shared" si="106"/>
        <v>-0.28078369760400246</v>
      </c>
      <c r="I54" t="s">
        <v>132</v>
      </c>
      <c r="J54" s="2">
        <f t="shared" si="20"/>
        <v>4.9308686508444388E-2</v>
      </c>
      <c r="K54" s="2">
        <f t="shared" ref="K54:N54" si="107">((K25-K$29)/K$29)</f>
        <v>-1</v>
      </c>
      <c r="L54" s="2">
        <f t="shared" si="107"/>
        <v>-0.48471747721180014</v>
      </c>
      <c r="M54" s="2">
        <f t="shared" si="107"/>
        <v>-0.24493398831533794</v>
      </c>
      <c r="N54" s="2">
        <f t="shared" si="107"/>
        <v>-0.1228162346496388</v>
      </c>
      <c r="P54" t="s">
        <v>132</v>
      </c>
      <c r="Q54" s="2">
        <f t="shared" si="22"/>
        <v>0.19624596982913811</v>
      </c>
      <c r="R54" s="2">
        <f t="shared" ref="R54:U54" si="108">((R25-R$29)/R$29)</f>
        <v>-1</v>
      </c>
      <c r="S54" s="2">
        <f t="shared" si="108"/>
        <v>-0.58118521338697804</v>
      </c>
      <c r="T54" s="2">
        <f t="shared" si="108"/>
        <v>3.0364447633794634E-2</v>
      </c>
      <c r="U54" s="2">
        <f t="shared" si="108"/>
        <v>-0.40945674917691682</v>
      </c>
      <c r="W54" t="s">
        <v>132</v>
      </c>
      <c r="X54" s="2">
        <f t="shared" si="24"/>
        <v>0.24093267212014058</v>
      </c>
      <c r="Y54" s="2">
        <f t="shared" ref="Y54:AB54" si="109">((Y25-Y$29)/Y$29)</f>
        <v>-1</v>
      </c>
      <c r="Z54" s="2">
        <f t="shared" si="109"/>
        <v>-0.62248222771090744</v>
      </c>
      <c r="AA54" s="2">
        <f t="shared" si="109"/>
        <v>-0.2954485044364526</v>
      </c>
      <c r="AB54" s="2">
        <f t="shared" si="109"/>
        <v>-4.5600538560681088E-2</v>
      </c>
    </row>
    <row r="55" spans="1:28" x14ac:dyDescent="0.35">
      <c r="A55" t="s">
        <v>133</v>
      </c>
      <c r="B55" s="2">
        <f t="shared" si="18"/>
        <v>-1</v>
      </c>
      <c r="C55" s="2">
        <f t="shared" si="13"/>
        <v>-0.12570767618522286</v>
      </c>
      <c r="D55" s="2">
        <f t="shared" si="13"/>
        <v>-0.4909827330970189</v>
      </c>
      <c r="E55" s="2">
        <f t="shared" ref="E55:F55" si="110">((E26-E$29)/E$29)</f>
        <v>-0.27974639129414058</v>
      </c>
      <c r="F55" s="2">
        <f t="shared" si="110"/>
        <v>-0.3802956214121051</v>
      </c>
      <c r="I55" t="s">
        <v>133</v>
      </c>
      <c r="J55" s="2">
        <f t="shared" si="20"/>
        <v>-1</v>
      </c>
      <c r="K55" s="2">
        <f t="shared" ref="K55:N55" si="111">((K26-K$29)/K$29)</f>
        <v>-0.15701013007604772</v>
      </c>
      <c r="L55" s="2">
        <f t="shared" si="111"/>
        <v>-0.46761801396961211</v>
      </c>
      <c r="M55" s="2">
        <f t="shared" si="111"/>
        <v>-0.26397935851346244</v>
      </c>
      <c r="N55" s="2">
        <f t="shared" si="111"/>
        <v>-0.13221495184289087</v>
      </c>
      <c r="P55" t="s">
        <v>133</v>
      </c>
      <c r="Q55" s="2">
        <f t="shared" si="22"/>
        <v>-1</v>
      </c>
      <c r="R55" s="2">
        <f t="shared" ref="R55:U56" si="112">((R26-R$29)/R$29)</f>
        <v>-3.2451290659240961E-2</v>
      </c>
      <c r="S55" s="2">
        <f t="shared" si="112"/>
        <v>-0.7132461008208848</v>
      </c>
      <c r="T55" s="2">
        <f t="shared" si="112"/>
        <v>-8.9790881839397416E-2</v>
      </c>
      <c r="U55" s="2">
        <f t="shared" si="112"/>
        <v>-0.39143336475314161</v>
      </c>
      <c r="W55" t="s">
        <v>133</v>
      </c>
      <c r="X55" s="2">
        <f t="shared" si="24"/>
        <v>-1</v>
      </c>
      <c r="Y55" s="2">
        <f t="shared" ref="Y55:AB56" si="113">((Y26-Y$29)/Y$29)</f>
        <v>3.8899622894493467E-2</v>
      </c>
      <c r="Z55" s="2">
        <f t="shared" si="113"/>
        <v>-0.67792285742269109</v>
      </c>
      <c r="AA55" s="2">
        <f t="shared" si="113"/>
        <v>-0.20771210605006948</v>
      </c>
      <c r="AB55" s="2">
        <f t="shared" si="113"/>
        <v>-0.19394217639626662</v>
      </c>
    </row>
    <row r="56" spans="1:28" x14ac:dyDescent="0.35">
      <c r="A56" t="s">
        <v>134</v>
      </c>
      <c r="B56" s="2">
        <f t="shared" si="18"/>
        <v>-0.434082215600187</v>
      </c>
      <c r="C56" s="2">
        <f t="shared" si="13"/>
        <v>-0.28852000498214048</v>
      </c>
      <c r="D56" s="2">
        <f>((D27-D$29)/D$29)</f>
        <v>-0.61271499848510513</v>
      </c>
      <c r="E56" s="2">
        <f>((E27-E$29)/E$29)</f>
        <v>-0.48779403042459485</v>
      </c>
      <c r="F56" s="2">
        <f t="shared" ref="E56:F56" si="114">((F27-F$29)/F$29)</f>
        <v>-0.5186009590310684</v>
      </c>
      <c r="I56" t="s">
        <v>134</v>
      </c>
      <c r="J56" s="2">
        <f t="shared" si="20"/>
        <v>-0.30409382818289099</v>
      </c>
      <c r="K56" s="2">
        <f t="shared" ref="K56:L56" si="115">((K27-K$29)/K$29)</f>
        <v>-0.36332648268988488</v>
      </c>
      <c r="L56" s="2">
        <f t="shared" si="115"/>
        <v>-0.61659115584099933</v>
      </c>
      <c r="M56" s="2">
        <f>((M27-M$29)/M$29)</f>
        <v>-0.52412354548220841</v>
      </c>
      <c r="N56" s="2">
        <f t="shared" ref="N56" si="116">((N27-N$29)/N$29)</f>
        <v>-0.35803285623335152</v>
      </c>
      <c r="P56" t="s">
        <v>134</v>
      </c>
      <c r="Q56" s="2">
        <f t="shared" si="22"/>
        <v>-0.23665716033665751</v>
      </c>
      <c r="R56" s="2">
        <f t="shared" ref="R56:S56" si="117">((R27-R$29)/R$29)</f>
        <v>-0.34497240139195351</v>
      </c>
      <c r="S56" s="2">
        <f t="shared" si="117"/>
        <v>-0.81209816851232952</v>
      </c>
      <c r="T56" s="2">
        <f>((T27-T$29)/T$29)</f>
        <v>-0.38362458949688372</v>
      </c>
      <c r="U56" s="2">
        <f t="shared" si="112"/>
        <v>-0.4561491620090935</v>
      </c>
      <c r="W56" t="s">
        <v>134</v>
      </c>
      <c r="X56" s="2">
        <f t="shared" si="24"/>
        <v>-0.19149622701997057</v>
      </c>
      <c r="Y56" s="2">
        <f t="shared" ref="Y56:Z56" si="118">((Y27-Y$29)/Y$29)</f>
        <v>-0.48119648297266149</v>
      </c>
      <c r="Z56" s="2">
        <f t="shared" si="118"/>
        <v>-0.85438232387138047</v>
      </c>
      <c r="AA56" s="2">
        <f>((AA27-AA$29)/AA$29)</f>
        <v>-0.55672940711488506</v>
      </c>
      <c r="AB56" s="2">
        <f t="shared" si="113"/>
        <v>9.459448090743848E-2</v>
      </c>
    </row>
    <row r="58" spans="1:28" x14ac:dyDescent="0.35">
      <c r="A58" t="s">
        <v>109</v>
      </c>
      <c r="B58" s="2">
        <f>((B2-B$28)/B$28)</f>
        <v>0.58367710374123505</v>
      </c>
      <c r="C58" s="2">
        <f t="shared" ref="C58:F58" si="119">((C2-C$28)/C$28)</f>
        <v>0.92646386485602727</v>
      </c>
      <c r="D58" s="2">
        <f t="shared" si="119"/>
        <v>-1</v>
      </c>
      <c r="E58" s="2">
        <f t="shared" si="119"/>
        <v>-1</v>
      </c>
      <c r="F58" s="2">
        <f t="shared" si="119"/>
        <v>-1</v>
      </c>
      <c r="I58" t="s">
        <v>109</v>
      </c>
      <c r="J58" s="2">
        <f>((J2-J$28)/J$28)</f>
        <v>0.71766372095098141</v>
      </c>
      <c r="K58" s="2">
        <f t="shared" ref="K58:N58" si="120">((K2-K$28)/K$28)</f>
        <v>0.82367439518771779</v>
      </c>
      <c r="L58" s="2">
        <f t="shared" si="120"/>
        <v>-1</v>
      </c>
      <c r="M58" s="2">
        <f t="shared" si="120"/>
        <v>-1</v>
      </c>
      <c r="N58" s="2">
        <f t="shared" si="120"/>
        <v>-1</v>
      </c>
      <c r="P58" t="s">
        <v>109</v>
      </c>
      <c r="Q58" s="2">
        <f>((Q2-Q$28)/Q$28)</f>
        <v>0.5647845585487874</v>
      </c>
      <c r="R58" s="2">
        <f t="shared" ref="R58:U58" si="121">((R2-R$28)/R$28)</f>
        <v>0.75134930344271145</v>
      </c>
      <c r="S58" s="2">
        <f t="shared" si="121"/>
        <v>-1</v>
      </c>
      <c r="T58" s="2">
        <f t="shared" si="121"/>
        <v>-1</v>
      </c>
      <c r="U58" s="2">
        <f t="shared" si="121"/>
        <v>-1</v>
      </c>
      <c r="W58" t="s">
        <v>109</v>
      </c>
      <c r="X58" s="2">
        <f>((X2-X$28)/X$28)</f>
        <v>0.74188907437655527</v>
      </c>
      <c r="Y58" s="2">
        <f t="shared" ref="Y58:AB58" si="122">((Y2-Y$28)/Y$28)</f>
        <v>0.71107114031992891</v>
      </c>
      <c r="Z58" s="2">
        <f t="shared" si="122"/>
        <v>-1</v>
      </c>
      <c r="AA58" s="2">
        <f t="shared" si="122"/>
        <v>-1</v>
      </c>
      <c r="AB58" s="2">
        <f t="shared" si="122"/>
        <v>-1</v>
      </c>
    </row>
    <row r="59" spans="1:28" x14ac:dyDescent="0.35">
      <c r="A59" t="s">
        <v>110</v>
      </c>
      <c r="B59" s="2">
        <f t="shared" ref="B59:F59" si="123">((B3-B$28)/B$28)</f>
        <v>2.5539944598152085</v>
      </c>
      <c r="C59" s="2">
        <f t="shared" si="123"/>
        <v>-1</v>
      </c>
      <c r="D59" s="2">
        <f t="shared" si="123"/>
        <v>1.3380091104983414</v>
      </c>
      <c r="E59" s="2">
        <f t="shared" si="123"/>
        <v>-1</v>
      </c>
      <c r="F59" s="2">
        <f t="shared" si="123"/>
        <v>-1</v>
      </c>
      <c r="I59" t="s">
        <v>110</v>
      </c>
      <c r="J59" s="2">
        <f t="shared" ref="J59:N59" si="124">((J3-J$28)/J$28)</f>
        <v>2.2163002785907095</v>
      </c>
      <c r="K59" s="2">
        <f t="shared" si="124"/>
        <v>-1</v>
      </c>
      <c r="L59" s="2">
        <f t="shared" si="124"/>
        <v>0.89860709116667137</v>
      </c>
      <c r="M59" s="2">
        <f t="shared" si="124"/>
        <v>-1</v>
      </c>
      <c r="N59" s="2">
        <f t="shared" si="124"/>
        <v>-1</v>
      </c>
      <c r="P59" t="s">
        <v>110</v>
      </c>
      <c r="Q59" s="2">
        <f t="shared" ref="Q59:U59" si="125">((Q3-Q$28)/Q$28)</f>
        <v>1.9480977853554522</v>
      </c>
      <c r="R59" s="2">
        <f t="shared" si="125"/>
        <v>-1</v>
      </c>
      <c r="S59" s="2">
        <f t="shared" si="125"/>
        <v>0.55012544910079486</v>
      </c>
      <c r="T59" s="2">
        <f t="shared" si="125"/>
        <v>-1</v>
      </c>
      <c r="U59" s="2">
        <f t="shared" si="125"/>
        <v>-1</v>
      </c>
      <c r="W59" t="s">
        <v>110</v>
      </c>
      <c r="X59" s="2">
        <f t="shared" ref="X59:AB59" si="126">((X3-X$28)/X$28)</f>
        <v>1.8378694997161853</v>
      </c>
      <c r="Y59" s="2">
        <f t="shared" si="126"/>
        <v>-1</v>
      </c>
      <c r="Z59" s="2">
        <f t="shared" si="126"/>
        <v>0.4166427232920325</v>
      </c>
      <c r="AA59" s="2">
        <f t="shared" si="126"/>
        <v>-1</v>
      </c>
      <c r="AB59" s="2">
        <f t="shared" si="126"/>
        <v>-1</v>
      </c>
    </row>
    <row r="60" spans="1:28" x14ac:dyDescent="0.35">
      <c r="A60" t="s">
        <v>111</v>
      </c>
      <c r="B60" s="2">
        <f t="shared" ref="B60:F60" si="127">((B4-B$28)/B$28)</f>
        <v>1.0137848301065833</v>
      </c>
      <c r="C60" s="2">
        <f t="shared" si="127"/>
        <v>-1</v>
      </c>
      <c r="D60" s="2">
        <f t="shared" si="127"/>
        <v>-1</v>
      </c>
      <c r="E60" s="2">
        <f t="shared" si="127"/>
        <v>1.2040324076637619</v>
      </c>
      <c r="F60" s="2">
        <f t="shared" si="127"/>
        <v>-1</v>
      </c>
      <c r="I60" t="s">
        <v>111</v>
      </c>
      <c r="J60" s="2">
        <f t="shared" ref="J60:N60" si="128">((J4-J$28)/J$28)</f>
        <v>1.3368892838890745</v>
      </c>
      <c r="K60" s="2">
        <f t="shared" si="128"/>
        <v>-1</v>
      </c>
      <c r="L60" s="2">
        <f t="shared" si="128"/>
        <v>-1</v>
      </c>
      <c r="M60" s="2">
        <f t="shared" si="128"/>
        <v>0.89094811470115698</v>
      </c>
      <c r="N60" s="2">
        <f t="shared" si="128"/>
        <v>-1</v>
      </c>
      <c r="P60" t="s">
        <v>111</v>
      </c>
      <c r="Q60" s="2">
        <f t="shared" ref="Q60:U60" si="129">((Q4-Q$28)/Q$28)</f>
        <v>1.1118839507623723</v>
      </c>
      <c r="R60" s="2">
        <f t="shared" si="129"/>
        <v>-1</v>
      </c>
      <c r="S60" s="2">
        <f t="shared" si="129"/>
        <v>-1</v>
      </c>
      <c r="T60" s="2">
        <f t="shared" si="129"/>
        <v>1.1215309330832759</v>
      </c>
      <c r="U60" s="2">
        <f t="shared" si="129"/>
        <v>-1</v>
      </c>
      <c r="W60" t="s">
        <v>111</v>
      </c>
      <c r="X60" s="2">
        <f t="shared" ref="X60:AB60" si="130">((X4-X$28)/X$28)</f>
        <v>1.1901469464442744</v>
      </c>
      <c r="Y60" s="2">
        <f t="shared" si="130"/>
        <v>-1</v>
      </c>
      <c r="Z60" s="2">
        <f t="shared" si="130"/>
        <v>-1</v>
      </c>
      <c r="AA60" s="2">
        <f t="shared" si="130"/>
        <v>1.3029317925155601</v>
      </c>
      <c r="AB60" s="2">
        <f t="shared" si="130"/>
        <v>-1</v>
      </c>
    </row>
    <row r="61" spans="1:28" x14ac:dyDescent="0.35">
      <c r="A61" t="s">
        <v>112</v>
      </c>
      <c r="B61" s="2">
        <f t="shared" ref="B61:F61" si="131">((B5-B$28)/B$28)</f>
        <v>2.406354569260805</v>
      </c>
      <c r="C61" s="2">
        <f t="shared" si="131"/>
        <v>-1</v>
      </c>
      <c r="D61" s="2">
        <f t="shared" si="131"/>
        <v>-1</v>
      </c>
      <c r="E61" s="2">
        <f t="shared" si="131"/>
        <v>-1</v>
      </c>
      <c r="F61" s="2">
        <f t="shared" si="131"/>
        <v>0.82045197865000485</v>
      </c>
      <c r="I61" t="s">
        <v>112</v>
      </c>
      <c r="J61" s="2">
        <f t="shared" ref="J61:N61" si="132">((J5-J$28)/J$28)</f>
        <v>1.4432328621253026</v>
      </c>
      <c r="K61" s="2">
        <f t="shared" si="132"/>
        <v>-1</v>
      </c>
      <c r="L61" s="2">
        <f t="shared" si="132"/>
        <v>-1</v>
      </c>
      <c r="M61" s="2">
        <f t="shared" si="132"/>
        <v>-1</v>
      </c>
      <c r="N61" s="2">
        <f t="shared" si="132"/>
        <v>0.86198529857361739</v>
      </c>
      <c r="P61" t="s">
        <v>112</v>
      </c>
      <c r="Q61" s="2">
        <f t="shared" ref="Q61:U61" si="133">((Q5-Q$28)/Q$28)</f>
        <v>2.0274644473279868</v>
      </c>
      <c r="R61" s="2">
        <f t="shared" si="133"/>
        <v>-1</v>
      </c>
      <c r="S61" s="2">
        <f t="shared" si="133"/>
        <v>-1</v>
      </c>
      <c r="T61" s="2">
        <f t="shared" si="133"/>
        <v>-1</v>
      </c>
      <c r="U61" s="2">
        <f t="shared" si="133"/>
        <v>0.86441417699701728</v>
      </c>
      <c r="W61" t="s">
        <v>112</v>
      </c>
      <c r="X61" s="2">
        <f t="shared" ref="X61:AB61" si="134">((X5-X$28)/X$28)</f>
        <v>1.5133043919087186</v>
      </c>
      <c r="Y61" s="2">
        <f t="shared" si="134"/>
        <v>-1</v>
      </c>
      <c r="Z61" s="2">
        <f t="shared" si="134"/>
        <v>-1</v>
      </c>
      <c r="AA61" s="2">
        <f t="shared" si="134"/>
        <v>-1</v>
      </c>
      <c r="AB61" s="2">
        <f t="shared" si="134"/>
        <v>0.91462099625611737</v>
      </c>
    </row>
    <row r="62" spans="1:28" x14ac:dyDescent="0.35">
      <c r="A62" t="s">
        <v>113</v>
      </c>
      <c r="B62" s="2">
        <f t="shared" ref="B62:F62" si="135">((B6-B$28)/B$28)</f>
        <v>-1</v>
      </c>
      <c r="C62" s="2">
        <f t="shared" si="135"/>
        <v>1.6182193774768878</v>
      </c>
      <c r="D62" s="2">
        <f t="shared" si="135"/>
        <v>0.7502263128334925</v>
      </c>
      <c r="E62" s="2">
        <f t="shared" si="135"/>
        <v>-1</v>
      </c>
      <c r="F62" s="2">
        <f t="shared" si="135"/>
        <v>-1</v>
      </c>
      <c r="I62" t="s">
        <v>113</v>
      </c>
      <c r="J62" s="2">
        <f t="shared" ref="J62:N62" si="136">((J6-J$28)/J$28)</f>
        <v>-1</v>
      </c>
      <c r="K62" s="2">
        <f t="shared" si="136"/>
        <v>1.9461589697805168</v>
      </c>
      <c r="L62" s="2">
        <f t="shared" si="136"/>
        <v>1.181005666287662</v>
      </c>
      <c r="M62" s="2">
        <f t="shared" si="136"/>
        <v>-1</v>
      </c>
      <c r="N62" s="2">
        <f t="shared" si="136"/>
        <v>-1</v>
      </c>
      <c r="P62" t="s">
        <v>113</v>
      </c>
      <c r="Q62" s="2">
        <f t="shared" ref="Q62:U62" si="137">((Q6-Q$28)/Q$28)</f>
        <v>-1</v>
      </c>
      <c r="R62" s="2">
        <f t="shared" si="137"/>
        <v>1.7281115154084536</v>
      </c>
      <c r="S62" s="2">
        <f t="shared" si="137"/>
        <v>1.0855157040194794E-3</v>
      </c>
      <c r="T62" s="2">
        <f t="shared" si="137"/>
        <v>-1</v>
      </c>
      <c r="U62" s="2">
        <f t="shared" si="137"/>
        <v>-1</v>
      </c>
      <c r="W62" t="s">
        <v>113</v>
      </c>
      <c r="X62" s="2">
        <f t="shared" ref="X62:AB62" si="138">((X6-X$28)/X$28)</f>
        <v>-1</v>
      </c>
      <c r="Y62" s="2">
        <f t="shared" si="138"/>
        <v>2.0005576747660281</v>
      </c>
      <c r="Z62" s="2">
        <f t="shared" si="138"/>
        <v>9.9473547657064718E-2</v>
      </c>
      <c r="AA62" s="2">
        <f t="shared" si="138"/>
        <v>-1</v>
      </c>
      <c r="AB62" s="2">
        <f t="shared" si="138"/>
        <v>-1</v>
      </c>
    </row>
    <row r="63" spans="1:28" x14ac:dyDescent="0.35">
      <c r="A63" t="s">
        <v>114</v>
      </c>
      <c r="B63" s="2">
        <f t="shared" ref="B63:F63" si="139">((B7-B$28)/B$28)</f>
        <v>-1</v>
      </c>
      <c r="C63" s="2">
        <f t="shared" si="139"/>
        <v>0.99040407533982666</v>
      </c>
      <c r="D63" s="2">
        <f t="shared" si="139"/>
        <v>-1</v>
      </c>
      <c r="E63" s="2">
        <f t="shared" si="139"/>
        <v>0.41063029333733697</v>
      </c>
      <c r="F63" s="2">
        <f t="shared" si="139"/>
        <v>-1</v>
      </c>
      <c r="I63" t="s">
        <v>114</v>
      </c>
      <c r="J63" s="2">
        <f t="shared" ref="J63:N63" si="140">((J7-J$28)/J$28)</f>
        <v>-1</v>
      </c>
      <c r="K63" s="2">
        <f t="shared" si="140"/>
        <v>1.2709045047048406</v>
      </c>
      <c r="L63" s="2">
        <f t="shared" si="140"/>
        <v>-1</v>
      </c>
      <c r="M63" s="2">
        <f t="shared" si="140"/>
        <v>0.76220608496644793</v>
      </c>
      <c r="N63" s="2">
        <f t="shared" si="140"/>
        <v>-1</v>
      </c>
      <c r="P63" t="s">
        <v>114</v>
      </c>
      <c r="Q63" s="2">
        <f t="shared" ref="Q63:U63" si="141">((Q7-Q$28)/Q$28)</f>
        <v>-1</v>
      </c>
      <c r="R63" s="2">
        <f t="shared" si="141"/>
        <v>1.1179926563590015</v>
      </c>
      <c r="S63" s="2">
        <f t="shared" si="141"/>
        <v>-1</v>
      </c>
      <c r="T63" s="2">
        <f t="shared" si="141"/>
        <v>0.61341154521737562</v>
      </c>
      <c r="U63" s="2">
        <f t="shared" si="141"/>
        <v>-1</v>
      </c>
      <c r="W63" t="s">
        <v>114</v>
      </c>
      <c r="X63" s="2">
        <f t="shared" ref="X63:AB63" si="142">((X7-X$28)/X$28)</f>
        <v>-1</v>
      </c>
      <c r="Y63" s="2">
        <f t="shared" si="142"/>
        <v>1.2734364389104211</v>
      </c>
      <c r="Z63" s="2">
        <f t="shared" si="142"/>
        <v>-1</v>
      </c>
      <c r="AA63" s="2">
        <f t="shared" si="142"/>
        <v>1.1891315196104435</v>
      </c>
      <c r="AB63" s="2">
        <f t="shared" si="142"/>
        <v>-1</v>
      </c>
    </row>
    <row r="64" spans="1:28" x14ac:dyDescent="0.35">
      <c r="A64" t="s">
        <v>115</v>
      </c>
      <c r="B64" s="2">
        <f t="shared" ref="B64:F64" si="143">((B8-B$28)/B$28)</f>
        <v>-1</v>
      </c>
      <c r="C64" s="2">
        <f t="shared" si="143"/>
        <v>1.4921164743055824</v>
      </c>
      <c r="D64" s="2">
        <f t="shared" si="143"/>
        <v>-1</v>
      </c>
      <c r="E64" s="2">
        <f t="shared" si="143"/>
        <v>-1</v>
      </c>
      <c r="F64" s="2">
        <f t="shared" si="143"/>
        <v>0.49898916551046057</v>
      </c>
      <c r="I64" t="s">
        <v>115</v>
      </c>
      <c r="J64" s="2">
        <f t="shared" ref="J64:N64" si="144">((J8-J$28)/J$28)</f>
        <v>-1</v>
      </c>
      <c r="K64" s="2">
        <f t="shared" si="144"/>
        <v>1.3008593471991994</v>
      </c>
      <c r="L64" s="2">
        <f t="shared" si="144"/>
        <v>-1</v>
      </c>
      <c r="M64" s="2">
        <f t="shared" si="144"/>
        <v>-1</v>
      </c>
      <c r="N64" s="2">
        <f t="shared" si="144"/>
        <v>0.83727949686031355</v>
      </c>
      <c r="P64" t="s">
        <v>115</v>
      </c>
      <c r="Q64" s="2">
        <f t="shared" ref="Q64:U64" si="145">((Q8-Q$28)/Q$28)</f>
        <v>-1</v>
      </c>
      <c r="R64" s="2">
        <f t="shared" si="145"/>
        <v>1.5787955053033198</v>
      </c>
      <c r="S64" s="2">
        <f t="shared" si="145"/>
        <v>-1</v>
      </c>
      <c r="T64" s="2">
        <f t="shared" si="145"/>
        <v>-1</v>
      </c>
      <c r="U64" s="2">
        <f t="shared" si="145"/>
        <v>0.92886785710986852</v>
      </c>
      <c r="W64" t="s">
        <v>115</v>
      </c>
      <c r="X64" s="2">
        <f t="shared" ref="X64:AB64" si="146">((X8-X$28)/X$28)</f>
        <v>-1</v>
      </c>
      <c r="Y64" s="2">
        <f t="shared" si="146"/>
        <v>1.7808864388172021</v>
      </c>
      <c r="Z64" s="2">
        <f t="shared" si="146"/>
        <v>-1</v>
      </c>
      <c r="AA64" s="2">
        <f t="shared" si="146"/>
        <v>-1</v>
      </c>
      <c r="AB64" s="2">
        <f t="shared" si="146"/>
        <v>0.41478629085246799</v>
      </c>
    </row>
    <row r="65" spans="1:28" x14ac:dyDescent="0.35">
      <c r="A65" t="s">
        <v>116</v>
      </c>
      <c r="B65" s="2">
        <f t="shared" ref="B65:F65" si="147">((B9-B$28)/B$28)</f>
        <v>-1</v>
      </c>
      <c r="C65" s="2">
        <f t="shared" si="147"/>
        <v>-1</v>
      </c>
      <c r="D65" s="2">
        <f t="shared" si="147"/>
        <v>1.0265809016940659</v>
      </c>
      <c r="E65" s="2">
        <f t="shared" si="147"/>
        <v>2.459721926162024</v>
      </c>
      <c r="F65" s="2">
        <f t="shared" si="147"/>
        <v>-1</v>
      </c>
      <c r="I65" t="s">
        <v>116</v>
      </c>
      <c r="J65" s="2">
        <f t="shared" ref="J65:N65" si="148">((J9-J$28)/J$28)</f>
        <v>-1</v>
      </c>
      <c r="K65" s="2">
        <f t="shared" si="148"/>
        <v>-1</v>
      </c>
      <c r="L65" s="2">
        <f t="shared" si="148"/>
        <v>1.5263720267080461</v>
      </c>
      <c r="M65" s="2">
        <f t="shared" si="148"/>
        <v>3.3603827136719246</v>
      </c>
      <c r="N65" s="2">
        <f t="shared" si="148"/>
        <v>-1</v>
      </c>
      <c r="P65" t="s">
        <v>116</v>
      </c>
      <c r="Q65" s="2">
        <f t="shared" ref="Q65:U65" si="149">((Q9-Q$28)/Q$28)</f>
        <v>-1</v>
      </c>
      <c r="R65" s="2">
        <f t="shared" si="149"/>
        <v>-1</v>
      </c>
      <c r="S65" s="2">
        <f t="shared" si="149"/>
        <v>3.7879560867221072</v>
      </c>
      <c r="T65" s="2">
        <f t="shared" si="149"/>
        <v>1.2293430523712121</v>
      </c>
      <c r="U65" s="2">
        <f t="shared" si="149"/>
        <v>-1</v>
      </c>
      <c r="W65" t="s">
        <v>116</v>
      </c>
      <c r="X65" s="2">
        <f t="shared" ref="X65:AB65" si="150">((X9-X$28)/X$28)</f>
        <v>-1</v>
      </c>
      <c r="Y65" s="2">
        <f t="shared" si="150"/>
        <v>-1</v>
      </c>
      <c r="Z65" s="2">
        <f t="shared" si="150"/>
        <v>3.5492406249572399</v>
      </c>
      <c r="AA65" s="2">
        <f t="shared" si="150"/>
        <v>1.7968702085538546</v>
      </c>
      <c r="AB65" s="2">
        <f t="shared" si="150"/>
        <v>-1</v>
      </c>
    </row>
    <row r="66" spans="1:28" x14ac:dyDescent="0.35">
      <c r="A66" t="s">
        <v>117</v>
      </c>
      <c r="B66" s="2">
        <f t="shared" ref="B66:F66" si="151">((B10-B$28)/B$28)</f>
        <v>-1</v>
      </c>
      <c r="C66" s="2">
        <f t="shared" si="151"/>
        <v>-1</v>
      </c>
      <c r="D66" s="2">
        <f t="shared" si="151"/>
        <v>7.4652906570091604</v>
      </c>
      <c r="E66" s="2">
        <f t="shared" si="151"/>
        <v>-1</v>
      </c>
      <c r="F66" s="2">
        <f t="shared" si="151"/>
        <v>1.8723225027553534</v>
      </c>
      <c r="I66" t="s">
        <v>117</v>
      </c>
      <c r="J66" s="2">
        <f t="shared" ref="J66:N66" si="152">((J10-J$28)/J$28)</f>
        <v>-1</v>
      </c>
      <c r="K66" s="2">
        <f t="shared" si="152"/>
        <v>-1</v>
      </c>
      <c r="L66" s="2">
        <f t="shared" si="152"/>
        <v>7.044425989971673</v>
      </c>
      <c r="M66" s="2">
        <f t="shared" si="152"/>
        <v>-1</v>
      </c>
      <c r="N66" s="2">
        <f t="shared" si="152"/>
        <v>1.6734961896673322</v>
      </c>
      <c r="P66" t="s">
        <v>117</v>
      </c>
      <c r="Q66" s="2">
        <f t="shared" ref="Q66:U66" si="153">((Q10-Q$28)/Q$28)</f>
        <v>-1</v>
      </c>
      <c r="R66" s="2">
        <f t="shared" si="153"/>
        <v>-1</v>
      </c>
      <c r="S66" s="2">
        <f t="shared" si="153"/>
        <v>6.4116210073084776</v>
      </c>
      <c r="T66" s="2">
        <f t="shared" si="153"/>
        <v>-1</v>
      </c>
      <c r="U66" s="2">
        <f t="shared" si="153"/>
        <v>0.46552096821911465</v>
      </c>
      <c r="W66" t="s">
        <v>117</v>
      </c>
      <c r="X66" s="2">
        <f t="shared" ref="X66:AB66" si="154">((X10-X$28)/X$28)</f>
        <v>-1</v>
      </c>
      <c r="Y66" s="2">
        <f t="shared" si="154"/>
        <v>-1</v>
      </c>
      <c r="Z66" s="2">
        <f t="shared" si="154"/>
        <v>6.8206748607781886</v>
      </c>
      <c r="AA66" s="2">
        <f t="shared" si="154"/>
        <v>-1</v>
      </c>
      <c r="AB66" s="2">
        <f t="shared" si="154"/>
        <v>-0.72810998878659294</v>
      </c>
    </row>
    <row r="67" spans="1:28" x14ac:dyDescent="0.35">
      <c r="A67" t="s">
        <v>118</v>
      </c>
      <c r="B67" s="2">
        <f t="shared" ref="B67:F67" si="155">((B11-B$28)/B$28)</f>
        <v>-1</v>
      </c>
      <c r="C67" s="2">
        <f t="shared" si="155"/>
        <v>-1</v>
      </c>
      <c r="D67" s="2">
        <f t="shared" si="155"/>
        <v>-1</v>
      </c>
      <c r="E67" s="2">
        <f t="shared" si="155"/>
        <v>2.0286903332556547</v>
      </c>
      <c r="F67" s="2">
        <f t="shared" si="155"/>
        <v>1.2139675272344095</v>
      </c>
      <c r="I67" t="s">
        <v>118</v>
      </c>
      <c r="J67" s="2">
        <f t="shared" ref="J67:N67" si="156">((J11-J$28)/J$28)</f>
        <v>-1</v>
      </c>
      <c r="K67" s="2">
        <f t="shared" si="156"/>
        <v>-1</v>
      </c>
      <c r="L67" s="2">
        <f t="shared" si="156"/>
        <v>-1</v>
      </c>
      <c r="M67" s="2">
        <f t="shared" si="156"/>
        <v>1.9130289390734267</v>
      </c>
      <c r="N67" s="2">
        <f t="shared" si="156"/>
        <v>1.4615838856331558</v>
      </c>
      <c r="P67" t="s">
        <v>118</v>
      </c>
      <c r="Q67" s="2">
        <f t="shared" ref="Q67:U67" si="157">((Q11-Q$28)/Q$28)</f>
        <v>-1</v>
      </c>
      <c r="R67" s="2">
        <f t="shared" si="157"/>
        <v>-1</v>
      </c>
      <c r="S67" s="2">
        <f t="shared" si="157"/>
        <v>-1</v>
      </c>
      <c r="T67" s="2">
        <f t="shared" si="157"/>
        <v>2.875998106242867</v>
      </c>
      <c r="U67" s="2">
        <f t="shared" si="157"/>
        <v>1.8146772269341209</v>
      </c>
      <c r="W67" t="s">
        <v>118</v>
      </c>
      <c r="X67" s="2">
        <f t="shared" ref="X67:AB67" si="158">((X11-X$28)/X$28)</f>
        <v>-1</v>
      </c>
      <c r="Y67" s="2">
        <f t="shared" si="158"/>
        <v>-1</v>
      </c>
      <c r="Z67" s="2">
        <f t="shared" si="158"/>
        <v>-1</v>
      </c>
      <c r="AA67" s="2">
        <f t="shared" si="158"/>
        <v>2.9104588657434141</v>
      </c>
      <c r="AB67" s="2">
        <f t="shared" si="158"/>
        <v>1.7372797082793527</v>
      </c>
    </row>
    <row r="68" spans="1:28" x14ac:dyDescent="0.35">
      <c r="A68" t="s">
        <v>119</v>
      </c>
      <c r="B68" s="2">
        <f t="shared" ref="B68:F68" si="159">((B12-B$28)/B$28)</f>
        <v>0.4366749084880403</v>
      </c>
      <c r="C68" s="2">
        <f t="shared" si="159"/>
        <v>0.77977692950861965</v>
      </c>
      <c r="D68" s="2">
        <f t="shared" si="159"/>
        <v>5.5966759392045637E-2</v>
      </c>
      <c r="E68" s="2">
        <f t="shared" si="159"/>
        <v>-1</v>
      </c>
      <c r="F68" s="2">
        <f t="shared" si="159"/>
        <v>-1</v>
      </c>
      <c r="I68" t="s">
        <v>119</v>
      </c>
      <c r="J68" s="2">
        <f t="shared" ref="J68:N68" si="160">((J12-J$28)/J$28)</f>
        <v>0.58359919602544241</v>
      </c>
      <c r="K68" s="2">
        <f t="shared" si="160"/>
        <v>0.69484829524000846</v>
      </c>
      <c r="L68" s="2">
        <f t="shared" si="160"/>
        <v>0.14471860421151553</v>
      </c>
      <c r="M68" s="2">
        <f t="shared" si="160"/>
        <v>-1</v>
      </c>
      <c r="N68" s="2">
        <f t="shared" si="160"/>
        <v>-1</v>
      </c>
      <c r="P68" t="s">
        <v>119</v>
      </c>
      <c r="Q68" s="2">
        <f t="shared" ref="Q68:U68" si="161">((Q12-Q$28)/Q$28)</f>
        <v>0.48023419971289516</v>
      </c>
      <c r="R68" s="2">
        <f t="shared" si="161"/>
        <v>0.64277535994074309</v>
      </c>
      <c r="S68" s="2">
        <f t="shared" si="161"/>
        <v>-0.50337506771777663</v>
      </c>
      <c r="T68" s="2">
        <f t="shared" si="161"/>
        <v>-1</v>
      </c>
      <c r="U68" s="2">
        <f t="shared" si="161"/>
        <v>-1</v>
      </c>
      <c r="W68" t="s">
        <v>119</v>
      </c>
      <c r="X68" s="2">
        <f t="shared" ref="X68:AB68" si="162">((X12-X$28)/X$28)</f>
        <v>0.64935884291519341</v>
      </c>
      <c r="Y68" s="2">
        <f t="shared" si="162"/>
        <v>0.59000454890194809</v>
      </c>
      <c r="Z68" s="2">
        <f t="shared" si="162"/>
        <v>-0.49737416251130306</v>
      </c>
      <c r="AA68" s="2">
        <f t="shared" si="162"/>
        <v>-1</v>
      </c>
      <c r="AB68" s="2">
        <f t="shared" si="162"/>
        <v>-1</v>
      </c>
    </row>
    <row r="69" spans="1:28" x14ac:dyDescent="0.35">
      <c r="A69" t="s">
        <v>120</v>
      </c>
      <c r="B69" s="2">
        <f t="shared" ref="B69:F69" si="163">((B13-B$28)/B$28)</f>
        <v>0.11548344485457503</v>
      </c>
      <c r="C69" s="2">
        <f t="shared" si="163"/>
        <v>0.5000412182184425</v>
      </c>
      <c r="D69" s="2">
        <f t="shared" si="163"/>
        <v>-1</v>
      </c>
      <c r="E69" s="2">
        <f t="shared" si="163"/>
        <v>2.0524296311740745E-2</v>
      </c>
      <c r="F69" s="2">
        <f t="shared" si="163"/>
        <v>-1</v>
      </c>
      <c r="I69" t="s">
        <v>120</v>
      </c>
      <c r="J69" s="2">
        <f t="shared" ref="J69:N69" si="164">((J13-J$28)/J$28)</f>
        <v>0.33061985901738888</v>
      </c>
      <c r="K69" s="2">
        <f t="shared" si="164"/>
        <v>0.49810447282919817</v>
      </c>
      <c r="L69" s="2">
        <f t="shared" si="164"/>
        <v>-1</v>
      </c>
      <c r="M69" s="2">
        <f t="shared" si="164"/>
        <v>4.4949011946367724E-2</v>
      </c>
      <c r="N69" s="2">
        <f t="shared" si="164"/>
        <v>-1</v>
      </c>
      <c r="P69" t="s">
        <v>120</v>
      </c>
      <c r="Q69" s="2">
        <f t="shared" ref="Q69:U69" si="165">((Q13-Q$28)/Q$28)</f>
        <v>0.19374712820239282</v>
      </c>
      <c r="R69" s="2">
        <f t="shared" si="165"/>
        <v>0.36096368856868055</v>
      </c>
      <c r="S69" s="2">
        <f t="shared" si="165"/>
        <v>-1</v>
      </c>
      <c r="T69" s="2">
        <f t="shared" si="165"/>
        <v>0.1723327302156426</v>
      </c>
      <c r="U69" s="2">
        <f t="shared" si="165"/>
        <v>-1</v>
      </c>
      <c r="W69" t="s">
        <v>120</v>
      </c>
      <c r="X69" s="2">
        <f t="shared" ref="X69:AB69" si="166">((X13-X$28)/X$28)</f>
        <v>0.37044170885472233</v>
      </c>
      <c r="Y69" s="2">
        <f t="shared" si="166"/>
        <v>0.3370009925390513</v>
      </c>
      <c r="Z69" s="2">
        <f t="shared" si="166"/>
        <v>-1</v>
      </c>
      <c r="AA69" s="2">
        <f t="shared" si="166"/>
        <v>0.3707784550897863</v>
      </c>
      <c r="AB69" s="2">
        <f t="shared" si="166"/>
        <v>-1</v>
      </c>
    </row>
    <row r="70" spans="1:28" x14ac:dyDescent="0.35">
      <c r="A70" t="s">
        <v>121</v>
      </c>
      <c r="B70" s="2">
        <f t="shared" ref="B70:F70" si="167">((B14-B$28)/B$28)</f>
        <v>0.46744035853912685</v>
      </c>
      <c r="C70" s="2">
        <f t="shared" si="167"/>
        <v>0.62265099227687182</v>
      </c>
      <c r="D70" s="2">
        <f t="shared" si="167"/>
        <v>-1</v>
      </c>
      <c r="E70" s="2">
        <f t="shared" si="167"/>
        <v>-1</v>
      </c>
      <c r="F70" s="2">
        <f t="shared" si="167"/>
        <v>7.0016824604537051E-2</v>
      </c>
      <c r="I70" t="s">
        <v>121</v>
      </c>
      <c r="J70" s="2">
        <f t="shared" ref="J70:N70" si="168">((J14-J$28)/J$28)</f>
        <v>0.36573925072162755</v>
      </c>
      <c r="K70" s="2">
        <f t="shared" si="168"/>
        <v>0.34142310694771244</v>
      </c>
      <c r="L70" s="2">
        <f t="shared" si="168"/>
        <v>-1</v>
      </c>
      <c r="M70" s="2">
        <f t="shared" si="168"/>
        <v>-1</v>
      </c>
      <c r="N70" s="2">
        <f t="shared" si="168"/>
        <v>0.31973748263732182</v>
      </c>
      <c r="P70" t="s">
        <v>121</v>
      </c>
      <c r="Q70" s="2">
        <f t="shared" ref="Q70:U70" si="169">((Q14-Q$28)/Q$28)</f>
        <v>0.46373853172381441</v>
      </c>
      <c r="R70" s="2">
        <f t="shared" si="169"/>
        <v>0.49367440254769174</v>
      </c>
      <c r="S70" s="2">
        <f t="shared" si="169"/>
        <v>-1</v>
      </c>
      <c r="T70" s="2">
        <f t="shared" si="169"/>
        <v>-1</v>
      </c>
      <c r="U70" s="2">
        <f t="shared" si="169"/>
        <v>0.29130859417187455</v>
      </c>
      <c r="W70" t="s">
        <v>121</v>
      </c>
      <c r="X70" s="2">
        <f t="shared" ref="X70:AB70" si="170">((X14-X$28)/X$28)</f>
        <v>0.33680106498011031</v>
      </c>
      <c r="Y70" s="2">
        <f t="shared" si="170"/>
        <v>0.10151697354112052</v>
      </c>
      <c r="Z70" s="2">
        <f t="shared" si="170"/>
        <v>-1</v>
      </c>
      <c r="AA70" s="2">
        <f t="shared" si="170"/>
        <v>-1</v>
      </c>
      <c r="AB70" s="2">
        <f t="shared" si="170"/>
        <v>1.0919091356863775</v>
      </c>
    </row>
    <row r="71" spans="1:28" x14ac:dyDescent="0.35">
      <c r="A71" t="s">
        <v>122</v>
      </c>
      <c r="B71" s="2">
        <f t="shared" ref="B71:F71" si="171">((B15-B$28)/B$28)</f>
        <v>0.83261174329538534</v>
      </c>
      <c r="C71" s="2">
        <f t="shared" si="171"/>
        <v>-1</v>
      </c>
      <c r="D71" s="2">
        <f t="shared" si="171"/>
        <v>0.36536981910948885</v>
      </c>
      <c r="E71" s="2">
        <f t="shared" si="171"/>
        <v>0.93858676724070778</v>
      </c>
      <c r="F71" s="2">
        <f t="shared" si="171"/>
        <v>-1</v>
      </c>
      <c r="I71" t="s">
        <v>122</v>
      </c>
      <c r="J71" s="2">
        <f t="shared" ref="J71:N71" si="172">((J15-J$28)/J$28)</f>
        <v>1.1469234745570849</v>
      </c>
      <c r="K71" s="2">
        <f t="shared" si="172"/>
        <v>-1</v>
      </c>
      <c r="L71" s="2">
        <f t="shared" si="172"/>
        <v>0.34871788126886033</v>
      </c>
      <c r="M71" s="2">
        <f t="shared" si="172"/>
        <v>0.70580369374427421</v>
      </c>
      <c r="N71" s="2">
        <f t="shared" si="172"/>
        <v>-1</v>
      </c>
      <c r="P71" t="s">
        <v>122</v>
      </c>
      <c r="Q71" s="2">
        <f t="shared" ref="Q71:U71" si="173">((Q15-Q$28)/Q$28)</f>
        <v>0.87736508106290112</v>
      </c>
      <c r="R71" s="2">
        <f t="shared" si="173"/>
        <v>-1</v>
      </c>
      <c r="S71" s="2">
        <f t="shared" si="173"/>
        <v>-0.25908104968219303</v>
      </c>
      <c r="T71" s="2">
        <f t="shared" si="173"/>
        <v>1.0072808457888218</v>
      </c>
      <c r="U71" s="2">
        <f t="shared" si="173"/>
        <v>-1</v>
      </c>
      <c r="W71" t="s">
        <v>122</v>
      </c>
      <c r="X71" s="2">
        <f t="shared" ref="X71:AB71" si="174">((X15-X$28)/X$28)</f>
        <v>0.94885929332286412</v>
      </c>
      <c r="Y71" s="2">
        <f t="shared" si="174"/>
        <v>-1</v>
      </c>
      <c r="Z71" s="2">
        <f t="shared" si="174"/>
        <v>-0.2842776524403321</v>
      </c>
      <c r="AA71" s="2">
        <f t="shared" si="174"/>
        <v>1.1898216872229928</v>
      </c>
      <c r="AB71" s="2">
        <f t="shared" si="174"/>
        <v>-1</v>
      </c>
    </row>
    <row r="72" spans="1:28" x14ac:dyDescent="0.35">
      <c r="A72" t="s">
        <v>123</v>
      </c>
      <c r="B72" s="2">
        <f t="shared" ref="B72:F72" si="175">((B16-B$28)/B$28)</f>
        <v>0.83261174329538534</v>
      </c>
      <c r="C72" s="2">
        <f t="shared" si="175"/>
        <v>-1</v>
      </c>
      <c r="D72" s="2">
        <f t="shared" si="175"/>
        <v>-0.29083332689409519</v>
      </c>
      <c r="E72" s="2">
        <f t="shared" si="175"/>
        <v>-1</v>
      </c>
      <c r="F72" s="2">
        <f t="shared" si="175"/>
        <v>3.4073256418476463</v>
      </c>
      <c r="I72" t="s">
        <v>123</v>
      </c>
      <c r="J72" s="2">
        <f t="shared" ref="J72:N72" si="176">((J16-J$28)/J$28)</f>
        <v>1.0976240209493739</v>
      </c>
      <c r="K72" s="2">
        <f t="shared" si="176"/>
        <v>-1</v>
      </c>
      <c r="L72" s="2">
        <f t="shared" si="176"/>
        <v>-8.715423857964251E-2</v>
      </c>
      <c r="M72" s="2">
        <f t="shared" si="176"/>
        <v>-1</v>
      </c>
      <c r="N72" s="2">
        <f t="shared" si="176"/>
        <v>1.0580808195213645</v>
      </c>
      <c r="P72" t="s">
        <v>123</v>
      </c>
      <c r="Q72" s="2">
        <f t="shared" ref="Q72:U72" si="177">((Q16-Q$28)/Q$28)</f>
        <v>0.87736508106290112</v>
      </c>
      <c r="R72" s="2">
        <f t="shared" si="177"/>
        <v>-1</v>
      </c>
      <c r="S72" s="2">
        <f t="shared" si="177"/>
        <v>-0.62691005278781009</v>
      </c>
      <c r="T72" s="2">
        <f t="shared" si="177"/>
        <v>-1</v>
      </c>
      <c r="U72" s="2">
        <f t="shared" si="177"/>
        <v>4.0527563172856382</v>
      </c>
      <c r="W72" t="s">
        <v>123</v>
      </c>
      <c r="X72" s="2">
        <f t="shared" ref="X72:AB72" si="178">((X16-X$28)/X$28)</f>
        <v>0.94215523360608466</v>
      </c>
      <c r="Y72" s="2">
        <f t="shared" si="178"/>
        <v>-1</v>
      </c>
      <c r="Z72" s="2">
        <f t="shared" si="178"/>
        <v>-0.61969549649590272</v>
      </c>
      <c r="AA72" s="2">
        <f t="shared" si="178"/>
        <v>-1</v>
      </c>
      <c r="AB72" s="2">
        <f t="shared" si="178"/>
        <v>1.7656471575949226</v>
      </c>
    </row>
    <row r="73" spans="1:28" x14ac:dyDescent="0.35">
      <c r="A73" t="s">
        <v>124</v>
      </c>
      <c r="B73" s="2">
        <f t="shared" ref="B73:F73" si="179">((B17-B$28)/B$28)</f>
        <v>0.73064734432754541</v>
      </c>
      <c r="C73" s="2">
        <f t="shared" si="179"/>
        <v>-1</v>
      </c>
      <c r="D73" s="2">
        <f t="shared" si="179"/>
        <v>-1</v>
      </c>
      <c r="E73" s="2">
        <f t="shared" si="179"/>
        <v>0.82910327223802416</v>
      </c>
      <c r="F73" s="2">
        <f t="shared" si="179"/>
        <v>0.31824884593731528</v>
      </c>
      <c r="I73" t="s">
        <v>124</v>
      </c>
      <c r="J73" s="2">
        <f t="shared" ref="J73:N73" si="180">((J17-J$28)/J$28)</f>
        <v>0.62424426876478001</v>
      </c>
      <c r="K73" s="2">
        <f t="shared" si="180"/>
        <v>-1</v>
      </c>
      <c r="L73" s="2">
        <f t="shared" si="180"/>
        <v>-1</v>
      </c>
      <c r="M73" s="2">
        <f t="shared" si="180"/>
        <v>0.40819067586413715</v>
      </c>
      <c r="N73" s="2">
        <f t="shared" si="180"/>
        <v>0.60092439077323556</v>
      </c>
      <c r="P73" t="s">
        <v>124</v>
      </c>
      <c r="Q73" s="2">
        <f t="shared" ref="Q73:U73" si="181">((Q17-Q$28)/Q$28)</f>
        <v>0.94693158372479092</v>
      </c>
      <c r="R73" s="2">
        <f t="shared" si="181"/>
        <v>-1</v>
      </c>
      <c r="S73" s="2">
        <f t="shared" si="181"/>
        <v>-1</v>
      </c>
      <c r="T73" s="2">
        <f t="shared" si="181"/>
        <v>0.88333458668835008</v>
      </c>
      <c r="U73" s="2">
        <f t="shared" si="181"/>
        <v>7.0361920882947182E-2</v>
      </c>
      <c r="W73" t="s">
        <v>124</v>
      </c>
      <c r="X73" s="2">
        <f t="shared" ref="X73:AB73" si="182">((X17-X$28)/X$28)</f>
        <v>0.92176651526229114</v>
      </c>
      <c r="Y73" s="2">
        <f t="shared" si="182"/>
        <v>-1</v>
      </c>
      <c r="Z73" s="2">
        <f t="shared" si="182"/>
        <v>-1</v>
      </c>
      <c r="AA73" s="2">
        <f t="shared" si="182"/>
        <v>0.2871312009164344</v>
      </c>
      <c r="AB73" s="2">
        <f t="shared" si="182"/>
        <v>0.69661179612620006</v>
      </c>
    </row>
    <row r="74" spans="1:28" x14ac:dyDescent="0.35">
      <c r="A74" t="s">
        <v>125</v>
      </c>
      <c r="B74" s="2">
        <f t="shared" ref="B74:F74" si="183">((B18-B$28)/B$28)</f>
        <v>-1</v>
      </c>
      <c r="C74" s="2">
        <f t="shared" si="183"/>
        <v>0.83529466373725192</v>
      </c>
      <c r="D74" s="2">
        <f t="shared" si="183"/>
        <v>9.3502610522270463E-2</v>
      </c>
      <c r="E74" s="2">
        <f t="shared" si="183"/>
        <v>0.27105519764003844</v>
      </c>
      <c r="F74" s="2">
        <f t="shared" si="183"/>
        <v>-1</v>
      </c>
      <c r="I74" t="s">
        <v>125</v>
      </c>
      <c r="J74" s="2">
        <f t="shared" ref="J74:N74" si="184">((J18-J$28)/J$28)</f>
        <v>-1</v>
      </c>
      <c r="K74" s="2">
        <f t="shared" si="184"/>
        <v>1.0840747091971619</v>
      </c>
      <c r="L74" s="2">
        <f t="shared" si="184"/>
        <v>0.40104573615049793</v>
      </c>
      <c r="M74" s="2">
        <f t="shared" si="184"/>
        <v>0.57325172331078678</v>
      </c>
      <c r="N74" s="2">
        <f t="shared" si="184"/>
        <v>-1</v>
      </c>
      <c r="P74" t="s">
        <v>125</v>
      </c>
      <c r="Q74" s="2">
        <f t="shared" ref="Q74:U74" si="185">((Q18-Q$28)/Q$28)</f>
        <v>-1</v>
      </c>
      <c r="R74" s="2">
        <f t="shared" si="185"/>
        <v>0.98251024846217128</v>
      </c>
      <c r="S74" s="2">
        <f t="shared" si="185"/>
        <v>-0.50264172853407529</v>
      </c>
      <c r="T74" s="2">
        <f t="shared" si="185"/>
        <v>0.53753469720006009</v>
      </c>
      <c r="U74" s="2">
        <f t="shared" si="185"/>
        <v>-1</v>
      </c>
      <c r="W74" t="s">
        <v>125</v>
      </c>
      <c r="X74" s="2">
        <f t="shared" ref="X74:AB74" si="186">((X18-X$28)/X$28)</f>
        <v>-1</v>
      </c>
      <c r="Y74" s="2">
        <f t="shared" si="186"/>
        <v>1.1003932958599689</v>
      </c>
      <c r="Z74" s="2">
        <f t="shared" si="186"/>
        <v>-0.42424205956452199</v>
      </c>
      <c r="AA74" s="2">
        <f t="shared" si="186"/>
        <v>1.0561826975422599</v>
      </c>
      <c r="AB74" s="2">
        <f t="shared" si="186"/>
        <v>-1</v>
      </c>
    </row>
    <row r="75" spans="1:28" x14ac:dyDescent="0.35">
      <c r="A75" t="s">
        <v>126</v>
      </c>
      <c r="B75" s="2">
        <f t="shared" ref="B75:F75" si="187">((B19-B$28)/B$28)</f>
        <v>-1</v>
      </c>
      <c r="C75" s="2">
        <f t="shared" si="187"/>
        <v>0.6541358594589104</v>
      </c>
      <c r="D75" s="2">
        <f t="shared" si="187"/>
        <v>0.40303189404538697</v>
      </c>
      <c r="E75" s="2">
        <f t="shared" si="187"/>
        <v>-1</v>
      </c>
      <c r="F75" s="2">
        <f t="shared" si="187"/>
        <v>1.907908233592353</v>
      </c>
      <c r="I75" t="s">
        <v>126</v>
      </c>
      <c r="J75" s="2">
        <f t="shared" ref="J75:N75" si="188">((J19-J$28)/J$28)</f>
        <v>-1</v>
      </c>
      <c r="K75" s="2">
        <f t="shared" si="188"/>
        <v>1.0840747091971619</v>
      </c>
      <c r="L75" s="2">
        <f t="shared" si="188"/>
        <v>-0.2000604745179036</v>
      </c>
      <c r="M75" s="2">
        <f t="shared" si="188"/>
        <v>-1</v>
      </c>
      <c r="N75" s="2">
        <f t="shared" si="188"/>
        <v>0.9008953847647222</v>
      </c>
      <c r="P75" t="s">
        <v>126</v>
      </c>
      <c r="Q75" s="2">
        <f t="shared" ref="Q75:U75" si="189">((Q19-Q$28)/Q$28)</f>
        <v>-1</v>
      </c>
      <c r="R75" s="2">
        <f t="shared" si="189"/>
        <v>0.82634519947501972</v>
      </c>
      <c r="S75" s="2">
        <f t="shared" si="189"/>
        <v>-0.31963624331058033</v>
      </c>
      <c r="T75" s="2">
        <f t="shared" si="189"/>
        <v>-1</v>
      </c>
      <c r="U75" s="2">
        <f t="shared" si="189"/>
        <v>2.8204675312769174</v>
      </c>
      <c r="W75" t="s">
        <v>126</v>
      </c>
      <c r="X75" s="2">
        <f t="shared" ref="X75:AB75" si="190">((X19-X$28)/X$28)</f>
        <v>-1</v>
      </c>
      <c r="Y75" s="2">
        <f t="shared" si="190"/>
        <v>1.1003932958599689</v>
      </c>
      <c r="Z75" s="2">
        <f t="shared" si="190"/>
        <v>-0.70204084497387609</v>
      </c>
      <c r="AA75" s="2">
        <f t="shared" si="190"/>
        <v>-1</v>
      </c>
      <c r="AB75" s="2">
        <f t="shared" si="190"/>
        <v>1.5512546940456693</v>
      </c>
    </row>
    <row r="76" spans="1:28" x14ac:dyDescent="0.35">
      <c r="A76" t="s">
        <v>127</v>
      </c>
      <c r="B76" s="2">
        <f t="shared" ref="B76:F76" si="191">((B20-B$28)/B$28)</f>
        <v>-1</v>
      </c>
      <c r="C76" s="2">
        <f t="shared" si="191"/>
        <v>0.612777057682519</v>
      </c>
      <c r="D76" s="2">
        <f t="shared" si="191"/>
        <v>-1</v>
      </c>
      <c r="E76" s="2">
        <f t="shared" si="191"/>
        <v>0.36637036480768265</v>
      </c>
      <c r="F76" s="2">
        <f t="shared" si="191"/>
        <v>0.14057310119456151</v>
      </c>
      <c r="I76" t="s">
        <v>127</v>
      </c>
      <c r="J76" s="2">
        <f t="shared" ref="J76:N76" si="192">((J20-J$28)/J$28)</f>
        <v>-1</v>
      </c>
      <c r="K76" s="2">
        <f t="shared" si="192"/>
        <v>0.54625016981066121</v>
      </c>
      <c r="L76" s="2">
        <f t="shared" si="192"/>
        <v>-1</v>
      </c>
      <c r="M76" s="2">
        <f t="shared" si="192"/>
        <v>0.39096725882209721</v>
      </c>
      <c r="N76" s="2">
        <f t="shared" si="192"/>
        <v>0.57584715045269519</v>
      </c>
      <c r="P76" t="s">
        <v>127</v>
      </c>
      <c r="Q76" s="2">
        <f t="shared" ref="Q76:U76" si="193">((Q20-Q$28)/Q$28)</f>
        <v>-1</v>
      </c>
      <c r="R76" s="2">
        <f t="shared" si="193"/>
        <v>0.81793766956321012</v>
      </c>
      <c r="S76" s="2">
        <f t="shared" si="193"/>
        <v>-1</v>
      </c>
      <c r="T76" s="2">
        <f t="shared" si="193"/>
        <v>0.63982900099871853</v>
      </c>
      <c r="U76" s="2">
        <f t="shared" si="193"/>
        <v>6.5423351364293073E-2</v>
      </c>
      <c r="W76" t="s">
        <v>127</v>
      </c>
      <c r="X76" s="2">
        <f t="shared" ref="X76:AB76" si="194">((X20-X$28)/X$28)</f>
        <v>-1</v>
      </c>
      <c r="Y76" s="2">
        <f t="shared" si="194"/>
        <v>1.0733577659561935</v>
      </c>
      <c r="Z76" s="2">
        <f t="shared" si="194"/>
        <v>-1</v>
      </c>
      <c r="AA76" s="2">
        <f t="shared" si="194"/>
        <v>0.40036682359401571</v>
      </c>
      <c r="AB76" s="2">
        <f t="shared" si="194"/>
        <v>0.2962052842030416</v>
      </c>
    </row>
    <row r="77" spans="1:28" x14ac:dyDescent="0.35">
      <c r="A77" t="s">
        <v>128</v>
      </c>
      <c r="B77" s="2">
        <f t="shared" ref="B77:F77" si="195">((B21-B$28)/B$28)</f>
        <v>-1</v>
      </c>
      <c r="C77" s="2">
        <f t="shared" si="195"/>
        <v>-1</v>
      </c>
      <c r="D77" s="2">
        <f t="shared" si="195"/>
        <v>0.5362150758270483</v>
      </c>
      <c r="E77" s="2">
        <f t="shared" si="195"/>
        <v>1.783956854614132</v>
      </c>
      <c r="F77" s="2">
        <f t="shared" si="195"/>
        <v>0.70800042852804179</v>
      </c>
      <c r="I77" t="s">
        <v>128</v>
      </c>
      <c r="J77" s="2">
        <f t="shared" ref="J77:N77" si="196">((J21-J$28)/J$28)</f>
        <v>-1</v>
      </c>
      <c r="K77" s="2">
        <f t="shared" si="196"/>
        <v>-1</v>
      </c>
      <c r="L77" s="2">
        <f t="shared" si="196"/>
        <v>0.53657233715530206</v>
      </c>
      <c r="M77" s="2">
        <f t="shared" si="196"/>
        <v>1.7000399148119627</v>
      </c>
      <c r="N77" s="2">
        <f t="shared" si="196"/>
        <v>1.1345053745832927</v>
      </c>
      <c r="P77" t="s">
        <v>128</v>
      </c>
      <c r="Q77" s="2">
        <f t="shared" ref="Q77:U77" si="197">((Q21-Q$28)/Q$28)</f>
        <v>-1</v>
      </c>
      <c r="R77" s="2">
        <f t="shared" si="197"/>
        <v>-1</v>
      </c>
      <c r="S77" s="2">
        <f t="shared" si="197"/>
        <v>5.1133740194528521</v>
      </c>
      <c r="T77" s="2">
        <f t="shared" si="197"/>
        <v>0.24874798513186425</v>
      </c>
      <c r="U77" s="2">
        <f t="shared" si="197"/>
        <v>-0.58971960762713393</v>
      </c>
      <c r="W77" t="s">
        <v>128</v>
      </c>
      <c r="X77" s="2">
        <f t="shared" ref="X77:AB77" si="198">((X21-X$28)/X$28)</f>
        <v>-1</v>
      </c>
      <c r="Y77" s="2">
        <f t="shared" si="198"/>
        <v>-1</v>
      </c>
      <c r="Z77" s="2">
        <f t="shared" si="198"/>
        <v>5.495003133058213</v>
      </c>
      <c r="AA77" s="2">
        <f t="shared" si="198"/>
        <v>3.3583901324640793E-2</v>
      </c>
      <c r="AB77" s="2">
        <f t="shared" si="198"/>
        <v>-0.72629558481304035</v>
      </c>
    </row>
    <row r="78" spans="1:28" x14ac:dyDescent="0.35">
      <c r="A78" t="s">
        <v>129</v>
      </c>
      <c r="B78" s="2">
        <f t="shared" ref="B78:F78" si="199">((B22-B$28)/B$28)</f>
        <v>6.0728460193566931E-2</v>
      </c>
      <c r="C78" s="2">
        <f t="shared" si="199"/>
        <v>0.40771455483454383</v>
      </c>
      <c r="D78" s="2">
        <f t="shared" si="199"/>
        <v>-0.20941785560284376</v>
      </c>
      <c r="E78" s="2">
        <f t="shared" si="199"/>
        <v>-5.5470084372461599E-2</v>
      </c>
      <c r="F78" s="2">
        <f t="shared" si="199"/>
        <v>-1</v>
      </c>
      <c r="I78" t="s">
        <v>129</v>
      </c>
      <c r="J78" s="2">
        <f t="shared" ref="J78:N78" si="200">((J22-J$28)/J$28)</f>
        <v>0.23768484414948371</v>
      </c>
      <c r="K78" s="2">
        <f t="shared" si="200"/>
        <v>0.43019147534797281</v>
      </c>
      <c r="L78" s="2">
        <f t="shared" si="200"/>
        <v>-8.1285858357708296E-2</v>
      </c>
      <c r="M78" s="2">
        <f t="shared" si="200"/>
        <v>-2.9805591927736411E-2</v>
      </c>
      <c r="N78" s="2">
        <f t="shared" si="200"/>
        <v>-1</v>
      </c>
      <c r="P78" t="s">
        <v>129</v>
      </c>
      <c r="Q78" s="2">
        <f t="shared" ref="Q78:U78" si="201">((Q22-Q$28)/Q$28)</f>
        <v>0.15505316662240803</v>
      </c>
      <c r="R78" s="2">
        <f t="shared" si="201"/>
        <v>0.2956486995567833</v>
      </c>
      <c r="S78" s="2">
        <f t="shared" si="201"/>
        <v>-0.64763113115939663</v>
      </c>
      <c r="T78" s="2">
        <f t="shared" si="201"/>
        <v>0.12272421661895573</v>
      </c>
      <c r="U78" s="2">
        <f t="shared" si="201"/>
        <v>-1</v>
      </c>
      <c r="W78" t="s">
        <v>129</v>
      </c>
      <c r="X78" s="2">
        <f t="shared" ref="X78:AB78" si="202">((X22-X$28)/X$28)</f>
        <v>0.32496267193226697</v>
      </c>
      <c r="Y78" s="2">
        <f t="shared" si="202"/>
        <v>0.26265407626966414</v>
      </c>
      <c r="Z78" s="2">
        <f t="shared" si="202"/>
        <v>-0.63239039580400369</v>
      </c>
      <c r="AA78" s="2">
        <f t="shared" si="202"/>
        <v>0.30378919519981612</v>
      </c>
      <c r="AB78" s="2">
        <f t="shared" si="202"/>
        <v>-1</v>
      </c>
    </row>
    <row r="79" spans="1:28" x14ac:dyDescent="0.35">
      <c r="A79" t="s">
        <v>130</v>
      </c>
      <c r="B79" s="2">
        <f t="shared" ref="B79:F79" si="203">((B23-B$28)/B$28)</f>
        <v>0.34443790985498696</v>
      </c>
      <c r="C79" s="2">
        <f t="shared" si="203"/>
        <v>0.52124025276815911</v>
      </c>
      <c r="D79" s="2">
        <f t="shared" si="203"/>
        <v>-0.12275391349104961</v>
      </c>
      <c r="E79" s="2">
        <f t="shared" si="203"/>
        <v>-1</v>
      </c>
      <c r="F79" s="2">
        <f t="shared" si="203"/>
        <v>1.4874996142450553E-2</v>
      </c>
      <c r="I79" t="s">
        <v>130</v>
      </c>
      <c r="J79" s="2">
        <f t="shared" ref="J79:N79" si="204">((J23-J$28)/J$28)</f>
        <v>0.27710363164165419</v>
      </c>
      <c r="K79" s="2">
        <f t="shared" si="204"/>
        <v>0.27298803508566893</v>
      </c>
      <c r="L79" s="2">
        <f t="shared" si="204"/>
        <v>-0.19349190662613</v>
      </c>
      <c r="M79" s="2">
        <f t="shared" si="204"/>
        <v>-1</v>
      </c>
      <c r="N79" s="2">
        <f t="shared" si="204"/>
        <v>0.27456957331323723</v>
      </c>
      <c r="P79" t="s">
        <v>130</v>
      </c>
      <c r="Q79" s="2">
        <f t="shared" ref="Q79:U79" si="205">((Q23-Q$28)/Q$28)</f>
        <v>0.39368741092148407</v>
      </c>
      <c r="R79" s="2">
        <f t="shared" si="205"/>
        <v>0.40928559682669863</v>
      </c>
      <c r="S79" s="2">
        <f t="shared" si="205"/>
        <v>-0.55356903504808519</v>
      </c>
      <c r="T79" s="2">
        <f t="shared" si="205"/>
        <v>-1</v>
      </c>
      <c r="U79" s="2">
        <f t="shared" si="205"/>
        <v>0.22261499796211986</v>
      </c>
      <c r="W79" t="s">
        <v>130</v>
      </c>
      <c r="X79" s="2">
        <f t="shared" ref="X79:AB79" si="206">((X23-X$28)/X$28)</f>
        <v>0.26875606539606917</v>
      </c>
      <c r="Y79" s="2">
        <f t="shared" si="206"/>
        <v>2.9733373353554946E-2</v>
      </c>
      <c r="Z79" s="2">
        <f t="shared" si="206"/>
        <v>-0.68604943567750054</v>
      </c>
      <c r="AA79" s="2">
        <f t="shared" si="206"/>
        <v>-1</v>
      </c>
      <c r="AB79" s="2">
        <f t="shared" si="206"/>
        <v>1.1052801591516759</v>
      </c>
    </row>
    <row r="80" spans="1:28" x14ac:dyDescent="0.35">
      <c r="A80" t="s">
        <v>131</v>
      </c>
      <c r="B80" s="2">
        <f t="shared" ref="B80:F80" si="207">((B24-B$28)/B$28)</f>
        <v>4.05991042630066E-2</v>
      </c>
      <c r="C80" s="2">
        <f t="shared" si="207"/>
        <v>0.29049266022645381</v>
      </c>
      <c r="D80" s="2">
        <f t="shared" si="207"/>
        <v>-1</v>
      </c>
      <c r="E80" s="2">
        <f t="shared" si="207"/>
        <v>-4.9835233962878922E-2</v>
      </c>
      <c r="F80" s="2">
        <f t="shared" si="207"/>
        <v>-0.12790009738203259</v>
      </c>
      <c r="I80" t="s">
        <v>131</v>
      </c>
      <c r="J80" s="2">
        <f t="shared" ref="J80:N80" si="208">((J24-J$28)/J$28)</f>
        <v>6.9327257602018216E-2</v>
      </c>
      <c r="K80" s="2">
        <f t="shared" si="208"/>
        <v>0.14169793826645619</v>
      </c>
      <c r="L80" s="2">
        <f t="shared" si="208"/>
        <v>-1</v>
      </c>
      <c r="M80" s="2">
        <f t="shared" si="208"/>
        <v>-0.12936525897909992</v>
      </c>
      <c r="N80" s="2">
        <f t="shared" si="208"/>
        <v>0.16373929394457426</v>
      </c>
      <c r="P80" t="s">
        <v>131</v>
      </c>
      <c r="Q80" s="2">
        <f t="shared" ref="Q80:U80" si="209">((Q24-Q$28)/Q$28)</f>
        <v>0.13976253287349685</v>
      </c>
      <c r="R80" s="2">
        <f t="shared" si="209"/>
        <v>0.1821445541009194</v>
      </c>
      <c r="S80" s="2">
        <f t="shared" si="209"/>
        <v>-1</v>
      </c>
      <c r="T80" s="2">
        <f t="shared" si="209"/>
        <v>0.11588740819383579</v>
      </c>
      <c r="U80" s="2">
        <f t="shared" si="209"/>
        <v>-2.7825256282246521E-2</v>
      </c>
      <c r="W80" t="s">
        <v>131</v>
      </c>
      <c r="X80" s="2">
        <f t="shared" ref="X80:AB80" si="210">((X24-X$28)/X$28)</f>
        <v>0.14398676700502558</v>
      </c>
      <c r="Y80" s="2">
        <f t="shared" si="210"/>
        <v>-6.1024790959564146E-2</v>
      </c>
      <c r="Z80" s="2">
        <f t="shared" si="210"/>
        <v>-1</v>
      </c>
      <c r="AA80" s="2">
        <f t="shared" si="210"/>
        <v>-0.20390365013744072</v>
      </c>
      <c r="AB80" s="2">
        <f t="shared" si="210"/>
        <v>0.93205395708963001</v>
      </c>
    </row>
    <row r="81" spans="1:28" x14ac:dyDescent="0.35">
      <c r="A81" t="s">
        <v>132</v>
      </c>
      <c r="B81" s="2">
        <f t="shared" ref="B81:F81" si="211">((B25-B$28)/B$28)</f>
        <v>0.60002986033820715</v>
      </c>
      <c r="C81" s="2">
        <f t="shared" si="211"/>
        <v>-1</v>
      </c>
      <c r="D81" s="2">
        <f t="shared" si="211"/>
        <v>3.5221356465703263E-2</v>
      </c>
      <c r="E81" s="2">
        <f t="shared" si="211"/>
        <v>0.65637033604338157</v>
      </c>
      <c r="F81" s="2">
        <f t="shared" si="211"/>
        <v>0.24664159081972897</v>
      </c>
      <c r="I81" t="s">
        <v>132</v>
      </c>
      <c r="J81" s="2">
        <f t="shared" ref="J81:N81" si="212">((J25-J$28)/J$28)</f>
        <v>0.53501758492583318</v>
      </c>
      <c r="K81" s="2">
        <f t="shared" si="212"/>
        <v>-1</v>
      </c>
      <c r="L81" s="2">
        <f t="shared" si="212"/>
        <v>-0.10684362716712029</v>
      </c>
      <c r="M81" s="2">
        <f t="shared" si="212"/>
        <v>0.30878108692008099</v>
      </c>
      <c r="N81" s="2">
        <f t="shared" si="212"/>
        <v>0.52045185994062615</v>
      </c>
      <c r="P81" t="s">
        <v>132</v>
      </c>
      <c r="Q81" s="2">
        <f t="shared" ref="Q81:U81" si="213">((Q25-Q$28)/Q$28)</f>
        <v>0.72142007676715136</v>
      </c>
      <c r="R81" s="2">
        <f t="shared" si="213"/>
        <v>-1</v>
      </c>
      <c r="S81" s="2">
        <f t="shared" si="213"/>
        <v>-0.27405436987076193</v>
      </c>
      <c r="T81" s="2">
        <f t="shared" si="213"/>
        <v>0.78596504256524402</v>
      </c>
      <c r="U81" s="2">
        <f t="shared" si="213"/>
        <v>2.3608301426677546E-2</v>
      </c>
      <c r="W81" t="s">
        <v>132</v>
      </c>
      <c r="X81" s="2">
        <f t="shared" ref="X81:AB81" si="214">((X25-X$28)/X$28)</f>
        <v>0.70127301341468173</v>
      </c>
      <c r="Y81" s="2">
        <f t="shared" si="214"/>
        <v>-1</v>
      </c>
      <c r="Z81" s="2">
        <f t="shared" si="214"/>
        <v>-0.34563586136557284</v>
      </c>
      <c r="AA81" s="2">
        <f t="shared" si="214"/>
        <v>0.22122259231014882</v>
      </c>
      <c r="AB81" s="2">
        <f t="shared" si="214"/>
        <v>0.65429239982815279</v>
      </c>
    </row>
    <row r="82" spans="1:28" x14ac:dyDescent="0.35">
      <c r="A82" t="s">
        <v>133</v>
      </c>
      <c r="B82" s="2">
        <f t="shared" ref="B82:F82" si="215">((B26-B$28)/B$28)</f>
        <v>-1</v>
      </c>
      <c r="C82" s="2">
        <f t="shared" si="215"/>
        <v>0.5154400279456135</v>
      </c>
      <c r="D82" s="2">
        <f t="shared" si="215"/>
        <v>-0.11770340403483275</v>
      </c>
      <c r="E82" s="2">
        <f t="shared" si="215"/>
        <v>0.24843958842348982</v>
      </c>
      <c r="F82" s="2">
        <f t="shared" si="215"/>
        <v>7.4154256219017708E-2</v>
      </c>
      <c r="I82" t="s">
        <v>133</v>
      </c>
      <c r="J82" s="2">
        <f t="shared" ref="J82:N82" si="216">((J26-J$28)/J$28)</f>
        <v>-1</v>
      </c>
      <c r="K82" s="2">
        <f t="shared" si="216"/>
        <v>0.4611824412015173</v>
      </c>
      <c r="L82" s="2">
        <f t="shared" si="216"/>
        <v>-7.7204557547327649E-2</v>
      </c>
      <c r="M82" s="2">
        <f t="shared" si="216"/>
        <v>0.27576911190999853</v>
      </c>
      <c r="N82" s="2">
        <f t="shared" si="216"/>
        <v>0.5041607501389892</v>
      </c>
      <c r="P82" t="s">
        <v>133</v>
      </c>
      <c r="Q82" s="2">
        <f t="shared" ref="Q82:U82" si="217">((Q26-Q$28)/Q$28)</f>
        <v>-1</v>
      </c>
      <c r="R82" s="2">
        <f t="shared" si="217"/>
        <v>0.67708442952398251</v>
      </c>
      <c r="S82" s="2">
        <f t="shared" si="217"/>
        <v>-0.50295990808953372</v>
      </c>
      <c r="T82" s="2">
        <f t="shared" si="217"/>
        <v>0.57769580481171112</v>
      </c>
      <c r="U82" s="2">
        <f t="shared" si="217"/>
        <v>5.4848834427887912E-2</v>
      </c>
      <c r="W82" t="s">
        <v>133</v>
      </c>
      <c r="X82" s="2">
        <f t="shared" ref="X82:AB82" si="218">((X26-X$28)/X$28)</f>
        <v>-1</v>
      </c>
      <c r="Y82" s="2">
        <f t="shared" si="218"/>
        <v>0.80075934635045531</v>
      </c>
      <c r="Z82" s="2">
        <f t="shared" si="218"/>
        <v>-0.44173295286599795</v>
      </c>
      <c r="AA82" s="2">
        <f t="shared" si="218"/>
        <v>0.37329901617987954</v>
      </c>
      <c r="AB82" s="2">
        <f t="shared" si="218"/>
        <v>0.39716689424647117</v>
      </c>
    </row>
    <row r="83" spans="1:28" x14ac:dyDescent="0.35">
      <c r="A83" t="s">
        <v>134</v>
      </c>
      <c r="B83" s="2">
        <f t="shared" ref="B83:F83" si="219">((B27-B$28)/B$28)</f>
        <v>-1.9075840373657556E-2</v>
      </c>
      <c r="C83" s="2">
        <f t="shared" si="219"/>
        <v>0.23323199136428974</v>
      </c>
      <c r="D83" s="2">
        <f t="shared" si="219"/>
        <v>-0.32870599737418227</v>
      </c>
      <c r="E83" s="2">
        <f t="shared" si="219"/>
        <v>-0.11217631940263101</v>
      </c>
      <c r="F83" s="2">
        <f t="shared" si="219"/>
        <v>-0.16557499565385198</v>
      </c>
      <c r="I83" t="s">
        <v>134</v>
      </c>
      <c r="J83" s="2">
        <f t="shared" ref="J83:N83" si="220">((J27-J$28)/J$28)</f>
        <v>1.8030466089240721E-2</v>
      </c>
      <c r="K83" s="2">
        <f t="shared" si="220"/>
        <v>0.10356743000419956</v>
      </c>
      <c r="L83" s="2">
        <f t="shared" si="220"/>
        <v>-0.33542467012439886</v>
      </c>
      <c r="M83" s="2">
        <f t="shared" si="220"/>
        <v>-0.17514747883582796</v>
      </c>
      <c r="N83" s="2">
        <f t="shared" si="220"/>
        <v>0.11274304919552414</v>
      </c>
      <c r="P83" t="s">
        <v>134</v>
      </c>
      <c r="Q83" s="2">
        <f t="shared" ref="Q83:U83" si="221">((Q27-Q$28)/Q$28)</f>
        <v>9.8464465331165998E-2</v>
      </c>
      <c r="R83" s="2">
        <f t="shared" si="221"/>
        <v>0.13538117092061408</v>
      </c>
      <c r="S83" s="2">
        <f t="shared" si="221"/>
        <v>-0.67430349208803786</v>
      </c>
      <c r="T83" s="2">
        <f t="shared" si="221"/>
        <v>6.8384044872068256E-2</v>
      </c>
      <c r="U83" s="2">
        <f t="shared" si="221"/>
        <v>-5.732521414909543E-2</v>
      </c>
      <c r="W83" t="s">
        <v>134</v>
      </c>
      <c r="X83" s="2">
        <f t="shared" ref="X83:AB83" si="222">((X27-X$28)/X$28)</f>
        <v>0.10842891086496201</v>
      </c>
      <c r="Y83" s="2">
        <f t="shared" si="222"/>
        <v>-0.1007405704859466</v>
      </c>
      <c r="Z83" s="2">
        <f t="shared" si="222"/>
        <v>-0.74759602804372605</v>
      </c>
      <c r="AA83" s="2">
        <f t="shared" si="222"/>
        <v>-0.23166430566580082</v>
      </c>
      <c r="AB83" s="2">
        <f t="shared" si="222"/>
        <v>0.89729710023956011</v>
      </c>
    </row>
    <row r="85" spans="1:28" x14ac:dyDescent="0.35">
      <c r="B85" s="6"/>
    </row>
    <row r="86" spans="1:28" x14ac:dyDescent="0.35">
      <c r="B86" s="6"/>
    </row>
    <row r="87" spans="1:28" x14ac:dyDescent="0.35">
      <c r="B87" s="6"/>
    </row>
    <row r="88" spans="1:28" x14ac:dyDescent="0.35">
      <c r="B88" s="6"/>
    </row>
    <row r="89" spans="1:28" x14ac:dyDescent="0.35">
      <c r="B89" s="6"/>
    </row>
    <row r="90" spans="1:28" x14ac:dyDescent="0.35">
      <c r="B90" s="6"/>
    </row>
    <row r="91" spans="1:28" x14ac:dyDescent="0.35">
      <c r="B91" s="6"/>
    </row>
    <row r="92" spans="1:28" x14ac:dyDescent="0.35">
      <c r="B92" s="6"/>
    </row>
    <row r="93" spans="1:28" x14ac:dyDescent="0.35">
      <c r="B93" s="6"/>
    </row>
    <row r="94" spans="1:28" x14ac:dyDescent="0.35">
      <c r="B94" s="6"/>
    </row>
    <row r="95" spans="1:28" x14ac:dyDescent="0.35">
      <c r="B95" s="6"/>
    </row>
    <row r="96" spans="1:28" x14ac:dyDescent="0.35">
      <c r="B96" s="6"/>
    </row>
    <row r="97" spans="2:2" x14ac:dyDescent="0.35">
      <c r="B97" s="6"/>
    </row>
    <row r="98" spans="2:2" x14ac:dyDescent="0.35">
      <c r="B98" s="6"/>
    </row>
    <row r="99" spans="2:2" x14ac:dyDescent="0.35">
      <c r="B99" s="6"/>
    </row>
    <row r="100" spans="2:2" x14ac:dyDescent="0.35">
      <c r="B100" s="6"/>
    </row>
    <row r="101" spans="2:2" x14ac:dyDescent="0.35">
      <c r="B101" s="6"/>
    </row>
    <row r="102" spans="2:2" x14ac:dyDescent="0.35">
      <c r="B102" s="6"/>
    </row>
    <row r="103" spans="2:2" x14ac:dyDescent="0.35">
      <c r="B103" s="6"/>
    </row>
    <row r="104" spans="2:2" x14ac:dyDescent="0.35">
      <c r="B104" s="6"/>
    </row>
    <row r="105" spans="2:2" x14ac:dyDescent="0.35">
      <c r="B105" s="6"/>
    </row>
    <row r="106" spans="2:2" x14ac:dyDescent="0.35">
      <c r="B106" s="6"/>
    </row>
    <row r="107" spans="2:2" x14ac:dyDescent="0.35">
      <c r="B107" s="6"/>
    </row>
    <row r="108" spans="2:2" x14ac:dyDescent="0.35">
      <c r="B108" s="6"/>
    </row>
    <row r="109" spans="2:2" x14ac:dyDescent="0.35">
      <c r="B109" s="6"/>
    </row>
    <row r="110" spans="2:2" x14ac:dyDescent="0.35">
      <c r="B11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5AC0-B44F-4223-A70D-10ACA6757D9F}">
  <dimension ref="A1:K122"/>
  <sheetViews>
    <sheetView tabSelected="1" topLeftCell="A61" workbookViewId="0">
      <selection activeCell="I10" sqref="I10"/>
    </sheetView>
  </sheetViews>
  <sheetFormatPr defaultRowHeight="14.5" x14ac:dyDescent="0.35"/>
  <cols>
    <col min="1" max="1" width="31.90625" customWidth="1"/>
    <col min="2" max="3" width="20.6328125" bestFit="1" customWidth="1"/>
    <col min="4" max="4" width="21.90625" customWidth="1"/>
    <col min="5" max="5" width="21.7265625" customWidth="1"/>
    <col min="6" max="6" width="50.1796875" bestFit="1" customWidth="1"/>
  </cols>
  <sheetData>
    <row r="1" spans="1:11" x14ac:dyDescent="0.3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 x14ac:dyDescent="0.35">
      <c r="A2" t="s">
        <v>0</v>
      </c>
      <c r="B2" t="s">
        <v>1</v>
      </c>
      <c r="F2" t="s">
        <v>5</v>
      </c>
      <c r="G2" s="2">
        <v>0.36448296877185621</v>
      </c>
      <c r="H2" s="2">
        <v>0.63551703122814274</v>
      </c>
      <c r="I2" s="2">
        <v>0</v>
      </c>
      <c r="J2" s="2">
        <v>0</v>
      </c>
      <c r="K2" s="2">
        <v>0</v>
      </c>
    </row>
    <row r="3" spans="1:11" x14ac:dyDescent="0.35">
      <c r="A3" t="s">
        <v>0</v>
      </c>
      <c r="B3" t="s">
        <v>2</v>
      </c>
      <c r="F3" t="s">
        <v>6</v>
      </c>
      <c r="G3" s="2">
        <v>0.81795111430987355</v>
      </c>
      <c r="H3" s="2">
        <v>0</v>
      </c>
      <c r="I3" s="2">
        <v>0.18204888569012531</v>
      </c>
      <c r="J3" s="2">
        <v>0</v>
      </c>
      <c r="K3" s="2">
        <v>0</v>
      </c>
    </row>
    <row r="4" spans="1:11" x14ac:dyDescent="0.35">
      <c r="A4" t="s">
        <v>0</v>
      </c>
      <c r="B4" t="s">
        <v>3</v>
      </c>
      <c r="F4" t="s">
        <v>7</v>
      </c>
      <c r="G4" s="2">
        <v>0.46347217599535739</v>
      </c>
      <c r="H4" s="2">
        <v>0</v>
      </c>
      <c r="I4" s="2">
        <v>0</v>
      </c>
      <c r="J4" s="2">
        <v>0.53652782400464094</v>
      </c>
      <c r="K4" s="2">
        <v>0</v>
      </c>
    </row>
    <row r="5" spans="1:11" x14ac:dyDescent="0.35">
      <c r="A5" t="s">
        <v>0</v>
      </c>
      <c r="B5" t="s">
        <v>4</v>
      </c>
      <c r="F5" t="s">
        <v>8</v>
      </c>
      <c r="G5" s="2">
        <v>0.783971823019183</v>
      </c>
      <c r="H5" s="2">
        <v>0</v>
      </c>
      <c r="I5" s="2">
        <v>0</v>
      </c>
      <c r="J5" s="2">
        <v>0</v>
      </c>
      <c r="K5" s="2">
        <v>0.21602817698081558</v>
      </c>
    </row>
    <row r="6" spans="1:11" x14ac:dyDescent="0.35">
      <c r="A6" t="s">
        <v>1</v>
      </c>
      <c r="B6" t="s">
        <v>2</v>
      </c>
      <c r="F6" t="s">
        <v>9</v>
      </c>
      <c r="G6" s="2">
        <v>0</v>
      </c>
      <c r="H6" s="2">
        <v>0.86371877315355705</v>
      </c>
      <c r="I6" s="2">
        <v>0.13628122684644262</v>
      </c>
      <c r="J6" s="2">
        <v>0</v>
      </c>
      <c r="K6" s="2">
        <v>0</v>
      </c>
    </row>
    <row r="7" spans="1:11" x14ac:dyDescent="0.35">
      <c r="A7" t="s">
        <v>1</v>
      </c>
      <c r="B7" t="s">
        <v>3</v>
      </c>
      <c r="F7" t="s">
        <v>10</v>
      </c>
      <c r="G7" s="2">
        <v>0</v>
      </c>
      <c r="H7" s="2">
        <v>0.65661013008354407</v>
      </c>
      <c r="I7" s="2">
        <v>0</v>
      </c>
      <c r="J7" s="2">
        <v>0.34338986991645476</v>
      </c>
      <c r="K7" s="2">
        <v>0</v>
      </c>
    </row>
    <row r="8" spans="1:11" x14ac:dyDescent="0.35">
      <c r="A8" t="s">
        <v>1</v>
      </c>
      <c r="B8" t="s">
        <v>4</v>
      </c>
      <c r="F8" t="s">
        <v>11</v>
      </c>
      <c r="G8" s="2">
        <v>0</v>
      </c>
      <c r="H8" s="2">
        <v>0.82211895697498194</v>
      </c>
      <c r="I8" s="2">
        <v>0</v>
      </c>
      <c r="J8" s="2">
        <v>0</v>
      </c>
      <c r="K8" s="2">
        <v>0.177881043025017</v>
      </c>
    </row>
    <row r="9" spans="1:11" x14ac:dyDescent="0.35">
      <c r="A9" t="s">
        <v>2</v>
      </c>
      <c r="B9" t="s">
        <v>3</v>
      </c>
      <c r="F9" t="s">
        <v>12</v>
      </c>
      <c r="G9" s="2">
        <v>0</v>
      </c>
      <c r="H9" s="2">
        <v>0</v>
      </c>
      <c r="I9" s="2">
        <v>0.15779955401271129</v>
      </c>
      <c r="J9" s="2">
        <v>0.84220044598728772</v>
      </c>
      <c r="K9" s="2">
        <v>0</v>
      </c>
    </row>
    <row r="10" spans="1:11" x14ac:dyDescent="0.35">
      <c r="A10" t="s">
        <v>2</v>
      </c>
      <c r="B10" t="s">
        <v>4</v>
      </c>
      <c r="F10" t="s">
        <v>13</v>
      </c>
      <c r="G10" s="2">
        <v>0</v>
      </c>
      <c r="H10" s="2">
        <v>0</v>
      </c>
      <c r="I10" s="2">
        <v>0.65914915567761201</v>
      </c>
      <c r="J10" s="2">
        <v>0</v>
      </c>
      <c r="K10" s="2">
        <v>0.34085084432238616</v>
      </c>
    </row>
    <row r="11" spans="1:11" x14ac:dyDescent="0.35">
      <c r="A11" t="s">
        <v>3</v>
      </c>
      <c r="B11" t="s">
        <v>4</v>
      </c>
      <c r="F11" t="s">
        <v>14</v>
      </c>
      <c r="G11" s="2">
        <v>0</v>
      </c>
      <c r="H11" s="2">
        <v>0</v>
      </c>
      <c r="I11" s="2">
        <v>0</v>
      </c>
      <c r="J11" s="2">
        <v>0.73727438327823669</v>
      </c>
      <c r="K11" s="2">
        <v>0.26272561672176159</v>
      </c>
    </row>
    <row r="12" spans="1:11" x14ac:dyDescent="0.35">
      <c r="A12" t="s">
        <v>0</v>
      </c>
      <c r="B12" t="s">
        <v>1</v>
      </c>
      <c r="C12" t="s">
        <v>2</v>
      </c>
      <c r="F12" t="s">
        <v>15</v>
      </c>
      <c r="G12" s="2">
        <v>0.33065044292723228</v>
      </c>
      <c r="H12" s="2">
        <v>0.58712679283719016</v>
      </c>
      <c r="I12" s="2">
        <v>8.2222764235576298E-2</v>
      </c>
      <c r="J12" s="2">
        <v>0</v>
      </c>
      <c r="K12" s="2">
        <v>0</v>
      </c>
    </row>
    <row r="13" spans="1:11" x14ac:dyDescent="0.35">
      <c r="A13" t="s">
        <v>0</v>
      </c>
      <c r="B13" t="s">
        <v>1</v>
      </c>
      <c r="C13" t="s">
        <v>3</v>
      </c>
      <c r="F13" t="s">
        <v>16</v>
      </c>
      <c r="G13" s="2">
        <v>0.25672829179380807</v>
      </c>
      <c r="H13" s="2">
        <v>0.49484537920116939</v>
      </c>
      <c r="I13" s="2">
        <v>0</v>
      </c>
      <c r="J13" s="2">
        <v>0.24842632900502074</v>
      </c>
      <c r="K13" s="2">
        <v>0</v>
      </c>
    </row>
    <row r="14" spans="1:11" x14ac:dyDescent="0.35">
      <c r="A14" t="s">
        <v>0</v>
      </c>
      <c r="B14" t="s">
        <v>1</v>
      </c>
      <c r="C14" t="s">
        <v>4</v>
      </c>
      <c r="F14" t="s">
        <v>17</v>
      </c>
      <c r="G14" s="2">
        <v>0.33773110510497789</v>
      </c>
      <c r="H14" s="2">
        <v>0.53529285451106301</v>
      </c>
      <c r="I14" s="2">
        <v>0</v>
      </c>
      <c r="J14" s="2">
        <v>0</v>
      </c>
      <c r="K14" s="2">
        <v>0.12697604038395799</v>
      </c>
    </row>
    <row r="15" spans="1:11" x14ac:dyDescent="0.35">
      <c r="A15" t="s">
        <v>0</v>
      </c>
      <c r="B15" t="s">
        <v>2</v>
      </c>
      <c r="C15" t="s">
        <v>3</v>
      </c>
      <c r="F15" t="s">
        <v>18</v>
      </c>
      <c r="G15" s="2">
        <v>0.4217752262910846</v>
      </c>
      <c r="H15" s="2">
        <v>0</v>
      </c>
      <c r="I15" s="2">
        <v>0.1063144078471232</v>
      </c>
      <c r="J15" s="2">
        <v>0.47191036586179025</v>
      </c>
      <c r="K15" s="2">
        <v>0</v>
      </c>
    </row>
    <row r="16" spans="1:11" x14ac:dyDescent="0.35">
      <c r="A16" t="s">
        <v>0</v>
      </c>
      <c r="B16" t="s">
        <v>2</v>
      </c>
      <c r="C16" t="s">
        <v>4</v>
      </c>
      <c r="F16" t="s">
        <v>19</v>
      </c>
      <c r="G16" s="2">
        <v>0.4217752262910846</v>
      </c>
      <c r="H16" s="2">
        <v>0</v>
      </c>
      <c r="I16" s="2">
        <v>5.5219204248517798E-2</v>
      </c>
      <c r="J16" s="2">
        <v>0</v>
      </c>
      <c r="K16" s="2">
        <v>0.52300556946039578</v>
      </c>
    </row>
    <row r="17" spans="1:11" x14ac:dyDescent="0.35">
      <c r="A17" t="s">
        <v>1</v>
      </c>
      <c r="B17" t="s">
        <v>3</v>
      </c>
      <c r="C17" t="s">
        <v>4</v>
      </c>
      <c r="F17" t="s">
        <v>20</v>
      </c>
      <c r="G17" s="2">
        <v>0.39830814025628597</v>
      </c>
      <c r="H17" s="2">
        <v>0</v>
      </c>
      <c r="I17" s="2">
        <v>0</v>
      </c>
      <c r="J17" s="2">
        <v>0.44525878799298874</v>
      </c>
      <c r="K17" s="2">
        <v>0.15643307175072321</v>
      </c>
    </row>
    <row r="18" spans="1:11" x14ac:dyDescent="0.35">
      <c r="A18" t="s">
        <v>1</v>
      </c>
      <c r="B18" t="s">
        <v>2</v>
      </c>
      <c r="C18" t="s">
        <v>3</v>
      </c>
      <c r="F18" t="s">
        <v>21</v>
      </c>
      <c r="G18" s="2">
        <v>0</v>
      </c>
      <c r="H18" s="2">
        <v>0.60544141907085181</v>
      </c>
      <c r="I18" s="2">
        <v>8.5145490174069902E-2</v>
      </c>
      <c r="J18" s="2">
        <v>0.30941309075507711</v>
      </c>
      <c r="K18" s="2">
        <v>0</v>
      </c>
    </row>
    <row r="19" spans="1:11" x14ac:dyDescent="0.35">
      <c r="A19" t="s">
        <v>1</v>
      </c>
      <c r="B19" t="s">
        <v>2</v>
      </c>
      <c r="C19" t="s">
        <v>4</v>
      </c>
      <c r="F19" t="s">
        <v>22</v>
      </c>
      <c r="G19" s="2">
        <v>0</v>
      </c>
      <c r="H19" s="2">
        <v>0.54567932979625444</v>
      </c>
      <c r="I19" s="2">
        <v>0.1092469621917882</v>
      </c>
      <c r="J19" s="2">
        <v>0</v>
      </c>
      <c r="K19" s="2">
        <v>0.34507370801195619</v>
      </c>
    </row>
    <row r="20" spans="1:11" x14ac:dyDescent="0.35">
      <c r="A20" t="s">
        <v>1</v>
      </c>
      <c r="B20" t="s">
        <v>3</v>
      </c>
      <c r="C20" t="s">
        <v>4</v>
      </c>
      <c r="F20" t="s">
        <v>23</v>
      </c>
      <c r="G20" s="2">
        <v>0</v>
      </c>
      <c r="H20" s="2">
        <v>0.53203556341185365</v>
      </c>
      <c r="I20" s="2">
        <v>0</v>
      </c>
      <c r="J20" s="2">
        <v>0.33261567119685087</v>
      </c>
      <c r="K20" s="2">
        <v>0.13534876539129398</v>
      </c>
    </row>
    <row r="21" spans="1:11" x14ac:dyDescent="0.35">
      <c r="A21" t="s">
        <v>2</v>
      </c>
      <c r="B21" t="s">
        <v>3</v>
      </c>
      <c r="C21" t="s">
        <v>4</v>
      </c>
      <c r="F21" t="s">
        <v>24</v>
      </c>
      <c r="G21" s="2">
        <v>0</v>
      </c>
      <c r="H21" s="2">
        <v>0</v>
      </c>
      <c r="I21" s="2">
        <v>0.11961725960728839</v>
      </c>
      <c r="J21" s="2">
        <v>0.67769888869837025</v>
      </c>
      <c r="K21" s="2">
        <v>0.20268385169433961</v>
      </c>
    </row>
    <row r="22" spans="1:11" x14ac:dyDescent="0.35">
      <c r="A22" t="s">
        <v>0</v>
      </c>
      <c r="B22" t="s">
        <v>1</v>
      </c>
      <c r="C22" t="s">
        <v>2</v>
      </c>
      <c r="D22" t="s">
        <v>3</v>
      </c>
      <c r="F22" t="s">
        <v>25</v>
      </c>
      <c r="G22" s="2">
        <v>0.24412644302226544</v>
      </c>
      <c r="H22" s="2">
        <v>0.46438793430052477</v>
      </c>
      <c r="I22" s="2">
        <v>6.1558613175521304E-2</v>
      </c>
      <c r="J22" s="2">
        <v>0.22992700950168629</v>
      </c>
      <c r="K22" s="2">
        <v>0</v>
      </c>
    </row>
    <row r="23" spans="1:11" x14ac:dyDescent="0.35">
      <c r="A23" t="s">
        <v>0</v>
      </c>
      <c r="B23" t="s">
        <v>1</v>
      </c>
      <c r="C23" t="s">
        <v>2</v>
      </c>
      <c r="D23" t="s">
        <v>4</v>
      </c>
      <c r="F23" t="s">
        <v>26</v>
      </c>
      <c r="G23" s="2">
        <v>0.30942211613450366</v>
      </c>
      <c r="H23" s="2">
        <v>0.50183868322711622</v>
      </c>
      <c r="I23" s="2">
        <v>6.8306693848142294E-2</v>
      </c>
      <c r="J23" s="2">
        <v>0</v>
      </c>
      <c r="K23" s="2">
        <v>0.12043250679023632</v>
      </c>
    </row>
    <row r="24" spans="1:11" x14ac:dyDescent="0.35">
      <c r="A24" t="s">
        <v>0</v>
      </c>
      <c r="B24" t="s">
        <v>1</v>
      </c>
      <c r="C24" t="s">
        <v>3</v>
      </c>
      <c r="D24" t="s">
        <v>4</v>
      </c>
      <c r="F24" t="s">
        <v>27</v>
      </c>
      <c r="G24" s="2">
        <v>0.23949367577968567</v>
      </c>
      <c r="H24" s="2">
        <v>0.42571785498302922</v>
      </c>
      <c r="I24" s="2">
        <v>0</v>
      </c>
      <c r="J24" s="2">
        <v>0.23129870168658009</v>
      </c>
      <c r="K24" s="2">
        <v>0.10348976755070298</v>
      </c>
    </row>
    <row r="25" spans="1:11" x14ac:dyDescent="0.35">
      <c r="A25" t="s">
        <v>0</v>
      </c>
      <c r="B25" t="s">
        <v>2</v>
      </c>
      <c r="C25" t="s">
        <v>3</v>
      </c>
      <c r="D25" t="s">
        <v>4</v>
      </c>
      <c r="F25" t="s">
        <v>28</v>
      </c>
      <c r="G25" s="2">
        <v>0.3682465524329368</v>
      </c>
      <c r="H25" s="2">
        <v>0</v>
      </c>
      <c r="I25" s="2">
        <v>8.0607425155426904E-2</v>
      </c>
      <c r="J25" s="2">
        <v>0.40321039248473978</v>
      </c>
      <c r="K25" s="2">
        <v>0.14793562992689446</v>
      </c>
    </row>
    <row r="26" spans="1:11" x14ac:dyDescent="0.35">
      <c r="A26" t="s">
        <v>1</v>
      </c>
      <c r="B26" t="s">
        <v>2</v>
      </c>
      <c r="C26" t="s">
        <v>3</v>
      </c>
      <c r="D26" t="s">
        <v>4</v>
      </c>
      <c r="F26" t="s">
        <v>29</v>
      </c>
      <c r="G26" s="2">
        <v>0</v>
      </c>
      <c r="H26" s="2">
        <v>0.49992525950455113</v>
      </c>
      <c r="I26" s="2">
        <v>6.8699951348527202E-2</v>
      </c>
      <c r="J26" s="2">
        <v>0.30390777079730213</v>
      </c>
      <c r="K26" s="2">
        <v>0.12746701834961785</v>
      </c>
    </row>
    <row r="27" spans="1:11" x14ac:dyDescent="0.3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30</v>
      </c>
      <c r="G27" s="2">
        <v>0.22575949920348543</v>
      </c>
      <c r="H27" s="2">
        <v>0.40682825578250653</v>
      </c>
      <c r="I27" s="2">
        <v>5.2270251899251899E-2</v>
      </c>
      <c r="J27" s="2">
        <v>0.21612300517650399</v>
      </c>
      <c r="K27" s="2">
        <v>9.901898793824962E-2</v>
      </c>
    </row>
    <row r="28" spans="1:11" x14ac:dyDescent="0.35">
      <c r="F28" t="s">
        <v>155</v>
      </c>
      <c r="G28" s="2">
        <f>AVERAGE(G2:G27)</f>
        <v>0.2301498000512931</v>
      </c>
      <c r="H28" s="2">
        <f t="shared" ref="H28:K28" si="0">AVERAGE(H2:H27)</f>
        <v>0.32988785454101294</v>
      </c>
      <c r="I28" s="2">
        <f t="shared" si="0"/>
        <v>7.7864917152235563E-2</v>
      </c>
      <c r="J28" s="2">
        <f t="shared" si="0"/>
        <v>0.24343009755167422</v>
      </c>
      <c r="K28" s="2">
        <f t="shared" si="0"/>
        <v>0.11866733070378264</v>
      </c>
    </row>
    <row r="29" spans="1:11" x14ac:dyDescent="0.35">
      <c r="F29" t="s">
        <v>156</v>
      </c>
      <c r="G29" s="2">
        <f>AVERAGEIF(G2:G27,"&gt;0")</f>
        <v>0.39892632008890799</v>
      </c>
      <c r="H29" s="2">
        <f t="shared" ref="H29:K29" si="1">AVERAGEIF(H2:H27,"&gt;0")</f>
        <v>0.57180561453775569</v>
      </c>
      <c r="I29" s="2">
        <f t="shared" si="1"/>
        <v>0.13496585639720832</v>
      </c>
      <c r="J29" s="2">
        <f t="shared" si="1"/>
        <v>0.42194550242290202</v>
      </c>
      <c r="K29" s="2">
        <f t="shared" si="1"/>
        <v>0.20569003988655657</v>
      </c>
    </row>
    <row r="43" spans="1:6" x14ac:dyDescent="0.35">
      <c r="B43" s="2" t="s">
        <v>0</v>
      </c>
      <c r="C43" s="2" t="s">
        <v>1</v>
      </c>
      <c r="D43" s="2" t="s">
        <v>2</v>
      </c>
      <c r="E43" s="2" t="s">
        <v>3</v>
      </c>
      <c r="F43" s="2"/>
    </row>
    <row r="44" spans="1:6" x14ac:dyDescent="0.35">
      <c r="A44" t="s">
        <v>119</v>
      </c>
      <c r="B44" s="1">
        <f>(G12-G$2)</f>
        <v>-3.3832525844623929E-2</v>
      </c>
      <c r="C44" s="1">
        <f>(H12-H$2)</f>
        <v>-4.8390238390952578E-2</v>
      </c>
      <c r="D44" s="1">
        <v>0</v>
      </c>
      <c r="E44" s="1">
        <v>0</v>
      </c>
      <c r="F44" s="2"/>
    </row>
    <row r="45" spans="1:6" x14ac:dyDescent="0.35">
      <c r="A45" t="s">
        <v>120</v>
      </c>
      <c r="B45" s="1">
        <f>(G13-G$2)</f>
        <v>-0.10775467697804814</v>
      </c>
      <c r="C45" s="1">
        <f>(H13-H$2)</f>
        <v>-0.14067165202697335</v>
      </c>
      <c r="D45" s="1">
        <v>0</v>
      </c>
      <c r="E45" s="1">
        <v>0</v>
      </c>
    </row>
    <row r="46" spans="1:6" x14ac:dyDescent="0.35">
      <c r="A46" t="s">
        <v>121</v>
      </c>
      <c r="B46" s="1">
        <f>(G14-G$2)</f>
        <v>-2.6751863666878317E-2</v>
      </c>
      <c r="C46" s="1">
        <f>(H14-H$2)</f>
        <v>-0.10022417671707973</v>
      </c>
      <c r="D46" s="1">
        <v>0</v>
      </c>
      <c r="E46" s="1">
        <v>0</v>
      </c>
    </row>
    <row r="47" spans="1:6" x14ac:dyDescent="0.35">
      <c r="A47" t="s">
        <v>122</v>
      </c>
      <c r="B47" s="1">
        <f>(G15 - G$3)</f>
        <v>-0.39617588801878895</v>
      </c>
      <c r="C47" s="1">
        <v>0</v>
      </c>
      <c r="D47" s="1">
        <f>(I15 - I$3)</f>
        <v>-7.5734477843002107E-2</v>
      </c>
      <c r="E47" s="1">
        <v>0</v>
      </c>
    </row>
    <row r="48" spans="1:6" x14ac:dyDescent="0.35">
      <c r="A48" t="s">
        <v>123</v>
      </c>
      <c r="B48" s="1">
        <f>(G16 - $G$3)</f>
        <v>-0.39617588801878895</v>
      </c>
      <c r="C48" s="1">
        <v>0</v>
      </c>
      <c r="D48" s="1">
        <f>(I16 - $I$3)</f>
        <v>-0.1268296814416075</v>
      </c>
      <c r="E48" s="1">
        <v>0</v>
      </c>
    </row>
    <row r="49" spans="1:5" x14ac:dyDescent="0.35">
      <c r="A49" t="s">
        <v>124</v>
      </c>
      <c r="B49" s="1">
        <f>(G17 - G$4)</f>
        <v>-6.5164035739071424E-2</v>
      </c>
      <c r="C49" s="1">
        <v>0</v>
      </c>
      <c r="D49" s="1">
        <v>0</v>
      </c>
      <c r="E49" s="1">
        <f>(J17 - J$4)</f>
        <v>-9.1269036011652205E-2</v>
      </c>
    </row>
    <row r="50" spans="1:5" x14ac:dyDescent="0.35">
      <c r="A50" t="s">
        <v>125</v>
      </c>
      <c r="B50" s="1">
        <v>0</v>
      </c>
      <c r="C50" s="1">
        <f>(H18 - H$6)</f>
        <v>-0.25827735408270525</v>
      </c>
      <c r="D50" s="1">
        <f>(I18 - I$6)</f>
        <v>-5.1135736672372714E-2</v>
      </c>
      <c r="E50" s="1">
        <v>0</v>
      </c>
    </row>
    <row r="51" spans="1:5" x14ac:dyDescent="0.35">
      <c r="A51" t="s">
        <v>126</v>
      </c>
      <c r="B51" s="1">
        <v>0</v>
      </c>
      <c r="C51" s="1">
        <f>(H19 - H$6)</f>
        <v>-0.31803944335730261</v>
      </c>
      <c r="D51" s="1">
        <f>(I19 - I$6)</f>
        <v>-2.7034264654654416E-2</v>
      </c>
      <c r="E51" s="1">
        <v>0</v>
      </c>
    </row>
    <row r="52" spans="1:5" x14ac:dyDescent="0.35">
      <c r="A52" t="s">
        <v>127</v>
      </c>
      <c r="B52" s="1">
        <v>0</v>
      </c>
      <c r="C52" s="1">
        <f>(H20 - H$7)</f>
        <v>-0.12457456667169042</v>
      </c>
      <c r="D52" s="1">
        <v>0</v>
      </c>
      <c r="E52" s="1">
        <f>(J20 - J$7)</f>
        <v>-1.0774198719603889E-2</v>
      </c>
    </row>
    <row r="53" spans="1:5" x14ac:dyDescent="0.35">
      <c r="A53" t="s">
        <v>128</v>
      </c>
      <c r="B53" s="1">
        <v>0</v>
      </c>
      <c r="C53" s="1">
        <v>0</v>
      </c>
      <c r="D53" s="1">
        <f>(I21 - I$9)</f>
        <v>-3.8182294405422895E-2</v>
      </c>
      <c r="E53" s="1">
        <f>(J21 - J$9)</f>
        <v>-0.16450155728891747</v>
      </c>
    </row>
    <row r="54" spans="1:5" x14ac:dyDescent="0.35">
      <c r="A54" t="s">
        <v>129</v>
      </c>
      <c r="B54" s="1">
        <f>(G22 - G$12)</f>
        <v>-8.6523999904966842E-2</v>
      </c>
      <c r="C54" s="1">
        <f t="shared" ref="C54:D54" si="2">(H22 - H$12)</f>
        <v>-0.12273885853666539</v>
      </c>
      <c r="D54" s="1">
        <f t="shared" si="2"/>
        <v>-2.0664151060054994E-2</v>
      </c>
      <c r="E54" s="1">
        <v>0</v>
      </c>
    </row>
    <row r="55" spans="1:5" x14ac:dyDescent="0.35">
      <c r="A55" t="s">
        <v>130</v>
      </c>
      <c r="B55" s="1">
        <f>(G23 - G$12)</f>
        <v>-2.1228326792728625E-2</v>
      </c>
      <c r="C55" s="1">
        <f t="shared" ref="C55:D55" si="3">(H23 - H$12)</f>
        <v>-8.5288109610073937E-2</v>
      </c>
      <c r="D55" s="1">
        <f t="shared" si="3"/>
        <v>-1.3916070387434004E-2</v>
      </c>
      <c r="E55" s="1">
        <v>0</v>
      </c>
    </row>
    <row r="56" spans="1:5" x14ac:dyDescent="0.35">
      <c r="A56" t="s">
        <v>131</v>
      </c>
      <c r="B56" s="1">
        <f>(G24 - G$13)</f>
        <v>-1.7234616014122406E-2</v>
      </c>
      <c r="C56" s="1">
        <f>(H24 - H$13)</f>
        <v>-6.9127524218140168E-2</v>
      </c>
      <c r="D56" s="1">
        <v>0</v>
      </c>
      <c r="E56" s="1">
        <f>(J24 - J$13)</f>
        <v>-1.7127627318440641E-2</v>
      </c>
    </row>
    <row r="57" spans="1:5" x14ac:dyDescent="0.35">
      <c r="A57" t="s">
        <v>132</v>
      </c>
      <c r="B57" s="1">
        <f>(G25 - G$16)</f>
        <v>-5.3528673858147802E-2</v>
      </c>
      <c r="C57" s="1">
        <v>0</v>
      </c>
      <c r="D57" s="1">
        <f>(I25 - I$15)</f>
        <v>-2.5706982691696301E-2</v>
      </c>
      <c r="E57" s="1">
        <v>0</v>
      </c>
    </row>
    <row r="58" spans="1:5" x14ac:dyDescent="0.35">
      <c r="A58" t="s">
        <v>133</v>
      </c>
      <c r="B58" s="1">
        <v>0</v>
      </c>
      <c r="C58" s="1">
        <f>(H26 - H$18)</f>
        <v>-0.10551615956630067</v>
      </c>
      <c r="D58" s="1">
        <f>(I26 - I$18)</f>
        <v>-1.6445538825542699E-2</v>
      </c>
      <c r="E58" s="1">
        <f>(J26 - J$18) / J$18</f>
        <v>-1.7792782924407159E-2</v>
      </c>
    </row>
    <row r="59" spans="1:5" x14ac:dyDescent="0.35">
      <c r="A59" t="s">
        <v>134</v>
      </c>
      <c r="B59" s="1">
        <f>(G27 - G$22)</f>
        <v>-1.8366943818780013E-2</v>
      </c>
      <c r="C59" s="1">
        <f t="shared" ref="C59:E59" si="4">(H27 - H$22)</f>
        <v>-5.7559678518018242E-2</v>
      </c>
      <c r="D59" s="1">
        <f t="shared" si="4"/>
        <v>-9.2883612762694051E-3</v>
      </c>
      <c r="E59" s="1">
        <f t="shared" si="4"/>
        <v>-1.3804004325182306E-2</v>
      </c>
    </row>
    <row r="60" spans="1:5" x14ac:dyDescent="0.35">
      <c r="B60" s="2">
        <f>AVERAGE(B44:B59)</f>
        <v>-7.6421089915934076E-2</v>
      </c>
      <c r="C60" s="2">
        <f>AVERAGE(C44:C59)</f>
        <v>-8.9400485105993882E-2</v>
      </c>
      <c r="D60" s="2">
        <f>AVERAGE(D44:D59)</f>
        <v>-2.5308597453628567E-2</v>
      </c>
      <c r="E60" s="2">
        <f>AVERAGE(E44:E59)</f>
        <v>-1.970432541176273E-2</v>
      </c>
    </row>
    <row r="61" spans="1:5" x14ac:dyDescent="0.35">
      <c r="B61" s="1">
        <f>AVERAGEIF(B44:B59,"&lt;&gt;0")</f>
        <v>-0.11115794896863139</v>
      </c>
      <c r="C61" s="1">
        <f>AVERAGEIF(C44:C59,"&lt;&gt;0")</f>
        <v>-0.13003706924508202</v>
      </c>
      <c r="D61" s="1">
        <f>AVERAGEIF(D44:D59,"&lt;&gt;0")</f>
        <v>-4.0493755925805709E-2</v>
      </c>
      <c r="E61" s="1">
        <f>AVERAGEIF(E44:E59,"&lt;&gt;0")</f>
        <v>-5.254486776470061E-2</v>
      </c>
    </row>
    <row r="64" spans="1:5" x14ac:dyDescent="0.35">
      <c r="B64" s="1" t="s">
        <v>0</v>
      </c>
      <c r="C64" s="1" t="s">
        <v>1</v>
      </c>
      <c r="D64" s="1" t="s">
        <v>2</v>
      </c>
      <c r="E64" s="1" t="s">
        <v>3</v>
      </c>
    </row>
    <row r="65" spans="1:5" x14ac:dyDescent="0.35">
      <c r="A65" t="s">
        <v>119</v>
      </c>
      <c r="B65" s="1">
        <f>(G12-G$2)</f>
        <v>-3.3832525844623929E-2</v>
      </c>
      <c r="C65" s="1">
        <f>(H12-H$2)</f>
        <v>-4.8390238390952578E-2</v>
      </c>
      <c r="D65" s="1">
        <v>0</v>
      </c>
      <c r="E65" s="1">
        <v>0</v>
      </c>
    </row>
    <row r="66" spans="1:5" x14ac:dyDescent="0.35">
      <c r="A66" t="s">
        <v>120</v>
      </c>
      <c r="B66" s="1">
        <f>(G13-G$2)</f>
        <v>-0.10775467697804814</v>
      </c>
      <c r="C66" s="1">
        <f>(H13-H$2)</f>
        <v>-0.14067165202697335</v>
      </c>
      <c r="D66" s="1">
        <v>0</v>
      </c>
      <c r="E66" s="1">
        <v>0</v>
      </c>
    </row>
    <row r="67" spans="1:5" x14ac:dyDescent="0.35">
      <c r="A67" t="s">
        <v>121</v>
      </c>
      <c r="B67" s="1">
        <f>(G14-G$2)</f>
        <v>-2.6751863666878317E-2</v>
      </c>
      <c r="C67" s="1">
        <f>(H14-H$2)</f>
        <v>-0.10022417671707973</v>
      </c>
      <c r="D67" s="1">
        <v>0</v>
      </c>
      <c r="E67" s="1">
        <v>0</v>
      </c>
    </row>
    <row r="68" spans="1:5" x14ac:dyDescent="0.35">
      <c r="A68" t="s">
        <v>122</v>
      </c>
      <c r="B68" s="1">
        <f>(G15 - G$3)</f>
        <v>-0.39617588801878895</v>
      </c>
      <c r="C68" s="1">
        <v>0</v>
      </c>
      <c r="D68" s="1">
        <f>(I15 - I$3)</f>
        <v>-7.5734477843002107E-2</v>
      </c>
      <c r="E68" s="1">
        <v>0</v>
      </c>
    </row>
    <row r="69" spans="1:5" x14ac:dyDescent="0.35">
      <c r="A69" t="s">
        <v>123</v>
      </c>
      <c r="B69" s="1">
        <f>(G16 - G$3)</f>
        <v>-0.39617588801878895</v>
      </c>
      <c r="C69" s="1">
        <v>0</v>
      </c>
      <c r="D69" s="1">
        <f>(I16 - I$3)</f>
        <v>-0.1268296814416075</v>
      </c>
      <c r="E69" s="1">
        <v>0</v>
      </c>
    </row>
    <row r="70" spans="1:5" x14ac:dyDescent="0.35">
      <c r="A70" t="s">
        <v>124</v>
      </c>
      <c r="B70" s="1">
        <f>(G17 - G$4)</f>
        <v>-6.5164035739071424E-2</v>
      </c>
      <c r="C70" s="1">
        <v>0</v>
      </c>
      <c r="D70" s="1">
        <v>0</v>
      </c>
      <c r="E70" s="1">
        <f>(J17 - J$4)</f>
        <v>-9.1269036011652205E-2</v>
      </c>
    </row>
    <row r="71" spans="1:5" x14ac:dyDescent="0.35">
      <c r="A71" t="s">
        <v>125</v>
      </c>
      <c r="B71" s="1">
        <v>0</v>
      </c>
      <c r="C71" s="1">
        <f>(H18 - H$6)</f>
        <v>-0.25827735408270525</v>
      </c>
      <c r="D71" s="1">
        <f>(I18 - I$6)</f>
        <v>-5.1135736672372714E-2</v>
      </c>
      <c r="E71" s="1">
        <v>0</v>
      </c>
    </row>
    <row r="72" spans="1:5" x14ac:dyDescent="0.35">
      <c r="A72" t="s">
        <v>126</v>
      </c>
      <c r="B72" s="1">
        <v>0</v>
      </c>
      <c r="C72" s="1">
        <f>(H19 - H$6)</f>
        <v>-0.31803944335730261</v>
      </c>
      <c r="D72" s="1">
        <f>(I19 - I$6)</f>
        <v>-2.7034264654654416E-2</v>
      </c>
      <c r="E72" s="1">
        <v>0</v>
      </c>
    </row>
    <row r="73" spans="1:5" x14ac:dyDescent="0.35">
      <c r="A73" t="s">
        <v>127</v>
      </c>
      <c r="B73" s="1">
        <v>0</v>
      </c>
      <c r="C73" s="1">
        <f>(H20 - H$7)</f>
        <v>-0.12457456667169042</v>
      </c>
      <c r="D73" s="1">
        <v>0</v>
      </c>
      <c r="E73" s="1">
        <f t="shared" ref="D73:E73" si="5">(J20 - J$7) / J$7</f>
        <v>-3.1375994644877565E-2</v>
      </c>
    </row>
    <row r="74" spans="1:5" x14ac:dyDescent="0.35">
      <c r="A74" t="s">
        <v>128</v>
      </c>
      <c r="B74" s="1">
        <v>0</v>
      </c>
      <c r="C74" s="1">
        <v>0</v>
      </c>
      <c r="D74" s="1">
        <f>(I21 - I$9)</f>
        <v>-3.8182294405422895E-2</v>
      </c>
      <c r="E74" s="1">
        <f>(J21 - J$9)</f>
        <v>-0.16450155728891747</v>
      </c>
    </row>
    <row r="75" spans="1:5" x14ac:dyDescent="0.35">
      <c r="A75" t="s">
        <v>129</v>
      </c>
      <c r="B75" s="1">
        <f>(G22-G$2)</f>
        <v>-0.12035652574959077</v>
      </c>
      <c r="C75" s="1">
        <f>(H22-H$2)</f>
        <v>-0.17112909692761796</v>
      </c>
      <c r="D75" s="1">
        <v>0</v>
      </c>
      <c r="E75" s="1">
        <v>0</v>
      </c>
    </row>
    <row r="76" spans="1:5" x14ac:dyDescent="0.35">
      <c r="A76" t="s">
        <v>130</v>
      </c>
      <c r="B76" s="1">
        <f>(G23-G$2)</f>
        <v>-5.5060852637352553E-2</v>
      </c>
      <c r="C76" s="1">
        <f>(H23-H$2)</f>
        <v>-0.13367834800102651</v>
      </c>
      <c r="D76" s="1">
        <v>0</v>
      </c>
      <c r="E76" s="1">
        <v>0</v>
      </c>
    </row>
    <row r="77" spans="1:5" x14ac:dyDescent="0.35">
      <c r="A77" t="s">
        <v>131</v>
      </c>
      <c r="B77" s="1">
        <f>(G24-G$2)</f>
        <v>-0.12498929299217054</v>
      </c>
      <c r="C77" s="1">
        <f>(H24-H$2)</f>
        <v>-0.20979917624511352</v>
      </c>
      <c r="D77" s="1">
        <v>0</v>
      </c>
      <c r="E77" s="1">
        <v>0</v>
      </c>
    </row>
    <row r="78" spans="1:5" x14ac:dyDescent="0.35">
      <c r="A78" t="s">
        <v>132</v>
      </c>
      <c r="B78" s="1">
        <f>(G25-G$3)</f>
        <v>-0.44970456187693675</v>
      </c>
      <c r="C78" s="1">
        <v>0</v>
      </c>
      <c r="D78" s="1">
        <f>(I25-I$3)</f>
        <v>-0.10144146053469841</v>
      </c>
      <c r="E78" s="1">
        <v>0</v>
      </c>
    </row>
    <row r="79" spans="1:5" x14ac:dyDescent="0.35">
      <c r="A79" t="s">
        <v>133</v>
      </c>
      <c r="B79" s="1">
        <v>0</v>
      </c>
      <c r="C79" s="1">
        <f>(H26-H$6)</f>
        <v>-0.36379351364900592</v>
      </c>
      <c r="D79" s="1">
        <f>(I26-I$3)</f>
        <v>-0.11334893434159811</v>
      </c>
      <c r="E79" s="1">
        <v>0</v>
      </c>
    </row>
    <row r="80" spans="1:5" x14ac:dyDescent="0.35">
      <c r="A80" t="s">
        <v>134</v>
      </c>
      <c r="B80" s="1">
        <f>(G27-G$2)</f>
        <v>-0.13872346956837078</v>
      </c>
      <c r="C80" s="1">
        <f>(H27-H$2)</f>
        <v>-0.22868877544563621</v>
      </c>
      <c r="D80" s="1">
        <v>0</v>
      </c>
      <c r="E80" s="1">
        <v>0</v>
      </c>
    </row>
    <row r="81" spans="2:5" x14ac:dyDescent="0.35">
      <c r="B81" s="2">
        <f>AVERAGE(B65:B80)</f>
        <v>-0.11966809881816383</v>
      </c>
      <c r="C81" s="2">
        <f t="shared" ref="C81:E81" si="6">AVERAGE(C65:C80)</f>
        <v>-0.131079146344694</v>
      </c>
      <c r="D81" s="2">
        <f t="shared" si="6"/>
        <v>-3.3356678118334759E-2</v>
      </c>
      <c r="E81" s="2">
        <f t="shared" si="6"/>
        <v>-1.7946661746590452E-2</v>
      </c>
    </row>
    <row r="82" spans="2:5" x14ac:dyDescent="0.35">
      <c r="B82" s="1">
        <f>AVERAGEIF(B65:B80,"&lt;&gt;0")</f>
        <v>-0.17406268919005649</v>
      </c>
      <c r="C82" s="1">
        <f t="shared" ref="C82:E82" si="7">AVERAGEIF(C65:C80,"&lt;&gt;0")</f>
        <v>-0.19066057650137311</v>
      </c>
      <c r="D82" s="1">
        <f t="shared" si="7"/>
        <v>-7.6243835699050883E-2</v>
      </c>
      <c r="E82" s="1">
        <f t="shared" si="7"/>
        <v>-9.5715529315149081E-2</v>
      </c>
    </row>
    <row r="85" spans="2:5" x14ac:dyDescent="0.35">
      <c r="B85" s="2"/>
      <c r="C85" s="2"/>
      <c r="D85" s="2"/>
      <c r="E85" s="2"/>
    </row>
    <row r="86" spans="2:5" x14ac:dyDescent="0.35">
      <c r="B86" s="1"/>
      <c r="C86" s="1"/>
      <c r="D86" s="1"/>
      <c r="E86" s="1"/>
    </row>
    <row r="87" spans="2:5" x14ac:dyDescent="0.35">
      <c r="B87" s="1"/>
      <c r="C87" s="1"/>
      <c r="D87" s="1"/>
      <c r="E87" s="1"/>
    </row>
    <row r="88" spans="2:5" x14ac:dyDescent="0.35">
      <c r="B88" s="1"/>
      <c r="C88" s="1"/>
      <c r="D88" s="1"/>
      <c r="E88" s="1"/>
    </row>
    <row r="89" spans="2:5" x14ac:dyDescent="0.35">
      <c r="B89" s="1"/>
      <c r="C89" s="1"/>
      <c r="D89" s="1"/>
      <c r="E89" s="1"/>
    </row>
    <row r="90" spans="2:5" x14ac:dyDescent="0.35">
      <c r="B90" s="1"/>
      <c r="C90" s="1"/>
      <c r="D90" s="1"/>
      <c r="E90" s="1"/>
    </row>
    <row r="91" spans="2:5" x14ac:dyDescent="0.35">
      <c r="B91" s="1"/>
      <c r="C91" s="1"/>
      <c r="D91" s="1"/>
      <c r="E91" s="1"/>
    </row>
    <row r="92" spans="2:5" x14ac:dyDescent="0.35">
      <c r="B92" s="1"/>
      <c r="C92" s="1"/>
      <c r="D92" s="1"/>
      <c r="E92" s="1"/>
    </row>
    <row r="93" spans="2:5" x14ac:dyDescent="0.35">
      <c r="B93" s="1"/>
      <c r="C93" s="1"/>
      <c r="D93" s="1"/>
      <c r="E93" s="1"/>
    </row>
    <row r="94" spans="2:5" x14ac:dyDescent="0.35">
      <c r="B94" s="1"/>
      <c r="C94" s="1"/>
      <c r="D94" s="1"/>
      <c r="E94" s="1"/>
    </row>
    <row r="95" spans="2:5" x14ac:dyDescent="0.35">
      <c r="B95" s="1"/>
      <c r="C95" s="1"/>
      <c r="D95" s="1"/>
      <c r="E95" s="1"/>
    </row>
    <row r="96" spans="2:5" x14ac:dyDescent="0.35">
      <c r="B96" s="1"/>
      <c r="C96" s="1"/>
      <c r="D96" s="1"/>
      <c r="E96" s="1"/>
    </row>
    <row r="97" spans="2:5" x14ac:dyDescent="0.35">
      <c r="B97" s="1"/>
      <c r="C97" s="1"/>
      <c r="D97" s="1"/>
      <c r="E97" s="1"/>
    </row>
    <row r="98" spans="2:5" x14ac:dyDescent="0.35">
      <c r="B98" s="1"/>
      <c r="C98" s="1"/>
      <c r="D98" s="1"/>
      <c r="E98" s="1"/>
    </row>
    <row r="99" spans="2:5" x14ac:dyDescent="0.35">
      <c r="B99" s="1"/>
      <c r="C99" s="1"/>
      <c r="D99" s="1"/>
      <c r="E99" s="1"/>
    </row>
    <row r="100" spans="2:5" x14ac:dyDescent="0.35">
      <c r="B100" s="1"/>
      <c r="C100" s="1"/>
      <c r="D100" s="1"/>
      <c r="E100" s="1"/>
    </row>
    <row r="101" spans="2:5" x14ac:dyDescent="0.35">
      <c r="B101" s="1"/>
      <c r="C101" s="1"/>
      <c r="D101" s="1"/>
      <c r="E101" s="1"/>
    </row>
    <row r="102" spans="2:5" x14ac:dyDescent="0.35">
      <c r="B102" s="2"/>
      <c r="C102" s="2"/>
      <c r="D102" s="2"/>
      <c r="E102" s="2"/>
    </row>
    <row r="103" spans="2:5" x14ac:dyDescent="0.35">
      <c r="B103" s="1"/>
      <c r="C103" s="1"/>
      <c r="D103" s="1"/>
      <c r="E103" s="1"/>
    </row>
    <row r="104" spans="2:5" x14ac:dyDescent="0.35">
      <c r="B104" s="2"/>
      <c r="C104" s="2"/>
      <c r="D104" s="2"/>
      <c r="E104" s="2"/>
    </row>
    <row r="105" spans="2:5" x14ac:dyDescent="0.35">
      <c r="B105" s="1"/>
      <c r="C105" s="1"/>
      <c r="D105" s="1"/>
      <c r="E105" s="1"/>
    </row>
    <row r="106" spans="2:5" x14ac:dyDescent="0.35">
      <c r="B106" s="1"/>
      <c r="C106" s="1"/>
      <c r="D106" s="1"/>
      <c r="E106" s="1"/>
    </row>
    <row r="107" spans="2:5" x14ac:dyDescent="0.35">
      <c r="B107" s="1"/>
      <c r="C107" s="1"/>
      <c r="D107" s="1"/>
      <c r="E107" s="1"/>
    </row>
    <row r="108" spans="2:5" x14ac:dyDescent="0.35">
      <c r="B108" s="1"/>
      <c r="C108" s="1"/>
      <c r="D108" s="1"/>
      <c r="E108" s="1"/>
    </row>
    <row r="109" spans="2:5" x14ac:dyDescent="0.35">
      <c r="B109" s="1"/>
      <c r="C109" s="1"/>
      <c r="D109" s="1"/>
      <c r="E109" s="1"/>
    </row>
    <row r="110" spans="2:5" x14ac:dyDescent="0.35">
      <c r="B110" s="1"/>
      <c r="C110" s="1"/>
      <c r="D110" s="1"/>
      <c r="E110" s="1"/>
    </row>
    <row r="111" spans="2:5" x14ac:dyDescent="0.35">
      <c r="B111" s="1"/>
      <c r="C111" s="1"/>
      <c r="D111" s="1"/>
      <c r="E111" s="1"/>
    </row>
    <row r="112" spans="2:5" x14ac:dyDescent="0.35">
      <c r="B112" s="1"/>
      <c r="C112" s="1"/>
      <c r="D112" s="1"/>
      <c r="E112" s="1"/>
    </row>
    <row r="113" spans="2:5" x14ac:dyDescent="0.35">
      <c r="B113" s="1"/>
      <c r="C113" s="1"/>
      <c r="D113" s="1"/>
      <c r="E113" s="1"/>
    </row>
    <row r="114" spans="2:5" x14ac:dyDescent="0.35">
      <c r="B114" s="1"/>
      <c r="C114" s="1"/>
      <c r="D114" s="1"/>
      <c r="E114" s="1"/>
    </row>
    <row r="115" spans="2:5" x14ac:dyDescent="0.35">
      <c r="B115" s="1"/>
      <c r="C115" s="1"/>
      <c r="D115" s="1"/>
      <c r="E115" s="1"/>
    </row>
    <row r="116" spans="2:5" x14ac:dyDescent="0.35">
      <c r="B116" s="1"/>
      <c r="C116" s="1"/>
      <c r="D116" s="1"/>
      <c r="E116" s="1"/>
    </row>
    <row r="117" spans="2:5" x14ac:dyDescent="0.35">
      <c r="B117" s="1"/>
      <c r="C117" s="1"/>
      <c r="D117" s="1"/>
      <c r="E117" s="1"/>
    </row>
    <row r="118" spans="2:5" x14ac:dyDescent="0.35">
      <c r="B118" s="1"/>
      <c r="C118" s="1"/>
      <c r="D118" s="1"/>
      <c r="E118" s="1"/>
    </row>
    <row r="119" spans="2:5" x14ac:dyDescent="0.35">
      <c r="B119" s="1"/>
      <c r="C119" s="1"/>
      <c r="D119" s="1"/>
      <c r="E119" s="1"/>
    </row>
    <row r="120" spans="2:5" x14ac:dyDescent="0.35">
      <c r="B120" s="1"/>
      <c r="C120" s="1"/>
      <c r="D120" s="1"/>
      <c r="E120" s="1"/>
    </row>
    <row r="121" spans="2:5" x14ac:dyDescent="0.35">
      <c r="B121" s="2"/>
      <c r="C121" s="2"/>
      <c r="D121" s="2"/>
      <c r="E121" s="2"/>
    </row>
    <row r="122" spans="2:5" x14ac:dyDescent="0.35">
      <c r="B122" s="1"/>
      <c r="C122" s="1"/>
      <c r="D122" s="1"/>
      <c r="E122" s="1"/>
    </row>
  </sheetData>
  <phoneticPr fontId="2" type="noConversion"/>
  <conditionalFormatting sqref="B44:E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E64 B75:E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E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E1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E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5726-C933-4799-BE0A-C330A6999433}">
  <dimension ref="A1:O28"/>
  <sheetViews>
    <sheetView topLeftCell="A6" workbookViewId="0">
      <selection activeCell="A2" sqref="A2:A27"/>
    </sheetView>
  </sheetViews>
  <sheetFormatPr defaultRowHeight="14.5" x14ac:dyDescent="0.35"/>
  <cols>
    <col min="1" max="1" width="32.81640625" customWidth="1"/>
  </cols>
  <sheetData>
    <row r="1" spans="1:15" x14ac:dyDescent="0.35">
      <c r="A1" s="2"/>
      <c r="B1" t="s">
        <v>145</v>
      </c>
      <c r="C1" t="s">
        <v>146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J1" s="2"/>
      <c r="K1" s="2"/>
      <c r="L1" s="2"/>
      <c r="M1" s="2"/>
      <c r="N1" s="2"/>
      <c r="O1" s="2"/>
    </row>
    <row r="2" spans="1:15" x14ac:dyDescent="0.35">
      <c r="A2" t="s">
        <v>109</v>
      </c>
      <c r="B2" t="s">
        <v>147</v>
      </c>
      <c r="C2" t="s">
        <v>147</v>
      </c>
      <c r="D2" s="2">
        <v>0.46840416362042941</v>
      </c>
      <c r="E2" s="2">
        <v>0.5315958363795692</v>
      </c>
      <c r="F2" s="2">
        <v>0</v>
      </c>
      <c r="G2" s="2">
        <v>0</v>
      </c>
      <c r="H2" s="2">
        <v>0</v>
      </c>
      <c r="I2" s="2"/>
      <c r="J2" s="2" t="s">
        <v>135</v>
      </c>
      <c r="K2" s="2" t="s">
        <v>136</v>
      </c>
      <c r="L2" s="2" t="s">
        <v>137</v>
      </c>
      <c r="M2" s="2" t="s">
        <v>138</v>
      </c>
      <c r="N2" s="4"/>
      <c r="O2" s="4"/>
    </row>
    <row r="3" spans="1:15" x14ac:dyDescent="0.35">
      <c r="A3" t="s">
        <v>110</v>
      </c>
      <c r="B3" t="s">
        <v>147</v>
      </c>
      <c r="C3" t="s">
        <v>147</v>
      </c>
      <c r="D3" s="2">
        <v>0.8770799683137912</v>
      </c>
      <c r="E3" s="2">
        <v>0</v>
      </c>
      <c r="F3" s="2">
        <v>0.12292003168620791</v>
      </c>
      <c r="G3" s="2">
        <v>0</v>
      </c>
      <c r="H3" s="2">
        <v>0</v>
      </c>
      <c r="I3" s="2"/>
      <c r="J3">
        <f>CORREL($D:$D,E:E)</f>
        <v>-0.45215435101809376</v>
      </c>
      <c r="K3">
        <f t="shared" ref="K3:M3" si="0">CORREL($D:$D,F:F)</f>
        <v>-0.22657185860289969</v>
      </c>
      <c r="L3">
        <f t="shared" si="0"/>
        <v>-0.3348548728951577</v>
      </c>
      <c r="M3">
        <f t="shared" si="0"/>
        <v>-0.27672397470027177</v>
      </c>
      <c r="N3" s="4"/>
      <c r="O3" s="4"/>
    </row>
    <row r="4" spans="1:15" x14ac:dyDescent="0.35">
      <c r="A4" t="s">
        <v>111</v>
      </c>
      <c r="B4" t="s">
        <v>147</v>
      </c>
      <c r="C4" t="s">
        <v>147</v>
      </c>
      <c r="D4" s="2">
        <v>0.63726598934486323</v>
      </c>
      <c r="E4" s="2">
        <v>0</v>
      </c>
      <c r="F4" s="2">
        <v>0</v>
      </c>
      <c r="G4" s="2">
        <v>0.362734010655135</v>
      </c>
      <c r="H4" s="2">
        <v>0</v>
      </c>
      <c r="I4" s="2"/>
      <c r="K4" t="s">
        <v>139</v>
      </c>
      <c r="L4" t="s">
        <v>140</v>
      </c>
      <c r="M4" t="s">
        <v>141</v>
      </c>
      <c r="N4" s="4"/>
      <c r="O4" s="4"/>
    </row>
    <row r="5" spans="1:15" x14ac:dyDescent="0.35">
      <c r="A5" t="s">
        <v>112</v>
      </c>
      <c r="B5" t="s">
        <v>147</v>
      </c>
      <c r="C5" t="s">
        <v>147</v>
      </c>
      <c r="D5" s="2">
        <v>0.66626571391991907</v>
      </c>
      <c r="E5" s="2">
        <v>0</v>
      </c>
      <c r="F5" s="2">
        <v>0</v>
      </c>
      <c r="G5" s="2">
        <v>0</v>
      </c>
      <c r="H5" s="2">
        <v>0.33373428608007932</v>
      </c>
      <c r="I5" s="2"/>
      <c r="K5">
        <f>CORREL($E:$E,F:F)</f>
        <v>-0.22252319370833676</v>
      </c>
      <c r="L5">
        <f t="shared" ref="L5:M5" si="1">CORREL($E:$E,G:G)</f>
        <v>-0.36716984951789511</v>
      </c>
      <c r="M5">
        <f>CORREL($E:$E,H:H)</f>
        <v>-0.32263304557246841</v>
      </c>
      <c r="N5" s="4"/>
      <c r="O5" s="4"/>
    </row>
    <row r="6" spans="1:15" x14ac:dyDescent="0.35">
      <c r="A6" t="s">
        <v>113</v>
      </c>
      <c r="B6" t="s">
        <v>147</v>
      </c>
      <c r="C6" t="s">
        <v>147</v>
      </c>
      <c r="D6" s="2">
        <v>0</v>
      </c>
      <c r="E6" s="2">
        <v>0.85879685857322807</v>
      </c>
      <c r="F6" s="2">
        <v>0.14120314142677132</v>
      </c>
      <c r="G6" s="2">
        <v>0</v>
      </c>
      <c r="H6" s="2">
        <v>0</v>
      </c>
      <c r="I6" s="2"/>
      <c r="K6" s="4"/>
      <c r="L6" t="s">
        <v>142</v>
      </c>
      <c r="M6" t="s">
        <v>143</v>
      </c>
      <c r="N6" s="4"/>
      <c r="O6" s="4"/>
    </row>
    <row r="7" spans="1:15" x14ac:dyDescent="0.35">
      <c r="A7" t="s">
        <v>114</v>
      </c>
      <c r="B7" t="s">
        <v>147</v>
      </c>
      <c r="C7" t="s">
        <v>147</v>
      </c>
      <c r="D7" s="2">
        <v>0</v>
      </c>
      <c r="E7" s="2">
        <v>0.66196212586098135</v>
      </c>
      <c r="F7" s="2">
        <v>0</v>
      </c>
      <c r="G7" s="2">
        <v>0.33803787413901809</v>
      </c>
      <c r="H7" s="2">
        <v>0</v>
      </c>
      <c r="I7" s="2"/>
      <c r="K7" s="4"/>
      <c r="L7">
        <f>CORREL($F:$F,G:G)</f>
        <v>-5.5747284926115172E-2</v>
      </c>
      <c r="M7">
        <f>CORREL($F:$F,H:H)</f>
        <v>0.1757183202604311</v>
      </c>
      <c r="N7" s="4"/>
      <c r="O7" s="4"/>
    </row>
    <row r="8" spans="1:15" x14ac:dyDescent="0.35">
      <c r="A8" t="s">
        <v>115</v>
      </c>
      <c r="B8" t="s">
        <v>147</v>
      </c>
      <c r="C8" t="s">
        <v>147</v>
      </c>
      <c r="D8" s="2">
        <v>0</v>
      </c>
      <c r="E8" s="2">
        <v>0.67069387621698051</v>
      </c>
      <c r="F8" s="2">
        <v>0</v>
      </c>
      <c r="G8" s="2">
        <v>0</v>
      </c>
      <c r="H8" s="2">
        <v>0.32930612378301838</v>
      </c>
      <c r="I8" s="2"/>
      <c r="K8" s="4"/>
      <c r="L8" s="4"/>
      <c r="M8" s="4" t="s">
        <v>144</v>
      </c>
      <c r="N8" s="4"/>
      <c r="O8" s="4"/>
    </row>
    <row r="9" spans="1:15" x14ac:dyDescent="0.35">
      <c r="A9" t="s">
        <v>116</v>
      </c>
      <c r="B9" t="s">
        <v>147</v>
      </c>
      <c r="C9" t="s">
        <v>147</v>
      </c>
      <c r="D9" s="2">
        <v>0</v>
      </c>
      <c r="E9" s="2">
        <v>0</v>
      </c>
      <c r="F9" s="2">
        <v>0.16356292516703819</v>
      </c>
      <c r="G9" s="2">
        <v>0.83643707483296115</v>
      </c>
      <c r="H9" s="2">
        <v>0</v>
      </c>
      <c r="I9" s="2"/>
      <c r="K9" s="4"/>
      <c r="L9" s="4"/>
      <c r="M9">
        <f>CORREL($G:$G,H:H)</f>
        <v>-0.10537218488484799</v>
      </c>
      <c r="N9" s="4"/>
      <c r="O9" s="4"/>
    </row>
    <row r="10" spans="1:15" x14ac:dyDescent="0.35">
      <c r="A10" t="s">
        <v>117</v>
      </c>
      <c r="B10" t="s">
        <v>147</v>
      </c>
      <c r="C10" t="s">
        <v>147</v>
      </c>
      <c r="D10" s="2">
        <v>0</v>
      </c>
      <c r="E10" s="2">
        <v>0</v>
      </c>
      <c r="F10" s="2">
        <v>0.52081397050774403</v>
      </c>
      <c r="G10" s="2">
        <v>0</v>
      </c>
      <c r="H10" s="2">
        <v>0.47918602949225325</v>
      </c>
      <c r="I10" s="2"/>
      <c r="N10" s="4"/>
      <c r="O10" s="4"/>
    </row>
    <row r="11" spans="1:15" x14ac:dyDescent="0.35">
      <c r="A11" t="s">
        <v>118</v>
      </c>
      <c r="B11" t="s">
        <v>147</v>
      </c>
      <c r="C11" t="s">
        <v>147</v>
      </c>
      <c r="D11" s="2">
        <v>0</v>
      </c>
      <c r="E11" s="2">
        <v>0</v>
      </c>
      <c r="F11" s="2">
        <v>0</v>
      </c>
      <c r="G11" s="2">
        <v>0.55879622608871493</v>
      </c>
      <c r="H11" s="2">
        <v>0.44120377391128396</v>
      </c>
      <c r="I11" s="2"/>
      <c r="K11" t="s">
        <v>0</v>
      </c>
      <c r="L11" t="s">
        <v>1</v>
      </c>
      <c r="M11" t="s">
        <v>2</v>
      </c>
      <c r="N11" t="s">
        <v>3</v>
      </c>
      <c r="O11" s="4"/>
    </row>
    <row r="12" spans="1:15" x14ac:dyDescent="0.35">
      <c r="A12" t="s">
        <v>119</v>
      </c>
      <c r="B12" t="s">
        <v>147</v>
      </c>
      <c r="C12" t="s">
        <v>147</v>
      </c>
      <c r="D12" s="2">
        <v>0.43184498099174223</v>
      </c>
      <c r="E12" s="2">
        <v>0.49404339909694162</v>
      </c>
      <c r="F12" s="2">
        <v>7.4111619911314708E-2</v>
      </c>
      <c r="G12" s="2">
        <v>0</v>
      </c>
      <c r="H12" s="2">
        <v>0</v>
      </c>
      <c r="I12" s="2"/>
      <c r="J12" t="s">
        <v>1</v>
      </c>
      <c r="K12">
        <f>CORREL($D:$D,E:E)</f>
        <v>-0.45215435101809376</v>
      </c>
    </row>
    <row r="13" spans="1:15" x14ac:dyDescent="0.35">
      <c r="A13" t="s">
        <v>120</v>
      </c>
      <c r="B13" t="s">
        <v>147</v>
      </c>
      <c r="C13" t="s">
        <v>147</v>
      </c>
      <c r="D13" s="2">
        <v>0.36285791832099862</v>
      </c>
      <c r="E13" s="2">
        <v>0.43669314123129754</v>
      </c>
      <c r="F13" s="2">
        <v>0</v>
      </c>
      <c r="G13" s="2">
        <v>0.20044894044770198</v>
      </c>
      <c r="H13" s="2">
        <v>0</v>
      </c>
      <c r="I13" s="2"/>
      <c r="J13" t="s">
        <v>2</v>
      </c>
      <c r="K13">
        <f>CORREL($D:$D,F:F)</f>
        <v>-0.22657185860289969</v>
      </c>
      <c r="L13">
        <f>CORREL($E:$E,F:F)</f>
        <v>-0.22252319370833676</v>
      </c>
      <c r="N13" s="4"/>
      <c r="O13" s="4"/>
    </row>
    <row r="14" spans="1:15" x14ac:dyDescent="0.35">
      <c r="A14" t="s">
        <v>121</v>
      </c>
      <c r="B14" t="s">
        <v>147</v>
      </c>
      <c r="C14" t="s">
        <v>147</v>
      </c>
      <c r="D14" s="2">
        <v>0.37243492055806898</v>
      </c>
      <c r="E14" s="2">
        <v>0.39102097411602244</v>
      </c>
      <c r="F14" s="2">
        <v>0</v>
      </c>
      <c r="G14" s="2">
        <v>0</v>
      </c>
      <c r="H14" s="2">
        <v>0.23654410532590675</v>
      </c>
      <c r="I14" s="2"/>
      <c r="J14" t="s">
        <v>3</v>
      </c>
      <c r="K14">
        <f>CORREL($D:$D,G:G)</f>
        <v>-0.3348548728951577</v>
      </c>
      <c r="L14">
        <f>CORREL($E:$E,G:G)</f>
        <v>-0.36716984951789511</v>
      </c>
      <c r="M14">
        <f>CORREL($F:$F,G:G)</f>
        <v>-5.5747284926115172E-2</v>
      </c>
      <c r="N14" s="4"/>
      <c r="O14" s="4"/>
    </row>
    <row r="15" spans="1:15" x14ac:dyDescent="0.35">
      <c r="A15" t="s">
        <v>122</v>
      </c>
      <c r="B15" t="s">
        <v>147</v>
      </c>
      <c r="C15" t="s">
        <v>147</v>
      </c>
      <c r="D15" s="2">
        <v>0.5854626154065905</v>
      </c>
      <c r="E15" s="2">
        <v>0</v>
      </c>
      <c r="F15" s="2">
        <v>8.73189853090936E-2</v>
      </c>
      <c r="G15" s="2">
        <v>0.32721839928431412</v>
      </c>
      <c r="H15" s="2">
        <v>0</v>
      </c>
      <c r="I15" s="2"/>
      <c r="J15" s="4" t="s">
        <v>4</v>
      </c>
      <c r="K15">
        <f>CORREL($D:$D,H:H)</f>
        <v>-0.27672397470027177</v>
      </c>
      <c r="L15">
        <f>CORREL($E:$E,H:H)</f>
        <v>-0.32263304557246841</v>
      </c>
      <c r="M15">
        <f>CORREL($F:$F,H:H)</f>
        <v>0.1757183202604311</v>
      </c>
      <c r="N15">
        <f>CORREL($G:$G,H:H)</f>
        <v>-0.10537218488484799</v>
      </c>
      <c r="O15" s="4"/>
    </row>
    <row r="16" spans="1:15" x14ac:dyDescent="0.35">
      <c r="A16" t="s">
        <v>123</v>
      </c>
      <c r="B16" t="s">
        <v>147</v>
      </c>
      <c r="C16" t="s">
        <v>147</v>
      </c>
      <c r="D16" s="2">
        <v>0.57201873285123261</v>
      </c>
      <c r="E16" s="2">
        <v>0</v>
      </c>
      <c r="F16" s="2">
        <v>5.9099658081157302E-2</v>
      </c>
      <c r="G16" s="2">
        <v>0</v>
      </c>
      <c r="H16" s="2">
        <v>0.36888160906760836</v>
      </c>
      <c r="I16" s="2"/>
      <c r="N16" s="4"/>
      <c r="O16" s="4"/>
    </row>
    <row r="17" spans="1:15" x14ac:dyDescent="0.35">
      <c r="A17" t="s">
        <v>124</v>
      </c>
      <c r="B17" t="s">
        <v>147</v>
      </c>
      <c r="C17" t="s">
        <v>147</v>
      </c>
      <c r="D17" s="2">
        <v>0.44292882765482505</v>
      </c>
      <c r="E17" s="2">
        <v>0</v>
      </c>
      <c r="F17" s="2">
        <v>0</v>
      </c>
      <c r="G17" s="2">
        <v>0.27012832750521537</v>
      </c>
      <c r="H17" s="2">
        <v>0.28694284483995763</v>
      </c>
      <c r="I17" s="2"/>
      <c r="N17" s="4"/>
      <c r="O17" s="4"/>
    </row>
    <row r="18" spans="1:15" x14ac:dyDescent="0.35">
      <c r="A18" t="s">
        <v>125</v>
      </c>
      <c r="B18" t="s">
        <v>147</v>
      </c>
      <c r="C18" t="s">
        <v>147</v>
      </c>
      <c r="D18" s="2">
        <v>0</v>
      </c>
      <c r="E18" s="2">
        <v>0.60750177829805729</v>
      </c>
      <c r="F18" s="2">
        <v>9.0706806628232203E-2</v>
      </c>
      <c r="G18" s="2">
        <v>0.30179141507370905</v>
      </c>
      <c r="H18" s="2">
        <v>0</v>
      </c>
      <c r="I18" s="2"/>
      <c r="N18" s="4"/>
      <c r="O18" s="4"/>
    </row>
    <row r="19" spans="1:15" x14ac:dyDescent="0.35">
      <c r="A19" t="s">
        <v>126</v>
      </c>
      <c r="B19" t="s">
        <v>147</v>
      </c>
      <c r="C19" t="s">
        <v>147</v>
      </c>
      <c r="D19" s="2">
        <v>0</v>
      </c>
      <c r="E19" s="2">
        <v>0.60750177829805729</v>
      </c>
      <c r="F19" s="2">
        <v>5.17898580895364E-2</v>
      </c>
      <c r="G19" s="2">
        <v>0</v>
      </c>
      <c r="H19" s="2">
        <v>0.34070836361240486</v>
      </c>
      <c r="I19" s="2"/>
      <c r="N19" s="4"/>
      <c r="O19" s="4"/>
    </row>
    <row r="20" spans="1:15" x14ac:dyDescent="0.35">
      <c r="A20" t="s">
        <v>127</v>
      </c>
      <c r="B20" t="s">
        <v>147</v>
      </c>
      <c r="C20" t="s">
        <v>147</v>
      </c>
      <c r="D20" s="2">
        <v>0</v>
      </c>
      <c r="E20" s="2">
        <v>0.45072747330421326</v>
      </c>
      <c r="F20" s="2">
        <v>0</v>
      </c>
      <c r="G20" s="2">
        <v>0.26682441922117844</v>
      </c>
      <c r="H20" s="2">
        <v>0.28244810747460608</v>
      </c>
      <c r="I20" s="2"/>
      <c r="N20" s="4"/>
      <c r="O20" s="4"/>
    </row>
    <row r="21" spans="1:15" x14ac:dyDescent="0.35">
      <c r="A21" t="s">
        <v>128</v>
      </c>
      <c r="B21" t="s">
        <v>147</v>
      </c>
      <c r="C21" t="s">
        <v>147</v>
      </c>
      <c r="D21" s="2">
        <v>0</v>
      </c>
      <c r="E21" s="2">
        <v>0</v>
      </c>
      <c r="F21" s="2">
        <v>9.9481099196368494E-2</v>
      </c>
      <c r="G21" s="2">
        <v>0.51793928115445664</v>
      </c>
      <c r="H21" s="2">
        <v>0.38257961964917359</v>
      </c>
      <c r="I21" s="2"/>
      <c r="N21" s="4"/>
      <c r="O21" s="4"/>
    </row>
    <row r="22" spans="1:15" x14ac:dyDescent="0.35">
      <c r="A22" t="s">
        <v>129</v>
      </c>
      <c r="B22" t="s">
        <v>147</v>
      </c>
      <c r="C22" t="s">
        <v>147</v>
      </c>
      <c r="D22" s="2">
        <v>0.3375146876412749</v>
      </c>
      <c r="E22" s="2">
        <v>0.41689669796689593</v>
      </c>
      <c r="F22" s="2">
        <v>5.9479590025045499E-2</v>
      </c>
      <c r="G22" s="2">
        <v>0.18610902436678134</v>
      </c>
      <c r="H22" s="2">
        <v>0</v>
      </c>
      <c r="I22" s="2"/>
      <c r="N22" s="4"/>
      <c r="O22" s="4"/>
    </row>
    <row r="23" spans="1:15" x14ac:dyDescent="0.35">
      <c r="A23" t="s">
        <v>130</v>
      </c>
      <c r="B23" t="s">
        <v>147</v>
      </c>
      <c r="C23" t="s">
        <v>147</v>
      </c>
      <c r="D23" s="2">
        <v>0.34826412826867492</v>
      </c>
      <c r="E23" s="2">
        <v>0.37107234767250963</v>
      </c>
      <c r="F23" s="2">
        <v>5.2215121735261896E-2</v>
      </c>
      <c r="G23" s="2">
        <v>0</v>
      </c>
      <c r="H23" s="2">
        <v>0.22844840232355185</v>
      </c>
      <c r="I23" s="2"/>
      <c r="N23" s="4"/>
      <c r="O23" s="4"/>
    </row>
    <row r="24" spans="1:15" x14ac:dyDescent="0.35">
      <c r="A24" t="s">
        <v>131</v>
      </c>
      <c r="B24" t="s">
        <v>147</v>
      </c>
      <c r="C24" t="s">
        <v>147</v>
      </c>
      <c r="D24" s="2">
        <v>0.29160384167413805</v>
      </c>
      <c r="E24" s="2">
        <v>0.33280166239495496</v>
      </c>
      <c r="F24" s="2">
        <v>0</v>
      </c>
      <c r="G24" s="2">
        <v>0.16701083915045226</v>
      </c>
      <c r="H24" s="2">
        <v>0.20858365678045265</v>
      </c>
      <c r="I24" s="2"/>
      <c r="N24" s="4"/>
      <c r="O24" s="4"/>
    </row>
    <row r="25" spans="1:15" x14ac:dyDescent="0.35">
      <c r="A25" t="s">
        <v>132</v>
      </c>
      <c r="B25" t="s">
        <v>147</v>
      </c>
      <c r="C25" t="s">
        <v>147</v>
      </c>
      <c r="D25" s="2">
        <v>0.4185968529461393</v>
      </c>
      <c r="E25" s="2">
        <v>0</v>
      </c>
      <c r="F25" s="2">
        <v>5.7824923418933097E-2</v>
      </c>
      <c r="G25" s="2">
        <v>0.25105893125107509</v>
      </c>
      <c r="H25" s="2">
        <v>0.27251929238384986</v>
      </c>
      <c r="I25" s="2"/>
      <c r="N25" s="4"/>
      <c r="O25" s="4"/>
    </row>
    <row r="26" spans="1:15" x14ac:dyDescent="0.35">
      <c r="A26" t="s">
        <v>133</v>
      </c>
      <c r="B26" t="s">
        <v>147</v>
      </c>
      <c r="C26" t="s">
        <v>147</v>
      </c>
      <c r="D26" s="2">
        <v>0</v>
      </c>
      <c r="E26" s="2">
        <v>0.42593047529940592</v>
      </c>
      <c r="F26" s="2">
        <v>5.9743822486446801E-2</v>
      </c>
      <c r="G26" s="2">
        <v>0.24472635871671619</v>
      </c>
      <c r="H26" s="2">
        <v>0.26959934349742931</v>
      </c>
      <c r="I26" s="2"/>
      <c r="K26" s="4"/>
      <c r="L26" s="4"/>
      <c r="M26" s="4"/>
      <c r="N26" s="4"/>
      <c r="O26" s="4"/>
    </row>
    <row r="27" spans="1:15" x14ac:dyDescent="0.35">
      <c r="A27" t="s">
        <v>134</v>
      </c>
      <c r="B27" t="s">
        <v>147</v>
      </c>
      <c r="C27" t="s">
        <v>147</v>
      </c>
      <c r="D27" s="2">
        <v>0.27761528825015863</v>
      </c>
      <c r="E27" s="2">
        <v>0.32168672900293027</v>
      </c>
      <c r="F27" s="2">
        <v>4.3026080006887402E-2</v>
      </c>
      <c r="G27" s="2">
        <v>0.15822859489096308</v>
      </c>
      <c r="H27" s="2">
        <v>0.19944330784905837</v>
      </c>
      <c r="I27" s="2"/>
      <c r="K27" s="4"/>
      <c r="L27" s="4"/>
      <c r="M27" s="4"/>
      <c r="N27" s="4"/>
      <c r="O27" s="4"/>
    </row>
    <row r="28" spans="1:15" x14ac:dyDescent="0.35">
      <c r="I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Orme</dc:creator>
  <cp:lastModifiedBy>Orme, Michael</cp:lastModifiedBy>
  <dcterms:created xsi:type="dcterms:W3CDTF">2015-06-05T18:19:34Z</dcterms:created>
  <dcterms:modified xsi:type="dcterms:W3CDTF">2024-08-23T14:06:17Z</dcterms:modified>
</cp:coreProperties>
</file>