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Git_Files\ModewiseTRIP\"/>
    </mc:Choice>
  </mc:AlternateContent>
  <xr:revisionPtr revIDLastSave="0" documentId="13_ncr:1_{BB17FC4F-BE58-4C1C-8EA5-3AED200C78B7}" xr6:coauthVersionLast="47" xr6:coauthVersionMax="47" xr10:uidLastSave="{00000000-0000-0000-0000-000000000000}"/>
  <bookViews>
    <workbookView xWindow="-96" yWindow="-96" windowWidth="19392" windowHeight="10992" firstSheet="1" activeTab="3" xr2:uid="{06292374-FCA8-4185-BC0B-DEE43A8C58FB}"/>
  </bookViews>
  <sheets>
    <sheet name="Compare Methods Fourier" sheetId="1" r:id="rId1"/>
    <sheet name="Intermediate Dimension Fourier" sheetId="2" r:id="rId2"/>
    <sheet name="Intermediate  Dimension Gaussia" sheetId="4" r:id="rId3"/>
    <sheet name="Compare Methods Gaussian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9" i="1" l="1"/>
  <c r="P48" i="1"/>
  <c r="P47" i="1"/>
  <c r="J47" i="1"/>
  <c r="E49" i="1"/>
  <c r="E48" i="1"/>
  <c r="E47" i="1"/>
  <c r="J44" i="1"/>
  <c r="J43" i="1"/>
  <c r="J42" i="1"/>
  <c r="J41" i="1"/>
  <c r="J40" i="1"/>
  <c r="J39" i="1"/>
  <c r="J36" i="1"/>
  <c r="J35" i="1"/>
  <c r="J34" i="1"/>
  <c r="J33" i="1"/>
  <c r="J32" i="1"/>
  <c r="J31" i="1"/>
  <c r="J24" i="1"/>
  <c r="P44" i="1"/>
  <c r="P43" i="1"/>
  <c r="P42" i="1"/>
  <c r="P41" i="1"/>
  <c r="P40" i="1"/>
  <c r="P39" i="1"/>
  <c r="P36" i="1"/>
  <c r="P35" i="1"/>
  <c r="P34" i="1"/>
  <c r="P33" i="1"/>
  <c r="P32" i="1"/>
  <c r="P31" i="1"/>
  <c r="E44" i="1"/>
  <c r="E43" i="1"/>
  <c r="E42" i="1"/>
  <c r="E41" i="1"/>
  <c r="E40" i="1"/>
  <c r="E39" i="1"/>
  <c r="E36" i="1"/>
  <c r="E35" i="1"/>
  <c r="E34" i="1"/>
  <c r="E33" i="1"/>
  <c r="E32" i="1"/>
  <c r="E31" i="1"/>
  <c r="H45" i="2"/>
  <c r="H44" i="2"/>
  <c r="H43" i="2"/>
  <c r="H42" i="2"/>
  <c r="H41" i="2"/>
  <c r="H40" i="2"/>
  <c r="H39" i="2"/>
  <c r="H38" i="2"/>
  <c r="H37" i="2"/>
  <c r="H34" i="4" l="1"/>
  <c r="H33" i="4"/>
  <c r="H32" i="4"/>
  <c r="H31" i="4"/>
  <c r="H30" i="4"/>
  <c r="H29" i="4"/>
  <c r="H28" i="4"/>
  <c r="H27" i="4"/>
  <c r="H26" i="4"/>
  <c r="H25" i="4"/>
  <c r="H24" i="4"/>
  <c r="H23" i="4"/>
  <c r="H21" i="4"/>
  <c r="H20" i="4"/>
  <c r="H19" i="4"/>
  <c r="H18" i="4"/>
  <c r="H17" i="4"/>
  <c r="H16" i="4"/>
  <c r="H15" i="4"/>
  <c r="H14" i="4"/>
  <c r="H12" i="4"/>
  <c r="H11" i="4"/>
  <c r="H10" i="4"/>
  <c r="H9" i="4"/>
  <c r="H8" i="4"/>
  <c r="H7" i="4"/>
  <c r="P6" i="4"/>
  <c r="H6" i="4"/>
  <c r="P5" i="4"/>
  <c r="H5" i="4"/>
  <c r="U17" i="1"/>
  <c r="U11" i="1" l="1"/>
  <c r="U10" i="1"/>
  <c r="U9" i="1"/>
  <c r="U8" i="1"/>
  <c r="U28" i="1"/>
  <c r="U27" i="1"/>
  <c r="U26" i="1"/>
  <c r="U25" i="1"/>
  <c r="U24" i="1"/>
  <c r="U21" i="1"/>
  <c r="U20" i="1"/>
  <c r="U19" i="1"/>
  <c r="U18" i="1"/>
  <c r="U16" i="1"/>
  <c r="U15" i="1"/>
  <c r="U14" i="1"/>
  <c r="U7" i="1"/>
  <c r="U6" i="1"/>
  <c r="U5" i="1"/>
  <c r="U4" i="1"/>
  <c r="P28" i="3" l="1"/>
  <c r="J28" i="3"/>
  <c r="E28" i="3"/>
  <c r="P27" i="3"/>
  <c r="J27" i="3"/>
  <c r="E27" i="3"/>
  <c r="P26" i="3"/>
  <c r="J26" i="3"/>
  <c r="E26" i="3"/>
  <c r="P25" i="3"/>
  <c r="J25" i="3"/>
  <c r="E25" i="3"/>
  <c r="P24" i="3"/>
  <c r="J24" i="3"/>
  <c r="E24" i="3"/>
  <c r="P21" i="3"/>
  <c r="J21" i="3"/>
  <c r="E21" i="3"/>
  <c r="P20" i="3"/>
  <c r="J20" i="3"/>
  <c r="E20" i="3"/>
  <c r="P19" i="3"/>
  <c r="J19" i="3"/>
  <c r="E19" i="3"/>
  <c r="P18" i="3"/>
  <c r="J18" i="3"/>
  <c r="E18" i="3"/>
  <c r="P17" i="3"/>
  <c r="J17" i="3"/>
  <c r="E17" i="3"/>
  <c r="P16" i="3"/>
  <c r="J16" i="3"/>
  <c r="E16" i="3"/>
  <c r="P15" i="3"/>
  <c r="J15" i="3"/>
  <c r="E15" i="3"/>
  <c r="P14" i="3"/>
  <c r="J14" i="3"/>
  <c r="E14" i="3"/>
  <c r="P10" i="3"/>
  <c r="J10" i="3"/>
  <c r="E10" i="3"/>
  <c r="P9" i="3"/>
  <c r="J9" i="3"/>
  <c r="E9" i="3"/>
  <c r="P8" i="3"/>
  <c r="J8" i="3"/>
  <c r="E8" i="3"/>
  <c r="P7" i="3"/>
  <c r="J7" i="3"/>
  <c r="E7" i="3"/>
  <c r="P6" i="3"/>
  <c r="J6" i="3"/>
  <c r="E6" i="3"/>
  <c r="P5" i="3"/>
  <c r="J5" i="3"/>
  <c r="E5" i="3"/>
  <c r="P4" i="3"/>
  <c r="J4" i="3"/>
  <c r="E4" i="3"/>
  <c r="P3" i="3"/>
  <c r="J3" i="3"/>
  <c r="E3" i="3"/>
  <c r="P11" i="1"/>
  <c r="P10" i="1"/>
  <c r="P9" i="1"/>
  <c r="E11" i="1"/>
  <c r="E10" i="1"/>
  <c r="E9" i="1"/>
  <c r="P8" i="1"/>
  <c r="P7" i="1"/>
  <c r="P6" i="1"/>
  <c r="P5" i="1"/>
  <c r="P4" i="1"/>
  <c r="P28" i="1"/>
  <c r="P27" i="1"/>
  <c r="P26" i="1"/>
  <c r="P25" i="1"/>
  <c r="P24" i="1"/>
  <c r="J5" i="1"/>
  <c r="J4" i="1"/>
  <c r="E8" i="1"/>
  <c r="E7" i="1"/>
  <c r="E6" i="1"/>
  <c r="E5" i="1"/>
  <c r="E4" i="1"/>
  <c r="E28" i="1"/>
  <c r="E27" i="1"/>
  <c r="E26" i="1"/>
  <c r="E25" i="1"/>
  <c r="E24" i="1"/>
  <c r="J11" i="1"/>
  <c r="J10" i="1"/>
  <c r="J9" i="1"/>
  <c r="J8" i="1"/>
  <c r="J7" i="1"/>
  <c r="J6" i="1"/>
  <c r="J28" i="1"/>
  <c r="J27" i="1"/>
  <c r="J26" i="1"/>
  <c r="J25" i="1"/>
  <c r="P21" i="1"/>
  <c r="P20" i="1"/>
  <c r="P19" i="1"/>
  <c r="P18" i="1"/>
  <c r="P17" i="1"/>
  <c r="P16" i="1"/>
  <c r="P15" i="1"/>
  <c r="P14" i="1"/>
  <c r="J21" i="1"/>
  <c r="J20" i="1"/>
  <c r="J19" i="1"/>
  <c r="J18" i="1"/>
  <c r="J17" i="1"/>
  <c r="J16" i="1"/>
  <c r="J15" i="1"/>
  <c r="J14" i="1"/>
  <c r="E21" i="1"/>
  <c r="E20" i="1"/>
  <c r="E19" i="1"/>
  <c r="E18" i="1"/>
  <c r="E17" i="1"/>
  <c r="E16" i="1"/>
  <c r="E15" i="1"/>
  <c r="E14" i="1"/>
  <c r="H34" i="2"/>
  <c r="H33" i="2"/>
  <c r="H32" i="2"/>
  <c r="H31" i="2"/>
  <c r="H30" i="2"/>
  <c r="H29" i="2"/>
  <c r="H28" i="2"/>
  <c r="H27" i="2"/>
  <c r="H26" i="2"/>
  <c r="H25" i="2"/>
  <c r="H24" i="2"/>
  <c r="H23" i="2"/>
  <c r="P12" i="2"/>
  <c r="H12" i="2"/>
  <c r="P11" i="2"/>
  <c r="H11" i="2"/>
  <c r="P10" i="2"/>
  <c r="H10" i="2"/>
  <c r="P9" i="2"/>
  <c r="H9" i="2"/>
  <c r="P8" i="2"/>
  <c r="H8" i="2"/>
  <c r="P7" i="2"/>
  <c r="H7" i="2"/>
  <c r="P6" i="2"/>
  <c r="H6" i="2"/>
  <c r="P5" i="2"/>
  <c r="H5" i="2"/>
  <c r="P21" i="2"/>
  <c r="H21" i="2"/>
  <c r="P20" i="2"/>
  <c r="H20" i="2"/>
  <c r="P19" i="2"/>
  <c r="H19" i="2"/>
  <c r="P18" i="2"/>
  <c r="H18" i="2"/>
  <c r="P17" i="2"/>
  <c r="H17" i="2"/>
  <c r="P16" i="2"/>
  <c r="H16" i="2"/>
  <c r="P15" i="2"/>
  <c r="H15" i="2"/>
  <c r="P14" i="2"/>
  <c r="H14" i="2"/>
</calcChain>
</file>

<file path=xl/sharedStrings.xml><?xml version="1.0" encoding="utf-8"?>
<sst xmlns="http://schemas.openxmlformats.org/spreadsheetml/2006/main" count="360" uniqueCount="25">
  <si>
    <t>target_dim</t>
  </si>
  <si>
    <t>percent_recovered</t>
  </si>
  <si>
    <t>avg # iters</t>
  </si>
  <si>
    <t>avg time</t>
  </si>
  <si>
    <t>TWOSTEP</t>
  </si>
  <si>
    <t>inf</t>
  </si>
  <si>
    <t>VECTORIZED</t>
  </si>
  <si>
    <t>MODEWISE</t>
  </si>
  <si>
    <t>n=5,d=4</t>
  </si>
  <si>
    <t>r=2</t>
  </si>
  <si>
    <t>r=3</t>
  </si>
  <si>
    <t>mode</t>
  </si>
  <si>
    <t>intermediate dimension</t>
  </si>
  <si>
    <t>time/iter</t>
  </si>
  <si>
    <t>r</t>
  </si>
  <si>
    <t>Red = First spot where compression drops below 90%</t>
  </si>
  <si>
    <t>Blue = Best across the three methods</t>
  </si>
  <si>
    <t>memory</t>
  </si>
  <si>
    <t>Int. Dim.</t>
  </si>
  <si>
    <t>n</t>
  </si>
  <si>
    <t>d</t>
  </si>
  <si>
    <t>Blue = Best across the three methods (with at least 90% success)</t>
  </si>
  <si>
    <t>MODEWISE (2000 iterations)</t>
  </si>
  <si>
    <t>n=6,d=4</t>
  </si>
  <si>
    <t>2000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</si>
</sst>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4F61-8D20-4A25-B99E-AE4075BE194D}">
  <dimension ref="A1:U51"/>
  <sheetViews>
    <sheetView topLeftCell="A28" workbookViewId="0">
      <selection activeCell="A29" sqref="A29:C44"/>
    </sheetView>
  </sheetViews>
  <sheetFormatPr defaultRowHeight="14.4" x14ac:dyDescent="0.55000000000000004"/>
  <cols>
    <col min="1" max="1" width="10.3671875" bestFit="1" customWidth="1"/>
    <col min="15" max="15" width="7.83984375" bestFit="1" customWidth="1"/>
  </cols>
  <sheetData>
    <row r="1" spans="1:21" x14ac:dyDescent="0.55000000000000004">
      <c r="A1" s="1" t="s">
        <v>19</v>
      </c>
      <c r="B1" s="1" t="s">
        <v>20</v>
      </c>
      <c r="C1" s="1" t="s">
        <v>14</v>
      </c>
      <c r="D1" t="s">
        <v>6</v>
      </c>
      <c r="G1" t="s">
        <v>7</v>
      </c>
      <c r="L1" t="s">
        <v>4</v>
      </c>
      <c r="M1" s="4" t="s">
        <v>15</v>
      </c>
      <c r="S1" t="s">
        <v>22</v>
      </c>
    </row>
    <row r="2" spans="1:21" x14ac:dyDescent="0.55000000000000004">
      <c r="A2" s="1">
        <v>5</v>
      </c>
      <c r="B2" s="1">
        <v>4</v>
      </c>
      <c r="C2" s="1">
        <v>1</v>
      </c>
      <c r="M2" s="5" t="s">
        <v>21</v>
      </c>
    </row>
    <row r="3" spans="1:21" x14ac:dyDescent="0.55000000000000004">
      <c r="A3" t="s">
        <v>0</v>
      </c>
      <c r="B3" t="s">
        <v>1</v>
      </c>
      <c r="C3" t="s">
        <v>2</v>
      </c>
      <c r="D3" t="s">
        <v>3</v>
      </c>
      <c r="E3" t="s">
        <v>17</v>
      </c>
      <c r="F3" t="s">
        <v>0</v>
      </c>
      <c r="G3" t="s">
        <v>1</v>
      </c>
      <c r="H3" t="s">
        <v>2</v>
      </c>
      <c r="I3" t="s">
        <v>3</v>
      </c>
      <c r="J3" t="s">
        <v>17</v>
      </c>
      <c r="K3" t="s">
        <v>0</v>
      </c>
      <c r="L3" t="s">
        <v>1</v>
      </c>
      <c r="M3" t="s">
        <v>2</v>
      </c>
      <c r="N3" t="s">
        <v>3</v>
      </c>
      <c r="O3" t="s">
        <v>18</v>
      </c>
      <c r="P3" t="s">
        <v>17</v>
      </c>
      <c r="Q3" t="s">
        <v>0</v>
      </c>
      <c r="R3" t="s">
        <v>1</v>
      </c>
      <c r="S3" t="s">
        <v>2</v>
      </c>
      <c r="T3" t="s">
        <v>3</v>
      </c>
      <c r="U3" t="s">
        <v>17</v>
      </c>
    </row>
    <row r="4" spans="1:21" x14ac:dyDescent="0.55000000000000004">
      <c r="A4">
        <v>400</v>
      </c>
      <c r="B4">
        <v>93</v>
      </c>
      <c r="C4">
        <v>443.44086021505302</v>
      </c>
      <c r="D4">
        <v>6.3860321370784598</v>
      </c>
      <c r="E4">
        <f t="shared" ref="E4:E11" si="0">A4*($A$2^$B$2)</f>
        <v>250000</v>
      </c>
      <c r="F4">
        <v>400</v>
      </c>
      <c r="G4">
        <v>96</v>
      </c>
      <c r="H4">
        <v>379.34375</v>
      </c>
      <c r="I4">
        <v>2.2226805265915202</v>
      </c>
      <c r="J4">
        <f>2*$A$2^($B$2/2)*(F4^0.5)</f>
        <v>1000</v>
      </c>
      <c r="K4">
        <v>400</v>
      </c>
      <c r="L4">
        <v>100</v>
      </c>
      <c r="M4" s="3">
        <v>150.03</v>
      </c>
      <c r="N4" s="3">
        <v>2.5905192195810298</v>
      </c>
      <c r="O4">
        <v>484</v>
      </c>
      <c r="P4">
        <f t="shared" ref="P4:P11" si="1">2*($A$2^($B$2/2))*O4^0.5+O4*K4</f>
        <v>194700</v>
      </c>
      <c r="Q4">
        <v>400</v>
      </c>
      <c r="R4">
        <v>100</v>
      </c>
      <c r="S4">
        <v>415.07</v>
      </c>
      <c r="T4">
        <v>2.1721668616868501</v>
      </c>
      <c r="U4">
        <f>2*$A$2^($B$2/2)*(Q4^0.5)</f>
        <v>1000</v>
      </c>
    </row>
    <row r="5" spans="1:21" x14ac:dyDescent="0.55000000000000004">
      <c r="A5">
        <v>324</v>
      </c>
      <c r="B5" s="2">
        <v>74</v>
      </c>
      <c r="C5">
        <v>213.39189189189099</v>
      </c>
      <c r="D5">
        <v>3.9082989687905498</v>
      </c>
      <c r="E5">
        <f t="shared" si="0"/>
        <v>202500</v>
      </c>
      <c r="F5">
        <v>324</v>
      </c>
      <c r="G5" s="2">
        <v>59</v>
      </c>
      <c r="H5">
        <v>534.27118644067798</v>
      </c>
      <c r="I5">
        <v>3.18674689442929</v>
      </c>
      <c r="J5">
        <f t="shared" ref="J5:J11" si="2">2*$A$13^($B$13/2)*(F5^0.5)</f>
        <v>900</v>
      </c>
      <c r="K5">
        <v>324</v>
      </c>
      <c r="L5">
        <v>100</v>
      </c>
      <c r="M5" s="3">
        <v>160.88</v>
      </c>
      <c r="N5" s="3">
        <v>2.3127485809661401</v>
      </c>
      <c r="O5">
        <v>484</v>
      </c>
      <c r="P5">
        <f t="shared" si="1"/>
        <v>157916</v>
      </c>
      <c r="Q5">
        <v>324</v>
      </c>
      <c r="R5">
        <v>83</v>
      </c>
      <c r="S5">
        <v>778.31325301204799</v>
      </c>
      <c r="T5">
        <v>4.4703398948333302</v>
      </c>
      <c r="U5">
        <f t="shared" ref="U5:U11" si="3">2*$A$13^($B$13/2)*(Q5^0.5)</f>
        <v>900</v>
      </c>
    </row>
    <row r="6" spans="1:21" x14ac:dyDescent="0.55000000000000004">
      <c r="A6">
        <v>256</v>
      </c>
      <c r="B6">
        <v>77</v>
      </c>
      <c r="C6">
        <v>293.42857142857099</v>
      </c>
      <c r="D6">
        <v>3.8371648014365798</v>
      </c>
      <c r="E6">
        <f t="shared" si="0"/>
        <v>160000</v>
      </c>
      <c r="F6">
        <v>256</v>
      </c>
      <c r="G6">
        <v>29</v>
      </c>
      <c r="H6">
        <v>665.58620689655095</v>
      </c>
      <c r="I6">
        <v>3.8491576091097301</v>
      </c>
      <c r="J6">
        <f t="shared" si="2"/>
        <v>800</v>
      </c>
      <c r="K6">
        <v>256</v>
      </c>
      <c r="L6">
        <v>99</v>
      </c>
      <c r="M6" s="3">
        <v>173.56565656565601</v>
      </c>
      <c r="N6" s="3">
        <v>2.32309312934074</v>
      </c>
      <c r="O6">
        <v>484</v>
      </c>
      <c r="P6">
        <f t="shared" si="1"/>
        <v>125004</v>
      </c>
      <c r="Q6">
        <v>256</v>
      </c>
      <c r="R6">
        <v>55</v>
      </c>
      <c r="S6">
        <v>1065.5999999999999</v>
      </c>
      <c r="T6">
        <v>6.0105570084669298</v>
      </c>
      <c r="U6">
        <f t="shared" si="3"/>
        <v>800</v>
      </c>
    </row>
    <row r="7" spans="1:21" x14ac:dyDescent="0.55000000000000004">
      <c r="A7">
        <v>196</v>
      </c>
      <c r="B7">
        <v>62</v>
      </c>
      <c r="C7">
        <v>305.85483870967698</v>
      </c>
      <c r="D7">
        <v>3.0638758625775</v>
      </c>
      <c r="E7">
        <f t="shared" si="0"/>
        <v>122500</v>
      </c>
      <c r="F7">
        <v>196</v>
      </c>
      <c r="G7">
        <v>10</v>
      </c>
      <c r="H7">
        <v>647.5</v>
      </c>
      <c r="I7">
        <v>3.6528063245117601</v>
      </c>
      <c r="J7">
        <f t="shared" si="2"/>
        <v>700</v>
      </c>
      <c r="K7">
        <v>196</v>
      </c>
      <c r="L7">
        <v>99</v>
      </c>
      <c r="M7" s="3">
        <v>194.61616161616101</v>
      </c>
      <c r="N7" s="3">
        <v>2.68646883326723</v>
      </c>
      <c r="O7">
        <v>484</v>
      </c>
      <c r="P7">
        <f t="shared" si="1"/>
        <v>95964</v>
      </c>
      <c r="Q7">
        <v>196</v>
      </c>
      <c r="R7">
        <v>34</v>
      </c>
      <c r="S7">
        <v>1225.38235294117</v>
      </c>
      <c r="T7">
        <v>6.4788106249864397</v>
      </c>
      <c r="U7">
        <f t="shared" si="3"/>
        <v>700</v>
      </c>
    </row>
    <row r="8" spans="1:21" x14ac:dyDescent="0.55000000000000004">
      <c r="A8">
        <v>144</v>
      </c>
      <c r="B8">
        <v>18</v>
      </c>
      <c r="C8">
        <v>548.55555555555497</v>
      </c>
      <c r="D8">
        <v>5.6184348095622303</v>
      </c>
      <c r="E8">
        <f t="shared" si="0"/>
        <v>90000</v>
      </c>
      <c r="F8">
        <v>144</v>
      </c>
      <c r="G8">
        <v>1</v>
      </c>
      <c r="H8">
        <v>954</v>
      </c>
      <c r="I8">
        <v>5.7051940653473103</v>
      </c>
      <c r="J8">
        <f t="shared" si="2"/>
        <v>600</v>
      </c>
      <c r="K8">
        <v>144</v>
      </c>
      <c r="L8">
        <v>98</v>
      </c>
      <c r="M8" s="3">
        <v>220.30612244897901</v>
      </c>
      <c r="N8" s="3">
        <v>3.5443058389296</v>
      </c>
      <c r="O8">
        <v>484</v>
      </c>
      <c r="P8">
        <f t="shared" si="1"/>
        <v>70796</v>
      </c>
      <c r="Q8">
        <v>144</v>
      </c>
      <c r="R8">
        <v>8</v>
      </c>
      <c r="S8">
        <v>1441</v>
      </c>
      <c r="T8">
        <v>7.66538161900825</v>
      </c>
      <c r="U8">
        <f t="shared" si="3"/>
        <v>600</v>
      </c>
    </row>
    <row r="9" spans="1:21" x14ac:dyDescent="0.55000000000000004">
      <c r="A9">
        <v>100</v>
      </c>
      <c r="B9">
        <v>12</v>
      </c>
      <c r="C9">
        <v>564.91666666666595</v>
      </c>
      <c r="D9">
        <v>7.9518935654001899</v>
      </c>
      <c r="E9">
        <f t="shared" si="0"/>
        <v>62500</v>
      </c>
      <c r="F9">
        <v>100</v>
      </c>
      <c r="G9">
        <v>0</v>
      </c>
      <c r="H9">
        <v>1000</v>
      </c>
      <c r="I9" t="s">
        <v>5</v>
      </c>
      <c r="J9">
        <f t="shared" si="2"/>
        <v>500</v>
      </c>
      <c r="K9">
        <v>100</v>
      </c>
      <c r="L9" s="2">
        <v>89</v>
      </c>
      <c r="M9" s="6">
        <v>292.202247191011</v>
      </c>
      <c r="N9" s="6">
        <v>4.3659015049048602</v>
      </c>
      <c r="O9">
        <v>484</v>
      </c>
      <c r="P9">
        <f t="shared" si="1"/>
        <v>49500</v>
      </c>
      <c r="Q9">
        <v>100</v>
      </c>
      <c r="R9">
        <v>0</v>
      </c>
      <c r="S9">
        <v>2000</v>
      </c>
      <c r="T9" t="s">
        <v>5</v>
      </c>
      <c r="U9">
        <f t="shared" si="3"/>
        <v>500</v>
      </c>
    </row>
    <row r="10" spans="1:21" x14ac:dyDescent="0.55000000000000004">
      <c r="A10">
        <v>64</v>
      </c>
      <c r="B10">
        <v>18</v>
      </c>
      <c r="C10">
        <v>668.05555555555497</v>
      </c>
      <c r="D10">
        <v>8.8598023688213701</v>
      </c>
      <c r="E10">
        <f t="shared" si="0"/>
        <v>40000</v>
      </c>
      <c r="F10">
        <v>64</v>
      </c>
      <c r="G10">
        <v>0</v>
      </c>
      <c r="H10">
        <v>1000</v>
      </c>
      <c r="I10" t="s">
        <v>5</v>
      </c>
      <c r="J10">
        <f t="shared" si="2"/>
        <v>400</v>
      </c>
      <c r="K10">
        <v>64</v>
      </c>
      <c r="L10">
        <v>63</v>
      </c>
      <c r="M10" s="6">
        <v>378.41269841269798</v>
      </c>
      <c r="N10" s="6">
        <v>5.6900194785483702</v>
      </c>
      <c r="O10">
        <v>484</v>
      </c>
      <c r="P10">
        <f t="shared" si="1"/>
        <v>32076</v>
      </c>
      <c r="Q10">
        <v>64</v>
      </c>
      <c r="R10">
        <v>0</v>
      </c>
      <c r="S10">
        <v>2000</v>
      </c>
      <c r="T10" t="s">
        <v>5</v>
      </c>
      <c r="U10">
        <f t="shared" si="3"/>
        <v>400</v>
      </c>
    </row>
    <row r="11" spans="1:21" x14ac:dyDescent="0.55000000000000004">
      <c r="A11">
        <v>36</v>
      </c>
      <c r="B11">
        <v>1</v>
      </c>
      <c r="C11">
        <v>772</v>
      </c>
      <c r="D11">
        <v>10.6315332688391</v>
      </c>
      <c r="E11">
        <f t="shared" si="0"/>
        <v>22500</v>
      </c>
      <c r="F11">
        <v>36</v>
      </c>
      <c r="G11">
        <v>0</v>
      </c>
      <c r="H11">
        <v>1000</v>
      </c>
      <c r="I11" t="s">
        <v>5</v>
      </c>
      <c r="J11">
        <f t="shared" si="2"/>
        <v>300</v>
      </c>
      <c r="K11">
        <v>36</v>
      </c>
      <c r="L11">
        <v>11</v>
      </c>
      <c r="M11" s="6">
        <v>572.72727272727195</v>
      </c>
      <c r="N11" s="6">
        <v>6.8125549708916298</v>
      </c>
      <c r="O11">
        <v>484</v>
      </c>
      <c r="P11">
        <f t="shared" si="1"/>
        <v>18524</v>
      </c>
      <c r="Q11">
        <v>36</v>
      </c>
      <c r="R11">
        <v>0</v>
      </c>
      <c r="S11">
        <v>2000</v>
      </c>
      <c r="T11" t="s">
        <v>5</v>
      </c>
      <c r="U11">
        <f t="shared" si="3"/>
        <v>300</v>
      </c>
    </row>
    <row r="12" spans="1:21" x14ac:dyDescent="0.55000000000000004">
      <c r="A12" s="1" t="s">
        <v>19</v>
      </c>
      <c r="B12" s="1" t="s">
        <v>20</v>
      </c>
      <c r="C12" s="1" t="s">
        <v>14</v>
      </c>
    </row>
    <row r="13" spans="1:21" x14ac:dyDescent="0.55000000000000004">
      <c r="A13" s="1">
        <v>5</v>
      </c>
      <c r="B13" s="1">
        <v>4</v>
      </c>
      <c r="C13" s="1">
        <v>2</v>
      </c>
    </row>
    <row r="14" spans="1:21" x14ac:dyDescent="0.55000000000000004">
      <c r="A14">
        <v>400</v>
      </c>
      <c r="B14">
        <v>100</v>
      </c>
      <c r="C14" s="3">
        <v>125.85</v>
      </c>
      <c r="D14">
        <v>7.4143971461709501</v>
      </c>
      <c r="E14">
        <f t="shared" ref="E14:E21" si="4">A14*($A$13^$B$13)</f>
        <v>250000</v>
      </c>
      <c r="F14">
        <v>400</v>
      </c>
      <c r="G14">
        <v>100</v>
      </c>
      <c r="H14">
        <v>240.57</v>
      </c>
      <c r="I14" s="3">
        <v>2.9435725045669798</v>
      </c>
      <c r="J14">
        <f t="shared" ref="J14:J21" si="5">2*$A$13^($B$13/2)*(F14^0.5)</f>
        <v>1000</v>
      </c>
      <c r="K14">
        <v>400</v>
      </c>
      <c r="L14">
        <v>100</v>
      </c>
      <c r="M14">
        <v>204.3</v>
      </c>
      <c r="N14">
        <v>13.5257492834515</v>
      </c>
      <c r="O14">
        <v>484</v>
      </c>
      <c r="P14">
        <f t="shared" ref="P14:P21" si="6">2*($A$13^($B$13/2))*O14^0.5+O14*K14</f>
        <v>194700</v>
      </c>
      <c r="Q14">
        <v>400</v>
      </c>
      <c r="R14">
        <v>100</v>
      </c>
      <c r="S14">
        <v>240.57</v>
      </c>
      <c r="T14">
        <v>2.1413845207355902</v>
      </c>
      <c r="U14">
        <f t="shared" ref="U14:U21" si="7">2*$A$13^($B$13/2)*(Q14^0.5)</f>
        <v>1000</v>
      </c>
    </row>
    <row r="15" spans="1:21" x14ac:dyDescent="0.55000000000000004">
      <c r="A15">
        <v>324</v>
      </c>
      <c r="B15">
        <v>100</v>
      </c>
      <c r="C15">
        <v>195.59</v>
      </c>
      <c r="D15">
        <v>11.9153528581373</v>
      </c>
      <c r="E15">
        <f t="shared" si="4"/>
        <v>202500</v>
      </c>
      <c r="F15">
        <v>324</v>
      </c>
      <c r="G15">
        <v>97</v>
      </c>
      <c r="H15">
        <v>441.29896907216403</v>
      </c>
      <c r="I15" s="3">
        <v>5.3234517507101398</v>
      </c>
      <c r="J15">
        <f t="shared" si="5"/>
        <v>900</v>
      </c>
      <c r="K15">
        <v>324</v>
      </c>
      <c r="L15">
        <v>100</v>
      </c>
      <c r="M15" s="3">
        <v>172.23</v>
      </c>
      <c r="N15">
        <v>10.4063286616746</v>
      </c>
      <c r="O15">
        <v>484</v>
      </c>
      <c r="P15">
        <f t="shared" si="6"/>
        <v>157916</v>
      </c>
      <c r="Q15">
        <v>324</v>
      </c>
      <c r="R15">
        <v>98</v>
      </c>
      <c r="S15">
        <v>447.65306122448902</v>
      </c>
      <c r="T15">
        <v>4.9761685716292297</v>
      </c>
      <c r="U15">
        <f t="shared" si="7"/>
        <v>900</v>
      </c>
    </row>
    <row r="16" spans="1:21" x14ac:dyDescent="0.55000000000000004">
      <c r="A16">
        <v>256</v>
      </c>
      <c r="B16">
        <v>100</v>
      </c>
      <c r="C16">
        <v>233.43</v>
      </c>
      <c r="D16">
        <v>11.3909248674754</v>
      </c>
      <c r="E16">
        <f t="shared" si="4"/>
        <v>160000</v>
      </c>
      <c r="F16">
        <v>256</v>
      </c>
      <c r="G16" s="2">
        <v>66</v>
      </c>
      <c r="H16">
        <v>656.78787878787796</v>
      </c>
      <c r="I16" s="6">
        <v>7.9918313786726101</v>
      </c>
      <c r="J16">
        <f t="shared" si="5"/>
        <v>800</v>
      </c>
      <c r="K16">
        <v>256</v>
      </c>
      <c r="L16">
        <v>100</v>
      </c>
      <c r="M16" s="3">
        <v>230.04</v>
      </c>
      <c r="N16" s="3">
        <v>10.931197593016501</v>
      </c>
      <c r="O16">
        <v>484</v>
      </c>
      <c r="P16">
        <f t="shared" si="6"/>
        <v>125004</v>
      </c>
      <c r="Q16">
        <v>256</v>
      </c>
      <c r="R16">
        <v>90</v>
      </c>
      <c r="S16">
        <v>821.3</v>
      </c>
      <c r="T16">
        <v>9.4095683453190606</v>
      </c>
      <c r="U16">
        <f t="shared" si="7"/>
        <v>800</v>
      </c>
    </row>
    <row r="17" spans="1:21" x14ac:dyDescent="0.55000000000000004">
      <c r="A17">
        <v>196</v>
      </c>
      <c r="B17">
        <v>96</v>
      </c>
      <c r="C17">
        <v>404.15625</v>
      </c>
      <c r="D17">
        <v>16.350115195741299</v>
      </c>
      <c r="E17">
        <f t="shared" si="4"/>
        <v>122500</v>
      </c>
      <c r="F17">
        <v>196</v>
      </c>
      <c r="G17">
        <v>10</v>
      </c>
      <c r="H17">
        <v>787.8</v>
      </c>
      <c r="I17" s="6">
        <v>9.5027635986916703</v>
      </c>
      <c r="J17">
        <f t="shared" si="5"/>
        <v>700</v>
      </c>
      <c r="K17">
        <v>196</v>
      </c>
      <c r="L17">
        <v>100</v>
      </c>
      <c r="M17" s="3">
        <v>281.43</v>
      </c>
      <c r="N17" s="3">
        <v>12.4040584694873</v>
      </c>
      <c r="O17">
        <v>484</v>
      </c>
      <c r="P17">
        <f t="shared" si="6"/>
        <v>95964</v>
      </c>
      <c r="Q17">
        <v>196</v>
      </c>
      <c r="R17" s="2">
        <v>59</v>
      </c>
      <c r="S17">
        <v>1351.54237288135</v>
      </c>
      <c r="T17">
        <v>13.5340024641383</v>
      </c>
      <c r="U17">
        <f>2*$A$13^($B$13/2)*(Q17^0.5)</f>
        <v>700</v>
      </c>
    </row>
    <row r="18" spans="1:21" x14ac:dyDescent="0.55000000000000004">
      <c r="A18">
        <v>144</v>
      </c>
      <c r="B18" s="2">
        <v>67</v>
      </c>
      <c r="C18">
        <v>533.79104477611895</v>
      </c>
      <c r="D18">
        <v>19.726655055462899</v>
      </c>
      <c r="E18">
        <f t="shared" si="4"/>
        <v>90000</v>
      </c>
      <c r="F18">
        <v>144</v>
      </c>
      <c r="G18">
        <v>0</v>
      </c>
      <c r="H18">
        <v>1000</v>
      </c>
      <c r="I18" t="s">
        <v>5</v>
      </c>
      <c r="J18">
        <f t="shared" si="5"/>
        <v>600</v>
      </c>
      <c r="K18">
        <v>144</v>
      </c>
      <c r="L18">
        <v>99</v>
      </c>
      <c r="M18" s="3">
        <v>387.89898989898899</v>
      </c>
      <c r="N18" s="3">
        <v>15.373757885957099</v>
      </c>
      <c r="O18">
        <v>484</v>
      </c>
      <c r="P18">
        <f t="shared" si="6"/>
        <v>70796</v>
      </c>
      <c r="Q18">
        <v>144</v>
      </c>
      <c r="R18">
        <v>3</v>
      </c>
      <c r="S18">
        <v>1837</v>
      </c>
      <c r="T18">
        <v>16.089746191476699</v>
      </c>
      <c r="U18">
        <f t="shared" si="7"/>
        <v>600</v>
      </c>
    </row>
    <row r="19" spans="1:21" x14ac:dyDescent="0.55000000000000004">
      <c r="A19">
        <v>100</v>
      </c>
      <c r="B19">
        <v>9</v>
      </c>
      <c r="C19">
        <v>728.11111111111097</v>
      </c>
      <c r="D19">
        <v>30.8094527522722</v>
      </c>
      <c r="E19">
        <f t="shared" si="4"/>
        <v>62500</v>
      </c>
      <c r="F19">
        <v>100</v>
      </c>
      <c r="G19">
        <v>0</v>
      </c>
      <c r="H19">
        <v>1000</v>
      </c>
      <c r="I19" t="s">
        <v>5</v>
      </c>
      <c r="J19">
        <f t="shared" si="5"/>
        <v>500</v>
      </c>
      <c r="K19">
        <v>100</v>
      </c>
      <c r="L19" s="2">
        <v>62</v>
      </c>
      <c r="M19" s="6">
        <v>577.91935483870895</v>
      </c>
      <c r="N19" s="6">
        <v>21.735716568065701</v>
      </c>
      <c r="O19">
        <v>484</v>
      </c>
      <c r="P19">
        <f t="shared" si="6"/>
        <v>49500</v>
      </c>
      <c r="Q19">
        <v>100</v>
      </c>
      <c r="R19">
        <v>0</v>
      </c>
      <c r="S19">
        <v>2000</v>
      </c>
      <c r="T19" t="s">
        <v>5</v>
      </c>
      <c r="U19">
        <f t="shared" si="7"/>
        <v>500</v>
      </c>
    </row>
    <row r="20" spans="1:21" x14ac:dyDescent="0.55000000000000004">
      <c r="A20">
        <v>64</v>
      </c>
      <c r="B20">
        <v>0</v>
      </c>
      <c r="C20">
        <v>1000</v>
      </c>
      <c r="D20" t="s">
        <v>5</v>
      </c>
      <c r="E20">
        <f t="shared" si="4"/>
        <v>40000</v>
      </c>
      <c r="F20">
        <v>64</v>
      </c>
      <c r="G20">
        <v>0</v>
      </c>
      <c r="H20">
        <v>1000</v>
      </c>
      <c r="I20" t="s">
        <v>5</v>
      </c>
      <c r="J20">
        <f t="shared" si="5"/>
        <v>400</v>
      </c>
      <c r="K20">
        <v>64</v>
      </c>
      <c r="L20">
        <v>0</v>
      </c>
      <c r="M20">
        <v>1000</v>
      </c>
      <c r="N20" t="s">
        <v>5</v>
      </c>
      <c r="O20">
        <v>484</v>
      </c>
      <c r="P20">
        <f t="shared" si="6"/>
        <v>32076</v>
      </c>
      <c r="Q20">
        <v>64</v>
      </c>
      <c r="R20">
        <v>0</v>
      </c>
      <c r="S20">
        <v>2000</v>
      </c>
      <c r="T20" t="s">
        <v>5</v>
      </c>
      <c r="U20">
        <f t="shared" si="7"/>
        <v>400</v>
      </c>
    </row>
    <row r="21" spans="1:21" x14ac:dyDescent="0.55000000000000004">
      <c r="A21">
        <v>36</v>
      </c>
      <c r="B21">
        <v>0</v>
      </c>
      <c r="C21">
        <v>1000</v>
      </c>
      <c r="D21" t="s">
        <v>5</v>
      </c>
      <c r="E21">
        <f t="shared" si="4"/>
        <v>22500</v>
      </c>
      <c r="F21">
        <v>36</v>
      </c>
      <c r="G21">
        <v>0</v>
      </c>
      <c r="H21">
        <v>1000</v>
      </c>
      <c r="I21" t="s">
        <v>5</v>
      </c>
      <c r="J21">
        <f t="shared" si="5"/>
        <v>300</v>
      </c>
      <c r="K21">
        <v>36</v>
      </c>
      <c r="L21">
        <v>0</v>
      </c>
      <c r="M21">
        <v>1000</v>
      </c>
      <c r="N21" t="s">
        <v>5</v>
      </c>
      <c r="O21">
        <v>484</v>
      </c>
      <c r="P21">
        <f t="shared" si="6"/>
        <v>18524</v>
      </c>
      <c r="Q21">
        <v>36</v>
      </c>
      <c r="R21">
        <v>0</v>
      </c>
      <c r="S21">
        <v>2000</v>
      </c>
      <c r="T21" t="s">
        <v>5</v>
      </c>
      <c r="U21">
        <f t="shared" si="7"/>
        <v>300</v>
      </c>
    </row>
    <row r="22" spans="1:21" x14ac:dyDescent="0.55000000000000004">
      <c r="A22" s="1" t="s">
        <v>19</v>
      </c>
      <c r="B22" s="1" t="s">
        <v>20</v>
      </c>
      <c r="C22" s="1" t="s">
        <v>14</v>
      </c>
    </row>
    <row r="23" spans="1:21" x14ac:dyDescent="0.55000000000000004">
      <c r="A23" s="1">
        <v>5</v>
      </c>
      <c r="B23" s="1">
        <v>4</v>
      </c>
      <c r="C23" s="1">
        <v>3</v>
      </c>
    </row>
    <row r="24" spans="1:21" x14ac:dyDescent="0.55000000000000004">
      <c r="A24">
        <v>400</v>
      </c>
      <c r="B24">
        <v>100</v>
      </c>
      <c r="C24" s="3">
        <v>196.04</v>
      </c>
      <c r="D24" s="3">
        <v>6.0860295697487796</v>
      </c>
      <c r="E24">
        <f>A24*($A$23^$B$23)</f>
        <v>250000</v>
      </c>
      <c r="F24">
        <v>400</v>
      </c>
      <c r="G24">
        <v>99</v>
      </c>
      <c r="H24">
        <v>418.53535353535301</v>
      </c>
      <c r="I24">
        <v>4.8472535904271101</v>
      </c>
      <c r="J24">
        <f>2*$A$23^($B$23/2)*(F24^0.5)</f>
        <v>1000</v>
      </c>
      <c r="K24">
        <v>400</v>
      </c>
      <c r="L24">
        <v>100</v>
      </c>
      <c r="M24">
        <v>288.47000000000003</v>
      </c>
      <c r="N24">
        <v>9.3077814212441403</v>
      </c>
      <c r="O24">
        <v>484</v>
      </c>
      <c r="P24">
        <f>2*($A$23^($B$23/2))*O24^0.5+O24*K24</f>
        <v>194700</v>
      </c>
      <c r="Q24">
        <v>400</v>
      </c>
      <c r="R24">
        <v>100</v>
      </c>
      <c r="S24">
        <v>425.37</v>
      </c>
      <c r="T24">
        <v>4.6851612517982701</v>
      </c>
      <c r="U24">
        <f>2*$A$13^($B$13/2)*(Q24^0.5)</f>
        <v>1000</v>
      </c>
    </row>
    <row r="25" spans="1:21" x14ac:dyDescent="0.55000000000000004">
      <c r="A25">
        <v>324</v>
      </c>
      <c r="B25">
        <v>100</v>
      </c>
      <c r="C25" s="3">
        <v>324.33</v>
      </c>
      <c r="D25" s="3">
        <v>9.3033784979395495</v>
      </c>
      <c r="E25">
        <f>A25*($A$23^$B$23)</f>
        <v>202500</v>
      </c>
      <c r="F25">
        <v>324</v>
      </c>
      <c r="G25" s="2">
        <v>73</v>
      </c>
      <c r="H25">
        <v>702.54794520547898</v>
      </c>
      <c r="I25">
        <v>7.8682739890040096</v>
      </c>
      <c r="J25">
        <f>2*$A$13^($B$13/2)*(F25^0.5)</f>
        <v>900</v>
      </c>
      <c r="K25">
        <v>324</v>
      </c>
      <c r="L25">
        <v>100</v>
      </c>
      <c r="M25">
        <v>363.81</v>
      </c>
      <c r="N25">
        <v>11.191860532183201</v>
      </c>
      <c r="O25">
        <v>484</v>
      </c>
      <c r="P25">
        <f>2*($A$23^($B$23/2))*O25^0.5+O25*K25</f>
        <v>157916</v>
      </c>
      <c r="Q25">
        <v>324</v>
      </c>
      <c r="R25">
        <v>99</v>
      </c>
      <c r="S25">
        <v>840.07070707070704</v>
      </c>
      <c r="T25">
        <v>8.7920408244950305</v>
      </c>
      <c r="U25">
        <f>2*$A$13^($B$13/2)*(Q25^0.5)</f>
        <v>900</v>
      </c>
    </row>
    <row r="26" spans="1:21" x14ac:dyDescent="0.55000000000000004">
      <c r="A26">
        <v>256</v>
      </c>
      <c r="B26" s="2">
        <v>85</v>
      </c>
      <c r="C26">
        <v>603.67058823529396</v>
      </c>
      <c r="D26">
        <v>18.322522052289798</v>
      </c>
      <c r="E26">
        <f>A26*($A$23^$B$23)</f>
        <v>160000</v>
      </c>
      <c r="F26">
        <v>256</v>
      </c>
      <c r="G26">
        <v>4</v>
      </c>
      <c r="H26">
        <v>846.75</v>
      </c>
      <c r="I26">
        <v>9.0818619863130099</v>
      </c>
      <c r="J26">
        <f>2*$A$13^($B$13/2)*(F26^0.5)</f>
        <v>800</v>
      </c>
      <c r="K26">
        <v>256</v>
      </c>
      <c r="L26">
        <v>99</v>
      </c>
      <c r="M26" s="3">
        <v>505.27272727272702</v>
      </c>
      <c r="N26" s="3">
        <v>15.8852603073711</v>
      </c>
      <c r="O26">
        <v>484</v>
      </c>
      <c r="P26">
        <f>2*($A$23^($B$23/2))*O26^0.5+O26*K26</f>
        <v>125004</v>
      </c>
      <c r="Q26">
        <v>256</v>
      </c>
      <c r="R26" s="2">
        <v>52</v>
      </c>
      <c r="S26">
        <v>1486.6730769230701</v>
      </c>
      <c r="T26">
        <v>15.403918616437799</v>
      </c>
      <c r="U26">
        <f>2*$A$13^($B$13/2)*(Q26^0.5)</f>
        <v>800</v>
      </c>
    </row>
    <row r="27" spans="1:21" x14ac:dyDescent="0.55000000000000004">
      <c r="A27">
        <v>196</v>
      </c>
      <c r="B27">
        <v>7</v>
      </c>
      <c r="C27">
        <v>899.42857142857099</v>
      </c>
      <c r="D27" s="6">
        <v>19.5886715331247</v>
      </c>
      <c r="E27">
        <f>A27*($A$23^$B$23)</f>
        <v>122500</v>
      </c>
      <c r="F27">
        <v>196</v>
      </c>
      <c r="G27">
        <v>0</v>
      </c>
      <c r="H27">
        <v>1000</v>
      </c>
      <c r="I27" t="s">
        <v>5</v>
      </c>
      <c r="J27">
        <f>2*$A$13^($B$13/2)*(F27^0.5)</f>
        <v>700</v>
      </c>
      <c r="K27">
        <v>196</v>
      </c>
      <c r="L27" s="2">
        <v>54</v>
      </c>
      <c r="M27" s="6">
        <v>810.11111111111097</v>
      </c>
      <c r="N27">
        <v>21.734507323173698</v>
      </c>
      <c r="O27">
        <v>484</v>
      </c>
      <c r="P27">
        <f>2*($A$23^($B$23/2))*O27^0.5+O27*K27</f>
        <v>95964</v>
      </c>
      <c r="Q27">
        <v>196</v>
      </c>
      <c r="R27">
        <v>0</v>
      </c>
      <c r="S27">
        <v>2000</v>
      </c>
      <c r="T27" t="s">
        <v>5</v>
      </c>
      <c r="U27">
        <f>2*$A$13^($B$13/2)*(Q27^0.5)</f>
        <v>700</v>
      </c>
    </row>
    <row r="28" spans="1:21" x14ac:dyDescent="0.55000000000000004">
      <c r="A28">
        <v>144</v>
      </c>
      <c r="B28">
        <v>0</v>
      </c>
      <c r="C28">
        <v>1000</v>
      </c>
      <c r="D28" t="s">
        <v>5</v>
      </c>
      <c r="E28">
        <f>A28*($A$23^$B$23)</f>
        <v>90000</v>
      </c>
      <c r="F28">
        <v>144</v>
      </c>
      <c r="G28">
        <v>0</v>
      </c>
      <c r="H28">
        <v>1000</v>
      </c>
      <c r="I28" t="s">
        <v>5</v>
      </c>
      <c r="J28">
        <f>2*$A$13^($B$13/2)*(F28^0.5)</f>
        <v>600</v>
      </c>
      <c r="K28">
        <v>144</v>
      </c>
      <c r="L28">
        <v>0</v>
      </c>
      <c r="M28">
        <v>1000</v>
      </c>
      <c r="N28" t="s">
        <v>5</v>
      </c>
      <c r="O28">
        <v>484</v>
      </c>
      <c r="P28">
        <f>2*($A$23^($B$23/2))*O28^0.5+O28*K28</f>
        <v>70796</v>
      </c>
      <c r="Q28">
        <v>144</v>
      </c>
      <c r="R28">
        <v>0</v>
      </c>
      <c r="S28">
        <v>2000</v>
      </c>
      <c r="T28" t="s">
        <v>5</v>
      </c>
      <c r="U28">
        <f>2*$A$13^($B$13/2)*(Q28^0.5)</f>
        <v>600</v>
      </c>
    </row>
    <row r="29" spans="1:21" x14ac:dyDescent="0.55000000000000004">
      <c r="A29" s="1" t="s">
        <v>19</v>
      </c>
      <c r="B29" s="1" t="s">
        <v>20</v>
      </c>
      <c r="C29" s="1" t="s">
        <v>14</v>
      </c>
    </row>
    <row r="30" spans="1:21" x14ac:dyDescent="0.55000000000000004">
      <c r="A30" s="1">
        <v>6</v>
      </c>
      <c r="B30" s="1">
        <v>4</v>
      </c>
      <c r="C30" s="1">
        <v>1</v>
      </c>
      <c r="H30" t="s">
        <v>24</v>
      </c>
    </row>
    <row r="31" spans="1:21" x14ac:dyDescent="0.55000000000000004">
      <c r="A31">
        <v>400</v>
      </c>
      <c r="B31">
        <v>90</v>
      </c>
      <c r="C31" s="3">
        <v>120.411111111111</v>
      </c>
      <c r="D31" s="3">
        <v>1.50466864504334</v>
      </c>
      <c r="E31">
        <f>A31*($A$30^$B$30)</f>
        <v>518400</v>
      </c>
      <c r="F31">
        <v>400</v>
      </c>
      <c r="G31" s="2">
        <v>65</v>
      </c>
      <c r="H31">
        <v>957.6</v>
      </c>
      <c r="I31">
        <v>5.7432384449415403</v>
      </c>
      <c r="J31">
        <f>2*$A$30^($B$30/2)*(F31^0.5)</f>
        <v>1440</v>
      </c>
      <c r="K31">
        <v>400</v>
      </c>
      <c r="L31">
        <v>100</v>
      </c>
      <c r="M31">
        <v>176.68</v>
      </c>
      <c r="N31">
        <v>2.6840859666839201</v>
      </c>
      <c r="O31">
        <v>900</v>
      </c>
      <c r="P31">
        <f>2*($A$30^($B$30/2))*O31^0.5+O31*K31</f>
        <v>362160</v>
      </c>
    </row>
    <row r="32" spans="1:21" x14ac:dyDescent="0.55000000000000004">
      <c r="A32">
        <v>324</v>
      </c>
      <c r="B32" s="2">
        <v>86</v>
      </c>
      <c r="C32" s="6">
        <v>137.790697674418</v>
      </c>
      <c r="D32" s="6">
        <v>1.93500945680276</v>
      </c>
      <c r="E32">
        <f t="shared" ref="E32:E36" si="8">A32*($A$30^$B$30)</f>
        <v>419904</v>
      </c>
      <c r="F32">
        <v>324</v>
      </c>
      <c r="G32">
        <v>37</v>
      </c>
      <c r="H32">
        <v>1125.8918918918901</v>
      </c>
      <c r="I32">
        <v>6.6984470096995699</v>
      </c>
      <c r="J32">
        <f t="shared" ref="J32:J36" si="9">2*$A$30^($B$30/2)*(F32^0.5)</f>
        <v>1296</v>
      </c>
      <c r="K32" s="3">
        <v>324</v>
      </c>
      <c r="L32" s="3">
        <v>100</v>
      </c>
      <c r="M32">
        <v>199.88</v>
      </c>
      <c r="N32">
        <v>3.2790852206945398</v>
      </c>
      <c r="O32">
        <v>900</v>
      </c>
      <c r="P32">
        <f t="shared" ref="P32:P36" si="10">2*($A$30^($B$30/2))*O32^0.5+O32*K32</f>
        <v>293760</v>
      </c>
    </row>
    <row r="33" spans="1:16" x14ac:dyDescent="0.55000000000000004">
      <c r="A33">
        <v>256</v>
      </c>
      <c r="B33">
        <v>78</v>
      </c>
      <c r="C33" s="6">
        <v>144.15384615384599</v>
      </c>
      <c r="D33" s="6">
        <v>1.31173530829927</v>
      </c>
      <c r="E33">
        <f t="shared" si="8"/>
        <v>331776</v>
      </c>
      <c r="F33">
        <v>256</v>
      </c>
      <c r="G33">
        <v>8</v>
      </c>
      <c r="H33">
        <v>1294.875</v>
      </c>
      <c r="I33">
        <v>7.8045993552077499</v>
      </c>
      <c r="J33">
        <f t="shared" si="9"/>
        <v>1152</v>
      </c>
      <c r="K33" s="3">
        <v>256</v>
      </c>
      <c r="L33" s="3">
        <v>100</v>
      </c>
      <c r="M33">
        <v>221.31</v>
      </c>
      <c r="N33">
        <v>3.4087918824329901</v>
      </c>
      <c r="O33">
        <v>900</v>
      </c>
      <c r="P33">
        <f t="shared" si="10"/>
        <v>232560</v>
      </c>
    </row>
    <row r="34" spans="1:16" x14ac:dyDescent="0.55000000000000004">
      <c r="A34">
        <v>196</v>
      </c>
      <c r="B34">
        <v>79</v>
      </c>
      <c r="C34" s="6">
        <v>173.97468354430299</v>
      </c>
      <c r="D34" s="6">
        <v>2.3360346226328099</v>
      </c>
      <c r="E34">
        <f t="shared" si="8"/>
        <v>254016</v>
      </c>
      <c r="F34">
        <v>196</v>
      </c>
      <c r="G34">
        <v>0</v>
      </c>
      <c r="H34">
        <v>2000</v>
      </c>
      <c r="I34" t="s">
        <v>5</v>
      </c>
      <c r="J34">
        <f t="shared" si="9"/>
        <v>1008</v>
      </c>
      <c r="K34" s="3">
        <v>196</v>
      </c>
      <c r="L34" s="3">
        <v>95</v>
      </c>
      <c r="M34">
        <v>227.547368421052</v>
      </c>
      <c r="N34">
        <v>4.0676950831554404</v>
      </c>
      <c r="O34">
        <v>900</v>
      </c>
      <c r="P34">
        <f t="shared" si="10"/>
        <v>178560</v>
      </c>
    </row>
    <row r="35" spans="1:16" x14ac:dyDescent="0.55000000000000004">
      <c r="A35">
        <v>144</v>
      </c>
      <c r="B35">
        <v>73</v>
      </c>
      <c r="C35" s="6">
        <v>236.945205479452</v>
      </c>
      <c r="D35" s="6">
        <v>2.8761645994621099</v>
      </c>
      <c r="E35">
        <f t="shared" si="8"/>
        <v>186624</v>
      </c>
      <c r="F35">
        <v>144</v>
      </c>
      <c r="G35">
        <v>0</v>
      </c>
      <c r="H35">
        <v>2000</v>
      </c>
      <c r="I35" t="s">
        <v>5</v>
      </c>
      <c r="J35">
        <f t="shared" si="9"/>
        <v>864</v>
      </c>
      <c r="K35">
        <v>144</v>
      </c>
      <c r="L35" s="2">
        <v>75</v>
      </c>
      <c r="M35">
        <v>387.42666666666599</v>
      </c>
      <c r="N35">
        <v>5.23439830444753</v>
      </c>
      <c r="O35">
        <v>900</v>
      </c>
      <c r="P35">
        <f t="shared" si="10"/>
        <v>131760</v>
      </c>
    </row>
    <row r="36" spans="1:16" x14ac:dyDescent="0.55000000000000004">
      <c r="A36">
        <v>100</v>
      </c>
      <c r="B36">
        <v>59</v>
      </c>
      <c r="C36" s="6">
        <v>259.28813559321998</v>
      </c>
      <c r="D36" s="6">
        <v>3.1423712280594698</v>
      </c>
      <c r="E36">
        <f t="shared" si="8"/>
        <v>129600</v>
      </c>
      <c r="F36">
        <v>100</v>
      </c>
      <c r="G36">
        <v>0</v>
      </c>
      <c r="H36">
        <v>2000</v>
      </c>
      <c r="I36" t="s">
        <v>5</v>
      </c>
      <c r="J36">
        <f t="shared" si="9"/>
        <v>720</v>
      </c>
      <c r="K36">
        <v>100</v>
      </c>
      <c r="L36">
        <v>67</v>
      </c>
      <c r="M36">
        <v>377.26865671641701</v>
      </c>
      <c r="N36">
        <v>6.2128244730185198</v>
      </c>
      <c r="O36">
        <v>900</v>
      </c>
      <c r="P36">
        <f t="shared" si="10"/>
        <v>92160</v>
      </c>
    </row>
    <row r="37" spans="1:16" x14ac:dyDescent="0.55000000000000004">
      <c r="A37" s="1" t="s">
        <v>19</v>
      </c>
      <c r="B37" s="1" t="s">
        <v>20</v>
      </c>
      <c r="C37" s="1" t="s">
        <v>14</v>
      </c>
    </row>
    <row r="38" spans="1:16" x14ac:dyDescent="0.55000000000000004">
      <c r="A38" s="1">
        <v>6</v>
      </c>
      <c r="B38" s="1">
        <v>4</v>
      </c>
      <c r="C38" s="1">
        <v>2</v>
      </c>
      <c r="H38" t="s">
        <v>24</v>
      </c>
    </row>
    <row r="39" spans="1:16" x14ac:dyDescent="0.55000000000000004">
      <c r="A39">
        <v>400</v>
      </c>
      <c r="B39">
        <v>99</v>
      </c>
      <c r="C39" s="6">
        <v>158.45454545454501</v>
      </c>
      <c r="D39" s="6">
        <v>3.8026218774417999</v>
      </c>
      <c r="E39">
        <f>A39*($A$38^$B$38)</f>
        <v>518400</v>
      </c>
      <c r="F39">
        <v>400</v>
      </c>
      <c r="G39">
        <v>90</v>
      </c>
      <c r="H39">
        <v>893.05555555555497</v>
      </c>
      <c r="I39">
        <v>10.153325038051401</v>
      </c>
      <c r="J39">
        <f>2*$A$38^($B$38/2)*(F39^0.5)</f>
        <v>1440</v>
      </c>
      <c r="K39" s="3">
        <v>400</v>
      </c>
      <c r="L39" s="3">
        <v>100</v>
      </c>
      <c r="M39">
        <v>232.54</v>
      </c>
      <c r="N39">
        <v>7.7691087292693499</v>
      </c>
      <c r="O39">
        <v>900</v>
      </c>
      <c r="P39">
        <f>2*($A$38^($B$38/2))*O39^0.5+O39*K39</f>
        <v>362160</v>
      </c>
    </row>
    <row r="40" spans="1:16" x14ac:dyDescent="0.55000000000000004">
      <c r="A40">
        <v>324</v>
      </c>
      <c r="B40">
        <v>100</v>
      </c>
      <c r="C40" s="6">
        <v>180.8</v>
      </c>
      <c r="D40" s="6">
        <v>4.2315462816692797</v>
      </c>
      <c r="E40">
        <f t="shared" ref="E40:E44" si="11">A40*($A$38^$B$38)</f>
        <v>419904</v>
      </c>
      <c r="F40">
        <v>324</v>
      </c>
      <c r="G40" s="2">
        <v>76</v>
      </c>
      <c r="H40">
        <v>1122.40789473684</v>
      </c>
      <c r="I40">
        <v>12.877184936850201</v>
      </c>
      <c r="J40">
        <f t="shared" ref="J40:J44" si="12">2*$A$38^($B$38/2)*(F40^0.5)</f>
        <v>1296</v>
      </c>
      <c r="K40" s="3">
        <v>324</v>
      </c>
      <c r="L40" s="3">
        <v>100</v>
      </c>
      <c r="M40">
        <v>253.83</v>
      </c>
      <c r="N40">
        <v>6.8940734061039901</v>
      </c>
      <c r="O40">
        <v>900</v>
      </c>
      <c r="P40">
        <f t="shared" ref="P40:P44" si="13">2*($A$38^($B$38/2))*O40^0.5+O40*K40</f>
        <v>293760</v>
      </c>
    </row>
    <row r="41" spans="1:16" x14ac:dyDescent="0.55000000000000004">
      <c r="A41">
        <v>256</v>
      </c>
      <c r="B41">
        <v>92</v>
      </c>
      <c r="C41" s="6">
        <v>242.923913043478</v>
      </c>
      <c r="D41" s="6">
        <v>5.56206136636193</v>
      </c>
      <c r="E41">
        <f t="shared" si="11"/>
        <v>331776</v>
      </c>
      <c r="F41">
        <v>256</v>
      </c>
      <c r="G41">
        <v>33</v>
      </c>
      <c r="H41">
        <v>1354.84848484848</v>
      </c>
      <c r="I41">
        <v>15.4059688007515</v>
      </c>
      <c r="J41">
        <f t="shared" si="12"/>
        <v>1152</v>
      </c>
      <c r="K41" s="3">
        <v>256</v>
      </c>
      <c r="L41" s="3">
        <v>100</v>
      </c>
      <c r="M41">
        <v>255.68</v>
      </c>
      <c r="N41">
        <v>9.6857042475417199</v>
      </c>
      <c r="O41">
        <v>900</v>
      </c>
      <c r="P41">
        <f t="shared" si="13"/>
        <v>232560</v>
      </c>
    </row>
    <row r="42" spans="1:16" x14ac:dyDescent="0.55000000000000004">
      <c r="A42">
        <v>196</v>
      </c>
      <c r="B42" s="2">
        <v>81</v>
      </c>
      <c r="C42" s="6">
        <v>313.37037037036998</v>
      </c>
      <c r="D42" s="6">
        <v>8.37788393808367</v>
      </c>
      <c r="E42">
        <f t="shared" si="11"/>
        <v>254016</v>
      </c>
      <c r="F42">
        <v>196</v>
      </c>
      <c r="G42">
        <v>6</v>
      </c>
      <c r="H42">
        <v>1594.5</v>
      </c>
      <c r="I42">
        <v>16.963550502744798</v>
      </c>
      <c r="J42">
        <f t="shared" si="12"/>
        <v>1008</v>
      </c>
      <c r="K42" s="3">
        <v>196</v>
      </c>
      <c r="L42" s="3">
        <v>96</v>
      </c>
      <c r="M42">
        <v>382.42708333333297</v>
      </c>
      <c r="N42">
        <v>10.091345228894999</v>
      </c>
      <c r="O42">
        <v>900</v>
      </c>
      <c r="P42">
        <f t="shared" si="13"/>
        <v>178560</v>
      </c>
    </row>
    <row r="43" spans="1:16" x14ac:dyDescent="0.55000000000000004">
      <c r="A43">
        <v>144</v>
      </c>
      <c r="B43">
        <v>47</v>
      </c>
      <c r="C43" s="6">
        <v>462.82978723404199</v>
      </c>
      <c r="D43" s="6">
        <v>8.1487058860031798</v>
      </c>
      <c r="E43">
        <f t="shared" si="11"/>
        <v>186624</v>
      </c>
      <c r="F43">
        <v>144</v>
      </c>
      <c r="G43">
        <v>0</v>
      </c>
      <c r="H43">
        <v>2000</v>
      </c>
      <c r="I43" t="s">
        <v>5</v>
      </c>
      <c r="J43">
        <f t="shared" si="12"/>
        <v>864</v>
      </c>
      <c r="K43">
        <v>144</v>
      </c>
      <c r="L43" s="2">
        <v>76</v>
      </c>
      <c r="M43">
        <v>575.96052631578902</v>
      </c>
      <c r="N43">
        <v>13.476492149951399</v>
      </c>
      <c r="O43">
        <v>900</v>
      </c>
      <c r="P43">
        <f t="shared" si="13"/>
        <v>131760</v>
      </c>
    </row>
    <row r="44" spans="1:16" x14ac:dyDescent="0.55000000000000004">
      <c r="A44">
        <v>100</v>
      </c>
      <c r="B44">
        <v>4</v>
      </c>
      <c r="C44" s="6">
        <v>554.75</v>
      </c>
      <c r="D44" s="6">
        <v>8.1269010384566993</v>
      </c>
      <c r="E44">
        <f t="shared" si="11"/>
        <v>129600</v>
      </c>
      <c r="F44">
        <v>100</v>
      </c>
      <c r="G44">
        <v>0</v>
      </c>
      <c r="H44">
        <v>2000</v>
      </c>
      <c r="I44" t="s">
        <v>5</v>
      </c>
      <c r="J44">
        <f t="shared" si="12"/>
        <v>720</v>
      </c>
      <c r="K44">
        <v>100</v>
      </c>
      <c r="L44">
        <v>6</v>
      </c>
      <c r="M44">
        <v>854.83333333333303</v>
      </c>
      <c r="N44">
        <v>26.298811209698499</v>
      </c>
      <c r="O44">
        <v>900</v>
      </c>
      <c r="P44">
        <f t="shared" si="13"/>
        <v>92160</v>
      </c>
    </row>
    <row r="45" spans="1:16" x14ac:dyDescent="0.55000000000000004">
      <c r="A45" s="1" t="s">
        <v>19</v>
      </c>
      <c r="B45" s="1" t="s">
        <v>20</v>
      </c>
      <c r="C45" s="1" t="s">
        <v>14</v>
      </c>
    </row>
    <row r="46" spans="1:16" x14ac:dyDescent="0.55000000000000004">
      <c r="A46" s="1">
        <v>6</v>
      </c>
      <c r="B46" s="1">
        <v>4</v>
      </c>
      <c r="C46" s="1">
        <v>3</v>
      </c>
      <c r="H46" t="s">
        <v>24</v>
      </c>
    </row>
    <row r="47" spans="1:16" x14ac:dyDescent="0.55000000000000004">
      <c r="A47">
        <v>400</v>
      </c>
      <c r="B47">
        <v>99</v>
      </c>
      <c r="C47" s="3">
        <v>319.08080808080803</v>
      </c>
      <c r="D47" s="3">
        <v>6.7333292544565397</v>
      </c>
      <c r="E47">
        <f>A47*($A$46^$B$46)</f>
        <v>518400</v>
      </c>
      <c r="F47">
        <v>400</v>
      </c>
      <c r="G47">
        <v>94</v>
      </c>
      <c r="H47">
        <v>1029.6489361702099</v>
      </c>
      <c r="I47">
        <v>12.9209752251453</v>
      </c>
      <c r="J47">
        <f>2*$A$46^($B$46/2)*(F47^0.5)</f>
        <v>1440</v>
      </c>
      <c r="K47">
        <v>400</v>
      </c>
      <c r="L47">
        <v>100</v>
      </c>
      <c r="M47">
        <v>330.29</v>
      </c>
      <c r="N47">
        <v>10.617008324135</v>
      </c>
      <c r="O47">
        <v>900</v>
      </c>
      <c r="P47">
        <f>2*($A$46^($B$46/2))*O47^0.5+O47*K47</f>
        <v>362160</v>
      </c>
    </row>
    <row r="48" spans="1:16" x14ac:dyDescent="0.55000000000000004">
      <c r="A48">
        <v>324</v>
      </c>
      <c r="B48" s="2">
        <v>86</v>
      </c>
      <c r="C48">
        <v>491.90697674418601</v>
      </c>
      <c r="D48">
        <v>10.3044943667861</v>
      </c>
      <c r="E48">
        <f>A48*($A$46^$B$46)</f>
        <v>419904</v>
      </c>
      <c r="F48">
        <v>324</v>
      </c>
      <c r="G48" s="2">
        <v>55</v>
      </c>
      <c r="H48">
        <v>1501.8909090909001</v>
      </c>
      <c r="I48">
        <v>18.188502082635001</v>
      </c>
      <c r="K48">
        <v>324</v>
      </c>
      <c r="L48" s="3">
        <v>100</v>
      </c>
      <c r="M48" s="3">
        <v>449.03</v>
      </c>
      <c r="N48">
        <v>14.047550980448699</v>
      </c>
      <c r="O48">
        <v>900</v>
      </c>
      <c r="P48">
        <f>2*($A$46^($B$46/2))*O48^0.5+O48*K48</f>
        <v>293760</v>
      </c>
    </row>
    <row r="49" spans="1:16" x14ac:dyDescent="0.55000000000000004">
      <c r="A49">
        <v>256</v>
      </c>
      <c r="B49">
        <v>43</v>
      </c>
      <c r="C49">
        <v>737.79069767441797</v>
      </c>
      <c r="D49">
        <v>17.494332540347099</v>
      </c>
      <c r="E49">
        <f>A49*($A$46^$B$46)</f>
        <v>331776</v>
      </c>
      <c r="F49">
        <v>256</v>
      </c>
      <c r="G49">
        <v>0</v>
      </c>
      <c r="H49">
        <v>2000</v>
      </c>
      <c r="I49" t="s">
        <v>5</v>
      </c>
      <c r="K49">
        <v>256</v>
      </c>
      <c r="L49" s="2">
        <v>70</v>
      </c>
      <c r="M49">
        <v>716.44285714285695</v>
      </c>
      <c r="N49">
        <v>20.833733064415199</v>
      </c>
      <c r="O49">
        <v>900</v>
      </c>
      <c r="P49">
        <f>2*($A$46^($B$46/2))*O49^0.5+O49*K49</f>
        <v>232560</v>
      </c>
    </row>
    <row r="50" spans="1:16" x14ac:dyDescent="0.55000000000000004">
      <c r="A50">
        <v>196</v>
      </c>
      <c r="B50">
        <v>1</v>
      </c>
      <c r="C50">
        <v>826</v>
      </c>
      <c r="D50">
        <v>15.8745832033455</v>
      </c>
      <c r="F50">
        <v>196</v>
      </c>
      <c r="G50">
        <v>0</v>
      </c>
      <c r="H50">
        <v>2000</v>
      </c>
      <c r="K50">
        <v>196</v>
      </c>
      <c r="L50">
        <v>0</v>
      </c>
      <c r="M50">
        <v>1000</v>
      </c>
    </row>
    <row r="51" spans="1:16" x14ac:dyDescent="0.55000000000000004">
      <c r="A51">
        <v>144</v>
      </c>
      <c r="B51">
        <v>0</v>
      </c>
      <c r="C51">
        <v>1000</v>
      </c>
      <c r="D51" t="s">
        <v>5</v>
      </c>
      <c r="F51">
        <v>144</v>
      </c>
      <c r="G51">
        <v>0</v>
      </c>
      <c r="H51">
        <v>2000</v>
      </c>
      <c r="K51">
        <v>144</v>
      </c>
      <c r="L51">
        <v>0</v>
      </c>
      <c r="M51">
        <v>1000</v>
      </c>
    </row>
  </sheetData>
  <sortState xmlns:xlrd2="http://schemas.microsoft.com/office/spreadsheetml/2017/richdata2" ref="D1:I30">
    <sortCondition descending="1" ref="D1:D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8C93-059C-4ADD-938C-3C6041CF7B3F}">
  <dimension ref="A1:P45"/>
  <sheetViews>
    <sheetView topLeftCell="A19" workbookViewId="0">
      <selection activeCell="F58" sqref="F58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100</v>
      </c>
      <c r="E5">
        <v>105.74</v>
      </c>
      <c r="F5">
        <v>2.6951791086699801</v>
      </c>
      <c r="G5">
        <v>25</v>
      </c>
      <c r="H5">
        <f t="shared" ref="H5:H12" si="0">F5/E5</f>
        <v>2.5488737551257617E-2</v>
      </c>
      <c r="I5">
        <v>3</v>
      </c>
      <c r="J5" t="s">
        <v>4</v>
      </c>
      <c r="K5">
        <v>324</v>
      </c>
      <c r="L5">
        <v>100</v>
      </c>
      <c r="M5">
        <v>203.64</v>
      </c>
      <c r="N5">
        <v>5.0469288044888501</v>
      </c>
      <c r="O5">
        <v>25</v>
      </c>
      <c r="P5">
        <f t="shared" ref="P5:P12" si="1">N5/M5</f>
        <v>2.4783582815207476E-2</v>
      </c>
    </row>
    <row r="6" spans="1:16" x14ac:dyDescent="0.55000000000000004">
      <c r="A6">
        <v>2</v>
      </c>
      <c r="B6" t="s">
        <v>4</v>
      </c>
      <c r="C6">
        <v>324</v>
      </c>
      <c r="D6">
        <v>100</v>
      </c>
      <c r="E6">
        <v>126.59</v>
      </c>
      <c r="F6">
        <v>3.1532774396985701</v>
      </c>
      <c r="G6">
        <v>24</v>
      </c>
      <c r="H6">
        <f t="shared" si="0"/>
        <v>2.4909372301908286E-2</v>
      </c>
      <c r="I6">
        <v>3</v>
      </c>
      <c r="J6" t="s">
        <v>4</v>
      </c>
      <c r="K6">
        <v>324</v>
      </c>
      <c r="L6">
        <v>100</v>
      </c>
      <c r="M6">
        <v>235.9</v>
      </c>
      <c r="N6">
        <v>9.3234302726760507</v>
      </c>
      <c r="O6">
        <v>24</v>
      </c>
      <c r="P6">
        <f t="shared" si="1"/>
        <v>3.9522807429741631E-2</v>
      </c>
    </row>
    <row r="7" spans="1:16" x14ac:dyDescent="0.55000000000000004">
      <c r="A7">
        <v>2</v>
      </c>
      <c r="B7" t="s">
        <v>4</v>
      </c>
      <c r="C7">
        <v>324</v>
      </c>
      <c r="D7">
        <v>100</v>
      </c>
      <c r="E7">
        <v>158.51</v>
      </c>
      <c r="F7">
        <v>5.9756080049648803</v>
      </c>
      <c r="G7">
        <v>23</v>
      </c>
      <c r="H7">
        <f t="shared" si="0"/>
        <v>3.7698618415020382E-2</v>
      </c>
      <c r="I7">
        <v>3</v>
      </c>
      <c r="J7" t="s">
        <v>4</v>
      </c>
      <c r="K7">
        <v>324</v>
      </c>
      <c r="L7">
        <v>100</v>
      </c>
      <c r="M7">
        <v>280.33999999999997</v>
      </c>
      <c r="N7">
        <v>9.6856880307011295</v>
      </c>
      <c r="O7">
        <v>23</v>
      </c>
      <c r="P7">
        <f t="shared" si="1"/>
        <v>3.4549789650785229E-2</v>
      </c>
    </row>
    <row r="8" spans="1:16" x14ac:dyDescent="0.55000000000000004">
      <c r="A8">
        <v>2</v>
      </c>
      <c r="B8" t="s">
        <v>4</v>
      </c>
      <c r="C8">
        <v>324</v>
      </c>
      <c r="D8">
        <v>100</v>
      </c>
      <c r="E8">
        <v>172.23</v>
      </c>
      <c r="F8">
        <v>6.1266317742317904</v>
      </c>
      <c r="G8">
        <v>22</v>
      </c>
      <c r="H8">
        <f t="shared" si="0"/>
        <v>3.5572384452370612E-2</v>
      </c>
      <c r="I8">
        <v>3</v>
      </c>
      <c r="J8" t="s">
        <v>4</v>
      </c>
      <c r="K8">
        <v>324</v>
      </c>
      <c r="L8">
        <v>100</v>
      </c>
      <c r="M8">
        <v>363.81</v>
      </c>
      <c r="N8">
        <v>13.343619055766601</v>
      </c>
      <c r="O8">
        <v>22</v>
      </c>
      <c r="P8">
        <f t="shared" si="1"/>
        <v>3.6677438926270858E-2</v>
      </c>
    </row>
    <row r="9" spans="1:16" x14ac:dyDescent="0.55000000000000004">
      <c r="A9">
        <v>2</v>
      </c>
      <c r="B9" t="s">
        <v>4</v>
      </c>
      <c r="C9">
        <v>324</v>
      </c>
      <c r="D9">
        <v>100</v>
      </c>
      <c r="E9">
        <v>206.58</v>
      </c>
      <c r="F9">
        <v>9.4583180371299296</v>
      </c>
      <c r="G9">
        <v>21</v>
      </c>
      <c r="H9">
        <f t="shared" si="0"/>
        <v>4.5785255286716668E-2</v>
      </c>
      <c r="I9">
        <v>3</v>
      </c>
      <c r="J9" t="s">
        <v>4</v>
      </c>
      <c r="K9">
        <v>324</v>
      </c>
      <c r="L9">
        <v>100</v>
      </c>
      <c r="M9">
        <v>420.77</v>
      </c>
      <c r="N9">
        <v>19.5691359709948</v>
      </c>
      <c r="O9">
        <v>21</v>
      </c>
      <c r="P9">
        <f t="shared" si="1"/>
        <v>4.6507916369975998E-2</v>
      </c>
    </row>
    <row r="10" spans="1:16" x14ac:dyDescent="0.55000000000000004">
      <c r="A10">
        <v>2</v>
      </c>
      <c r="B10" t="s">
        <v>4</v>
      </c>
      <c r="C10">
        <v>324</v>
      </c>
      <c r="D10">
        <v>100</v>
      </c>
      <c r="E10">
        <v>253.67</v>
      </c>
      <c r="F10">
        <v>8.9025340229831595</v>
      </c>
      <c r="G10">
        <v>20</v>
      </c>
      <c r="H10">
        <f t="shared" si="0"/>
        <v>3.5094942338404857E-2</v>
      </c>
      <c r="I10">
        <v>3</v>
      </c>
      <c r="J10" t="s">
        <v>4</v>
      </c>
      <c r="K10">
        <v>324</v>
      </c>
      <c r="L10">
        <v>98</v>
      </c>
      <c r="M10">
        <v>481.48979591836701</v>
      </c>
      <c r="N10">
        <v>17.306116835005099</v>
      </c>
      <c r="O10">
        <v>20</v>
      </c>
      <c r="P10">
        <f t="shared" si="1"/>
        <v>3.5942852749343043E-2</v>
      </c>
    </row>
    <row r="11" spans="1:16" x14ac:dyDescent="0.55000000000000004">
      <c r="A11">
        <v>2</v>
      </c>
      <c r="B11" t="s">
        <v>4</v>
      </c>
      <c r="C11">
        <v>324</v>
      </c>
      <c r="D11">
        <v>99</v>
      </c>
      <c r="E11">
        <v>307.59595959595902</v>
      </c>
      <c r="F11">
        <v>14.934879822298999</v>
      </c>
      <c r="G11">
        <v>19</v>
      </c>
      <c r="H11">
        <f t="shared" si="0"/>
        <v>4.8553563063431095E-2</v>
      </c>
      <c r="I11">
        <v>3</v>
      </c>
      <c r="J11" t="s">
        <v>4</v>
      </c>
      <c r="K11">
        <v>324</v>
      </c>
      <c r="L11">
        <v>91</v>
      </c>
      <c r="M11">
        <v>603.69230769230705</v>
      </c>
      <c r="N11">
        <v>22.430153332548301</v>
      </c>
      <c r="O11">
        <v>19</v>
      </c>
      <c r="P11">
        <f t="shared" si="1"/>
        <v>3.7154943083986779E-2</v>
      </c>
    </row>
    <row r="12" spans="1:16" x14ac:dyDescent="0.55000000000000004">
      <c r="A12">
        <v>2</v>
      </c>
      <c r="B12" t="s">
        <v>4</v>
      </c>
      <c r="C12">
        <v>324</v>
      </c>
      <c r="D12">
        <v>97</v>
      </c>
      <c r="E12">
        <v>441.29896907216403</v>
      </c>
      <c r="F12">
        <v>11.569642114501001</v>
      </c>
      <c r="G12">
        <v>18</v>
      </c>
      <c r="H12">
        <f t="shared" si="0"/>
        <v>2.6217242561944572E-2</v>
      </c>
      <c r="I12">
        <v>3</v>
      </c>
      <c r="J12" t="s">
        <v>4</v>
      </c>
      <c r="K12">
        <v>324</v>
      </c>
      <c r="L12">
        <v>73</v>
      </c>
      <c r="M12">
        <v>702.54794520547898</v>
      </c>
      <c r="N12">
        <v>18.8587404381841</v>
      </c>
      <c r="O12">
        <v>18</v>
      </c>
      <c r="P12">
        <f t="shared" si="1"/>
        <v>2.6843350075799247E-2</v>
      </c>
    </row>
    <row r="14" spans="1:16" x14ac:dyDescent="0.55000000000000004">
      <c r="A14">
        <v>2</v>
      </c>
      <c r="B14" t="s">
        <v>4</v>
      </c>
      <c r="C14">
        <v>196</v>
      </c>
      <c r="D14">
        <v>100</v>
      </c>
      <c r="E14">
        <v>169.34</v>
      </c>
      <c r="F14">
        <v>4.26228992568329</v>
      </c>
      <c r="G14">
        <v>25</v>
      </c>
      <c r="H14">
        <f t="shared" ref="H14:H21" si="2">F14/E14</f>
        <v>2.5170012552753571E-2</v>
      </c>
      <c r="I14">
        <v>3</v>
      </c>
      <c r="J14" t="s">
        <v>4</v>
      </c>
      <c r="K14">
        <v>196</v>
      </c>
      <c r="L14">
        <v>75</v>
      </c>
      <c r="M14">
        <v>719.26666666666597</v>
      </c>
      <c r="N14">
        <v>18.587984008255098</v>
      </c>
      <c r="O14">
        <v>25</v>
      </c>
      <c r="P14">
        <f t="shared" ref="P14:P21" si="3">N14/M14</f>
        <v>2.5842965995349593E-2</v>
      </c>
    </row>
    <row r="15" spans="1:16" x14ac:dyDescent="0.55000000000000004">
      <c r="A15">
        <v>2</v>
      </c>
      <c r="B15" t="s">
        <v>4</v>
      </c>
      <c r="C15">
        <v>196</v>
      </c>
      <c r="D15">
        <v>100</v>
      </c>
      <c r="E15">
        <v>184.94</v>
      </c>
      <c r="F15">
        <v>6.8380202156864103</v>
      </c>
      <c r="G15">
        <v>24</v>
      </c>
      <c r="H15">
        <f t="shared" si="2"/>
        <v>3.6974263089036501E-2</v>
      </c>
      <c r="I15">
        <v>3</v>
      </c>
      <c r="J15" t="s">
        <v>4</v>
      </c>
      <c r="K15">
        <v>196</v>
      </c>
      <c r="L15">
        <v>80</v>
      </c>
      <c r="M15">
        <v>726.53750000000002</v>
      </c>
      <c r="N15">
        <v>26.3453817646717</v>
      </c>
      <c r="O15">
        <v>24</v>
      </c>
      <c r="P15">
        <f t="shared" si="3"/>
        <v>3.6261558095310564E-2</v>
      </c>
    </row>
    <row r="16" spans="1:16" x14ac:dyDescent="0.55000000000000004">
      <c r="A16">
        <v>2</v>
      </c>
      <c r="B16" t="s">
        <v>4</v>
      </c>
      <c r="C16">
        <v>196</v>
      </c>
      <c r="D16">
        <v>100</v>
      </c>
      <c r="E16">
        <v>212.94</v>
      </c>
      <c r="F16">
        <v>7.4313817213289397</v>
      </c>
      <c r="G16">
        <v>23</v>
      </c>
      <c r="H16">
        <f t="shared" si="2"/>
        <v>3.4898946751803044E-2</v>
      </c>
      <c r="I16">
        <v>3</v>
      </c>
      <c r="J16" t="s">
        <v>4</v>
      </c>
      <c r="K16">
        <v>196</v>
      </c>
      <c r="L16">
        <v>62</v>
      </c>
      <c r="M16">
        <v>773.35483870967698</v>
      </c>
      <c r="N16">
        <v>28.053654242006498</v>
      </c>
      <c r="O16">
        <v>23</v>
      </c>
      <c r="P16">
        <f t="shared" si="3"/>
        <v>3.6275268269884121E-2</v>
      </c>
    </row>
    <row r="17" spans="1:16" x14ac:dyDescent="0.55000000000000004">
      <c r="A17">
        <v>2</v>
      </c>
      <c r="B17" t="s">
        <v>4</v>
      </c>
      <c r="C17">
        <v>196</v>
      </c>
      <c r="D17">
        <v>100</v>
      </c>
      <c r="E17">
        <v>281.43</v>
      </c>
      <c r="F17">
        <v>10.077822457086199</v>
      </c>
      <c r="G17">
        <v>22</v>
      </c>
      <c r="H17">
        <f t="shared" si="2"/>
        <v>3.5809339647820772E-2</v>
      </c>
      <c r="I17">
        <v>3</v>
      </c>
      <c r="J17" t="s">
        <v>4</v>
      </c>
      <c r="K17">
        <v>196</v>
      </c>
      <c r="L17">
        <v>54</v>
      </c>
      <c r="M17">
        <v>810.11111111111097</v>
      </c>
      <c r="N17">
        <v>33.9681536602546</v>
      </c>
      <c r="O17">
        <v>22</v>
      </c>
      <c r="P17">
        <f t="shared" si="3"/>
        <v>4.1930240425496014E-2</v>
      </c>
    </row>
    <row r="18" spans="1:16" x14ac:dyDescent="0.55000000000000004">
      <c r="A18">
        <v>2</v>
      </c>
      <c r="B18" t="s">
        <v>4</v>
      </c>
      <c r="C18">
        <v>196</v>
      </c>
      <c r="D18">
        <v>100</v>
      </c>
      <c r="E18">
        <v>257.93</v>
      </c>
      <c r="F18">
        <v>8.9041866879537697</v>
      </c>
      <c r="G18">
        <v>21</v>
      </c>
      <c r="H18">
        <f t="shared" si="2"/>
        <v>3.4521717861256039E-2</v>
      </c>
      <c r="I18">
        <v>3</v>
      </c>
      <c r="J18" t="s">
        <v>4</v>
      </c>
      <c r="K18">
        <v>196</v>
      </c>
      <c r="L18">
        <v>32</v>
      </c>
      <c r="M18">
        <v>846.8125</v>
      </c>
      <c r="N18">
        <v>29.265729817619999</v>
      </c>
      <c r="O18">
        <v>21</v>
      </c>
      <c r="P18">
        <f t="shared" si="3"/>
        <v>3.4559869885742119E-2</v>
      </c>
    </row>
    <row r="19" spans="1:16" x14ac:dyDescent="0.55000000000000004">
      <c r="A19">
        <v>2</v>
      </c>
      <c r="B19" t="s">
        <v>4</v>
      </c>
      <c r="C19">
        <v>196</v>
      </c>
      <c r="D19">
        <v>100</v>
      </c>
      <c r="E19">
        <v>315.57</v>
      </c>
      <c r="F19">
        <v>11.5255535657145</v>
      </c>
      <c r="G19">
        <v>20</v>
      </c>
      <c r="H19">
        <f t="shared" si="2"/>
        <v>3.6522969755409258E-2</v>
      </c>
      <c r="I19">
        <v>3</v>
      </c>
      <c r="J19" t="s">
        <v>4</v>
      </c>
      <c r="K19">
        <v>196</v>
      </c>
      <c r="L19">
        <v>29</v>
      </c>
      <c r="M19">
        <v>865.86206896551698</v>
      </c>
      <c r="N19">
        <v>38.616751050126901</v>
      </c>
      <c r="O19">
        <v>20</v>
      </c>
      <c r="P19">
        <f t="shared" si="3"/>
        <v>4.4599194761197947E-2</v>
      </c>
    </row>
    <row r="20" spans="1:16" x14ac:dyDescent="0.55000000000000004">
      <c r="A20">
        <v>2</v>
      </c>
      <c r="B20" t="s">
        <v>4</v>
      </c>
      <c r="C20">
        <v>196</v>
      </c>
      <c r="D20">
        <v>98</v>
      </c>
      <c r="E20">
        <v>384.56122448979499</v>
      </c>
      <c r="F20">
        <v>18.3214895969674</v>
      </c>
      <c r="G20">
        <v>19</v>
      </c>
      <c r="H20">
        <f t="shared" si="2"/>
        <v>4.7642581805471637E-2</v>
      </c>
      <c r="I20">
        <v>3</v>
      </c>
      <c r="J20" t="s">
        <v>4</v>
      </c>
      <c r="K20">
        <v>196</v>
      </c>
      <c r="L20">
        <v>8</v>
      </c>
      <c r="M20">
        <v>878.25</v>
      </c>
      <c r="N20">
        <v>34.994648567866498</v>
      </c>
      <c r="O20">
        <v>19</v>
      </c>
      <c r="P20">
        <f t="shared" si="3"/>
        <v>3.9845885075851406E-2</v>
      </c>
    </row>
    <row r="21" spans="1:16" x14ac:dyDescent="0.55000000000000004">
      <c r="A21">
        <v>2</v>
      </c>
      <c r="B21" t="s">
        <v>4</v>
      </c>
      <c r="C21">
        <v>196</v>
      </c>
      <c r="D21">
        <v>95</v>
      </c>
      <c r="E21">
        <v>519.50526315789398</v>
      </c>
      <c r="F21">
        <v>13.4221569549488</v>
      </c>
      <c r="G21">
        <v>18</v>
      </c>
      <c r="H21">
        <f t="shared" si="2"/>
        <v>2.5836421508725668E-2</v>
      </c>
      <c r="I21">
        <v>3</v>
      </c>
      <c r="J21" t="s">
        <v>4</v>
      </c>
      <c r="K21">
        <v>196</v>
      </c>
      <c r="L21">
        <v>8</v>
      </c>
      <c r="M21">
        <v>893.75</v>
      </c>
      <c r="N21">
        <v>25.6388639719225</v>
      </c>
      <c r="O21">
        <v>18</v>
      </c>
      <c r="P21">
        <f t="shared" si="3"/>
        <v>2.8686840807745456E-2</v>
      </c>
    </row>
    <row r="23" spans="1:16" x14ac:dyDescent="0.55000000000000004">
      <c r="A23">
        <v>2</v>
      </c>
      <c r="B23" t="s">
        <v>4</v>
      </c>
      <c r="C23">
        <v>144</v>
      </c>
      <c r="D23">
        <v>99</v>
      </c>
      <c r="E23">
        <v>275.54545454545399</v>
      </c>
      <c r="F23">
        <v>4.1455526052023997</v>
      </c>
      <c r="G23">
        <v>25</v>
      </c>
      <c r="H23">
        <f t="shared" ref="H23:H34" si="4">F23/E23</f>
        <v>1.5044895630889637E-2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6" x14ac:dyDescent="0.55000000000000004">
      <c r="A24">
        <v>2</v>
      </c>
      <c r="B24" t="s">
        <v>4</v>
      </c>
      <c r="C24">
        <v>144</v>
      </c>
      <c r="D24">
        <v>98</v>
      </c>
      <c r="E24">
        <v>296.89795918367298</v>
      </c>
      <c r="F24">
        <v>4.4707663245119003</v>
      </c>
      <c r="G24">
        <v>24</v>
      </c>
      <c r="H24">
        <f t="shared" si="4"/>
        <v>1.5058258860398918E-2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6" x14ac:dyDescent="0.55000000000000004">
      <c r="A25">
        <v>2</v>
      </c>
      <c r="B25" t="s">
        <v>4</v>
      </c>
      <c r="C25">
        <v>144</v>
      </c>
      <c r="D25">
        <v>98</v>
      </c>
      <c r="E25">
        <v>323.57142857142799</v>
      </c>
      <c r="F25">
        <v>4.98161209581838</v>
      </c>
      <c r="G25">
        <v>23</v>
      </c>
      <c r="H25">
        <f t="shared" si="4"/>
        <v>1.539571067140341E-2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6" x14ac:dyDescent="0.55000000000000004">
      <c r="A26">
        <v>2</v>
      </c>
      <c r="B26" t="s">
        <v>4</v>
      </c>
      <c r="C26">
        <v>144</v>
      </c>
      <c r="D26">
        <v>99</v>
      </c>
      <c r="E26">
        <v>387.89898989898899</v>
      </c>
      <c r="F26">
        <v>8.0885953225496401</v>
      </c>
      <c r="G26">
        <v>22</v>
      </c>
      <c r="H26">
        <f t="shared" si="4"/>
        <v>2.0852323757419307E-2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6" x14ac:dyDescent="0.55000000000000004">
      <c r="A27">
        <v>2</v>
      </c>
      <c r="B27" t="s">
        <v>4</v>
      </c>
      <c r="C27">
        <v>144</v>
      </c>
      <c r="D27">
        <v>100</v>
      </c>
      <c r="E27">
        <v>393.1</v>
      </c>
      <c r="F27">
        <v>6.4358917088992804</v>
      </c>
      <c r="G27">
        <v>21</v>
      </c>
      <c r="H27">
        <f t="shared" si="4"/>
        <v>1.6372148839733605E-2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6" x14ac:dyDescent="0.55000000000000004">
      <c r="A28">
        <v>2</v>
      </c>
      <c r="B28" t="s">
        <v>4</v>
      </c>
      <c r="C28">
        <v>144</v>
      </c>
      <c r="D28">
        <v>99</v>
      </c>
      <c r="E28">
        <v>440.07070707070699</v>
      </c>
      <c r="F28">
        <v>9.2222964662418807</v>
      </c>
      <c r="G28">
        <v>20</v>
      </c>
      <c r="H28">
        <f t="shared" si="4"/>
        <v>2.0956397047259309E-2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6" x14ac:dyDescent="0.55000000000000004">
      <c r="A29">
        <v>2</v>
      </c>
      <c r="B29" t="s">
        <v>4</v>
      </c>
      <c r="C29">
        <v>144</v>
      </c>
      <c r="D29">
        <v>97</v>
      </c>
      <c r="E29">
        <v>494.07216494845301</v>
      </c>
      <c r="F29">
        <v>7.6234914365118902</v>
      </c>
      <c r="G29">
        <v>19</v>
      </c>
      <c r="H29">
        <f t="shared" si="4"/>
        <v>1.5429914853242655E-2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6" x14ac:dyDescent="0.55000000000000004">
      <c r="A30">
        <v>2</v>
      </c>
      <c r="B30" t="s">
        <v>4</v>
      </c>
      <c r="C30">
        <v>144</v>
      </c>
      <c r="D30">
        <v>81</v>
      </c>
      <c r="E30">
        <v>642.938271604938</v>
      </c>
      <c r="F30">
        <v>9.9687242424230504</v>
      </c>
      <c r="G30">
        <v>18</v>
      </c>
      <c r="H30">
        <f t="shared" si="4"/>
        <v>1.5504947648455537E-2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6" x14ac:dyDescent="0.55000000000000004">
      <c r="A31">
        <v>2</v>
      </c>
      <c r="B31" t="s">
        <v>4</v>
      </c>
      <c r="C31">
        <v>144</v>
      </c>
      <c r="D31">
        <v>67</v>
      </c>
      <c r="E31">
        <v>708.82089552238801</v>
      </c>
      <c r="F31">
        <v>21.647085428293501</v>
      </c>
      <c r="G31">
        <v>17</v>
      </c>
      <c r="H31">
        <f t="shared" si="4"/>
        <v>3.0539570101612193E-2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6" x14ac:dyDescent="0.55000000000000004">
      <c r="A32">
        <v>2</v>
      </c>
      <c r="B32" t="s">
        <v>4</v>
      </c>
      <c r="C32">
        <v>144</v>
      </c>
      <c r="D32">
        <v>34</v>
      </c>
      <c r="E32">
        <v>769.70588235294099</v>
      </c>
      <c r="F32">
        <v>17.7198782109052</v>
      </c>
      <c r="G32">
        <v>16</v>
      </c>
      <c r="H32">
        <f t="shared" si="4"/>
        <v>2.3021622436789336E-2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7</v>
      </c>
      <c r="E33">
        <v>751.142857142857</v>
      </c>
      <c r="F33">
        <v>16.7224381970507</v>
      </c>
      <c r="G33">
        <v>15</v>
      </c>
      <c r="H33">
        <f t="shared" si="4"/>
        <v>2.2262660209082335E-2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3</v>
      </c>
      <c r="E34">
        <v>930</v>
      </c>
      <c r="F34">
        <v>13.7977414131164</v>
      </c>
      <c r="G34">
        <v>14</v>
      </c>
      <c r="H34">
        <f t="shared" si="4"/>
        <v>1.4836281089372473E-2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6" spans="1:15" x14ac:dyDescent="0.55000000000000004">
      <c r="A36" t="s">
        <v>23</v>
      </c>
    </row>
    <row r="37" spans="1:15" x14ac:dyDescent="0.55000000000000004">
      <c r="A37">
        <v>2</v>
      </c>
      <c r="B37" t="s">
        <v>4</v>
      </c>
      <c r="C37">
        <v>324</v>
      </c>
      <c r="D37">
        <v>100</v>
      </c>
      <c r="E37">
        <v>153.38999999999999</v>
      </c>
      <c r="F37">
        <v>2.5728285122849002</v>
      </c>
      <c r="G37">
        <v>34</v>
      </c>
      <c r="H37">
        <f t="shared" ref="H37:H45" si="5">F37/E37</f>
        <v>1.6773117623605845E-2</v>
      </c>
    </row>
    <row r="38" spans="1:15" x14ac:dyDescent="0.55000000000000004">
      <c r="A38">
        <v>2</v>
      </c>
      <c r="B38" t="s">
        <v>4</v>
      </c>
      <c r="C38">
        <v>324</v>
      </c>
      <c r="D38">
        <v>100</v>
      </c>
      <c r="E38">
        <v>200.89</v>
      </c>
      <c r="F38">
        <v>3.3609220291860402</v>
      </c>
      <c r="G38">
        <v>32</v>
      </c>
      <c r="H38">
        <f t="shared" si="5"/>
        <v>1.6730160929792626E-2</v>
      </c>
    </row>
    <row r="39" spans="1:15" x14ac:dyDescent="0.55000000000000004">
      <c r="A39">
        <v>2</v>
      </c>
      <c r="B39" t="s">
        <v>4</v>
      </c>
      <c r="C39">
        <v>324</v>
      </c>
      <c r="D39">
        <v>100</v>
      </c>
      <c r="E39">
        <v>253.83</v>
      </c>
      <c r="F39">
        <v>4.1694528668001203</v>
      </c>
      <c r="G39">
        <v>30</v>
      </c>
      <c r="H39">
        <f t="shared" si="5"/>
        <v>1.6426162655320962E-2</v>
      </c>
    </row>
    <row r="40" spans="1:15" x14ac:dyDescent="0.55000000000000004">
      <c r="A40">
        <v>2</v>
      </c>
      <c r="B40" t="s">
        <v>4</v>
      </c>
      <c r="C40">
        <v>324</v>
      </c>
      <c r="D40">
        <v>100</v>
      </c>
      <c r="E40">
        <v>283.74</v>
      </c>
      <c r="F40">
        <v>4.5170697405561802</v>
      </c>
      <c r="G40">
        <v>28</v>
      </c>
      <c r="H40">
        <f t="shared" si="5"/>
        <v>1.5919749561416015E-2</v>
      </c>
    </row>
    <row r="41" spans="1:15" x14ac:dyDescent="0.55000000000000004">
      <c r="A41">
        <v>2</v>
      </c>
      <c r="B41" t="s">
        <v>4</v>
      </c>
      <c r="C41">
        <v>324</v>
      </c>
      <c r="D41">
        <v>99</v>
      </c>
      <c r="E41">
        <v>387.06060606060601</v>
      </c>
      <c r="F41">
        <v>6.0508395056569499</v>
      </c>
      <c r="G41">
        <v>26</v>
      </c>
      <c r="H41">
        <f t="shared" si="5"/>
        <v>1.5632796029646862E-2</v>
      </c>
    </row>
    <row r="42" spans="1:15" x14ac:dyDescent="0.55000000000000004">
      <c r="A42">
        <v>2</v>
      </c>
      <c r="B42" t="s">
        <v>4</v>
      </c>
      <c r="C42">
        <v>324</v>
      </c>
      <c r="D42">
        <v>96</v>
      </c>
      <c r="E42">
        <v>445.572916666666</v>
      </c>
      <c r="F42">
        <v>7.7568242781562704</v>
      </c>
      <c r="G42">
        <v>24</v>
      </c>
      <c r="H42">
        <f t="shared" si="5"/>
        <v>1.7408652967925261E-2</v>
      </c>
    </row>
    <row r="43" spans="1:15" x14ac:dyDescent="0.55000000000000004">
      <c r="A43">
        <v>2</v>
      </c>
      <c r="B43" t="s">
        <v>4</v>
      </c>
      <c r="C43">
        <v>324</v>
      </c>
      <c r="D43">
        <v>76</v>
      </c>
      <c r="E43">
        <v>659.36842105263099</v>
      </c>
      <c r="F43">
        <v>15.236811378529501</v>
      </c>
      <c r="G43">
        <v>22</v>
      </c>
      <c r="H43">
        <f t="shared" si="5"/>
        <v>2.3108190947642143E-2</v>
      </c>
    </row>
    <row r="44" spans="1:15" x14ac:dyDescent="0.55000000000000004">
      <c r="A44">
        <v>2</v>
      </c>
      <c r="B44" t="s">
        <v>4</v>
      </c>
      <c r="C44">
        <v>324</v>
      </c>
      <c r="D44">
        <v>64</v>
      </c>
      <c r="E44">
        <v>743.84375</v>
      </c>
      <c r="F44">
        <v>16.998560443025699</v>
      </c>
      <c r="G44">
        <v>20</v>
      </c>
      <c r="H44">
        <f t="shared" si="5"/>
        <v>2.2852326772962332E-2</v>
      </c>
    </row>
    <row r="45" spans="1:15" x14ac:dyDescent="0.55000000000000004">
      <c r="A45">
        <v>2</v>
      </c>
      <c r="B45" t="s">
        <v>4</v>
      </c>
      <c r="C45">
        <v>324</v>
      </c>
      <c r="D45">
        <v>35</v>
      </c>
      <c r="E45">
        <v>819.57142857142799</v>
      </c>
      <c r="F45">
        <v>18.058909467448</v>
      </c>
      <c r="G45">
        <v>18</v>
      </c>
      <c r="H45">
        <f t="shared" si="5"/>
        <v>2.2034576655418529E-2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268-6DE3-4855-B549-938DBD4DC579}">
  <dimension ref="A1:P47"/>
  <sheetViews>
    <sheetView topLeftCell="A28" workbookViewId="0">
      <selection activeCell="F41" sqref="F41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98</v>
      </c>
      <c r="E5">
        <v>504.04081632652998</v>
      </c>
      <c r="F5">
        <v>14.1741002465465</v>
      </c>
      <c r="G5">
        <v>25</v>
      </c>
      <c r="H5">
        <f t="shared" ref="H5:H12" si="0">F5/E5</f>
        <v>2.8120937407109053E-2</v>
      </c>
      <c r="I5">
        <v>3</v>
      </c>
      <c r="J5" t="s">
        <v>4</v>
      </c>
      <c r="K5">
        <v>324</v>
      </c>
      <c r="L5">
        <v>6</v>
      </c>
      <c r="M5">
        <v>911.66666666666595</v>
      </c>
      <c r="N5">
        <v>10.734656878747</v>
      </c>
      <c r="O5">
        <v>25</v>
      </c>
      <c r="P5">
        <f t="shared" ref="P5:P6" si="1">N5/M5</f>
        <v>1.1774760744512258E-2</v>
      </c>
    </row>
    <row r="6" spans="1:16" x14ac:dyDescent="0.55000000000000004">
      <c r="A6">
        <v>2</v>
      </c>
      <c r="B6" t="s">
        <v>4</v>
      </c>
      <c r="C6">
        <v>324</v>
      </c>
      <c r="D6">
        <v>91</v>
      </c>
      <c r="E6">
        <v>638.24175824175802</v>
      </c>
      <c r="F6">
        <v>16.558242127503899</v>
      </c>
      <c r="G6">
        <v>24</v>
      </c>
      <c r="H6">
        <f t="shared" si="0"/>
        <v>2.5943526749360457E-2</v>
      </c>
      <c r="I6">
        <v>3</v>
      </c>
      <c r="J6" t="s">
        <v>4</v>
      </c>
      <c r="K6">
        <v>324</v>
      </c>
      <c r="L6">
        <v>3</v>
      </c>
      <c r="M6">
        <v>949</v>
      </c>
      <c r="N6">
        <v>11.0265430745979</v>
      </c>
      <c r="O6">
        <v>24</v>
      </c>
      <c r="P6">
        <f t="shared" si="1"/>
        <v>1.1619118097574183E-2</v>
      </c>
    </row>
    <row r="7" spans="1:16" x14ac:dyDescent="0.55000000000000004">
      <c r="A7">
        <v>2</v>
      </c>
      <c r="B7" t="s">
        <v>4</v>
      </c>
      <c r="C7">
        <v>324</v>
      </c>
      <c r="D7">
        <v>92</v>
      </c>
      <c r="E7">
        <v>579.41304347825997</v>
      </c>
      <c r="F7">
        <v>13.7669356177034</v>
      </c>
      <c r="G7">
        <v>23</v>
      </c>
      <c r="H7">
        <f t="shared" si="0"/>
        <v>2.3760141012807465E-2</v>
      </c>
      <c r="I7">
        <v>3</v>
      </c>
      <c r="J7" t="s">
        <v>4</v>
      </c>
      <c r="K7">
        <v>324</v>
      </c>
      <c r="L7">
        <v>0</v>
      </c>
      <c r="M7">
        <v>1000</v>
      </c>
      <c r="N7" t="s">
        <v>5</v>
      </c>
      <c r="O7">
        <v>23</v>
      </c>
    </row>
    <row r="8" spans="1:16" x14ac:dyDescent="0.55000000000000004">
      <c r="A8">
        <v>2</v>
      </c>
      <c r="B8" t="s">
        <v>4</v>
      </c>
      <c r="C8">
        <v>324</v>
      </c>
      <c r="D8">
        <v>76</v>
      </c>
      <c r="E8">
        <v>660.27631578947296</v>
      </c>
      <c r="F8">
        <v>15.3927146670604</v>
      </c>
      <c r="G8">
        <v>22</v>
      </c>
      <c r="H8">
        <f t="shared" si="0"/>
        <v>2.3312534917530374E-2</v>
      </c>
      <c r="I8">
        <v>3</v>
      </c>
      <c r="J8" t="s">
        <v>4</v>
      </c>
      <c r="K8">
        <v>324</v>
      </c>
      <c r="L8">
        <v>0</v>
      </c>
      <c r="M8">
        <v>1000</v>
      </c>
      <c r="N8" t="s">
        <v>5</v>
      </c>
      <c r="O8">
        <v>22</v>
      </c>
    </row>
    <row r="9" spans="1:16" x14ac:dyDescent="0.55000000000000004">
      <c r="A9">
        <v>2</v>
      </c>
      <c r="B9" t="s">
        <v>4</v>
      </c>
      <c r="C9">
        <v>324</v>
      </c>
      <c r="D9">
        <v>79</v>
      </c>
      <c r="E9">
        <v>657.77215189873402</v>
      </c>
      <c r="F9">
        <v>16.7316406731128</v>
      </c>
      <c r="G9">
        <v>21</v>
      </c>
      <c r="H9">
        <f t="shared" si="0"/>
        <v>2.5436833445768445E-2</v>
      </c>
      <c r="I9">
        <v>3</v>
      </c>
      <c r="J9" t="s">
        <v>4</v>
      </c>
      <c r="K9">
        <v>324</v>
      </c>
      <c r="L9">
        <v>0</v>
      </c>
      <c r="M9">
        <v>1000</v>
      </c>
      <c r="N9" t="s">
        <v>5</v>
      </c>
      <c r="O9">
        <v>21</v>
      </c>
    </row>
    <row r="10" spans="1:16" x14ac:dyDescent="0.55000000000000004">
      <c r="A10">
        <v>2</v>
      </c>
      <c r="B10" t="s">
        <v>4</v>
      </c>
      <c r="C10">
        <v>324</v>
      </c>
      <c r="D10">
        <v>48</v>
      </c>
      <c r="E10">
        <v>754.5625</v>
      </c>
      <c r="F10">
        <v>19.0523163560622</v>
      </c>
      <c r="G10">
        <v>20</v>
      </c>
      <c r="H10">
        <f t="shared" si="0"/>
        <v>2.5249487426239971E-2</v>
      </c>
      <c r="I10">
        <v>3</v>
      </c>
      <c r="J10" t="s">
        <v>4</v>
      </c>
      <c r="K10">
        <v>324</v>
      </c>
      <c r="L10">
        <v>0</v>
      </c>
      <c r="M10">
        <v>1000</v>
      </c>
      <c r="N10" t="s">
        <v>5</v>
      </c>
      <c r="O10">
        <v>20</v>
      </c>
    </row>
    <row r="11" spans="1:16" x14ac:dyDescent="0.55000000000000004">
      <c r="A11">
        <v>2</v>
      </c>
      <c r="B11" t="s">
        <v>4</v>
      </c>
      <c r="C11">
        <v>324</v>
      </c>
      <c r="D11">
        <v>69</v>
      </c>
      <c r="E11">
        <v>699.536231884058</v>
      </c>
      <c r="F11">
        <v>17.4278128011611</v>
      </c>
      <c r="G11">
        <v>19</v>
      </c>
      <c r="H11">
        <f t="shared" si="0"/>
        <v>2.4913381190024775E-2</v>
      </c>
      <c r="I11">
        <v>3</v>
      </c>
      <c r="J11" t="s">
        <v>4</v>
      </c>
      <c r="K11">
        <v>324</v>
      </c>
      <c r="L11">
        <v>0</v>
      </c>
      <c r="M11">
        <v>1000</v>
      </c>
      <c r="N11" t="s">
        <v>5</v>
      </c>
      <c r="O11">
        <v>19</v>
      </c>
    </row>
    <row r="12" spans="1:16" x14ac:dyDescent="0.55000000000000004">
      <c r="A12">
        <v>2</v>
      </c>
      <c r="B12" t="s">
        <v>4</v>
      </c>
      <c r="C12">
        <v>324</v>
      </c>
      <c r="D12">
        <v>51</v>
      </c>
      <c r="E12">
        <v>782.450980392156</v>
      </c>
      <c r="F12">
        <v>19.921412343816701</v>
      </c>
      <c r="G12">
        <v>18</v>
      </c>
      <c r="H12">
        <f t="shared" si="0"/>
        <v>2.5460268876949077E-2</v>
      </c>
      <c r="I12">
        <v>3</v>
      </c>
      <c r="J12" t="s">
        <v>4</v>
      </c>
      <c r="K12">
        <v>324</v>
      </c>
      <c r="L12">
        <v>0</v>
      </c>
      <c r="M12">
        <v>1000</v>
      </c>
      <c r="N12" t="s">
        <v>5</v>
      </c>
      <c r="O12">
        <v>18</v>
      </c>
    </row>
    <row r="14" spans="1:16" x14ac:dyDescent="0.55000000000000004">
      <c r="A14">
        <v>2</v>
      </c>
      <c r="B14" t="s">
        <v>4</v>
      </c>
      <c r="C14">
        <v>196</v>
      </c>
      <c r="D14">
        <v>93</v>
      </c>
      <c r="E14">
        <v>576.12903225806394</v>
      </c>
      <c r="F14">
        <v>9.7272720715852099</v>
      </c>
      <c r="G14">
        <v>25</v>
      </c>
      <c r="H14">
        <f t="shared" ref="H14:H21" si="2">F14/E14</f>
        <v>1.6883842901407715E-2</v>
      </c>
      <c r="I14">
        <v>3</v>
      </c>
      <c r="J14" t="s">
        <v>4</v>
      </c>
      <c r="K14">
        <v>196</v>
      </c>
      <c r="L14">
        <v>0</v>
      </c>
      <c r="M14">
        <v>1000</v>
      </c>
      <c r="N14" t="s">
        <v>5</v>
      </c>
      <c r="O14">
        <v>25</v>
      </c>
    </row>
    <row r="15" spans="1:16" x14ac:dyDescent="0.55000000000000004">
      <c r="A15">
        <v>2</v>
      </c>
      <c r="B15" t="s">
        <v>4</v>
      </c>
      <c r="C15">
        <v>196</v>
      </c>
      <c r="D15">
        <v>87</v>
      </c>
      <c r="E15">
        <v>611.50574712643595</v>
      </c>
      <c r="F15">
        <v>10.284925529133799</v>
      </c>
      <c r="G15">
        <v>24</v>
      </c>
      <c r="H15">
        <f t="shared" si="2"/>
        <v>1.6819016955219673E-2</v>
      </c>
      <c r="I15">
        <v>3</v>
      </c>
      <c r="J15" t="s">
        <v>4</v>
      </c>
      <c r="K15">
        <v>196</v>
      </c>
      <c r="L15">
        <v>0</v>
      </c>
      <c r="M15">
        <v>1000</v>
      </c>
      <c r="N15" t="s">
        <v>5</v>
      </c>
      <c r="O15">
        <v>24</v>
      </c>
    </row>
    <row r="16" spans="1:16" x14ac:dyDescent="0.55000000000000004">
      <c r="A16">
        <v>2</v>
      </c>
      <c r="B16" t="s">
        <v>4</v>
      </c>
      <c r="C16">
        <v>196</v>
      </c>
      <c r="D16">
        <v>80</v>
      </c>
      <c r="E16">
        <v>685.61249999999995</v>
      </c>
      <c r="F16">
        <v>11.257134448061599</v>
      </c>
      <c r="G16">
        <v>23</v>
      </c>
      <c r="H16">
        <f t="shared" si="2"/>
        <v>1.6419091612334371E-2</v>
      </c>
      <c r="I16">
        <v>3</v>
      </c>
      <c r="J16" t="s">
        <v>4</v>
      </c>
      <c r="K16">
        <v>196</v>
      </c>
      <c r="L16">
        <v>0</v>
      </c>
      <c r="M16">
        <v>1000</v>
      </c>
      <c r="N16" t="s">
        <v>5</v>
      </c>
      <c r="O16">
        <v>23</v>
      </c>
    </row>
    <row r="17" spans="1:15" x14ac:dyDescent="0.55000000000000004">
      <c r="A17">
        <v>2</v>
      </c>
      <c r="B17" t="s">
        <v>4</v>
      </c>
      <c r="C17">
        <v>196</v>
      </c>
      <c r="D17">
        <v>62</v>
      </c>
      <c r="E17">
        <v>751.70967741935397</v>
      </c>
      <c r="F17">
        <v>12.833440818883901</v>
      </c>
      <c r="G17">
        <v>22</v>
      </c>
      <c r="H17">
        <f t="shared" si="2"/>
        <v>1.7072336840123648E-2</v>
      </c>
      <c r="I17">
        <v>3</v>
      </c>
      <c r="J17" t="s">
        <v>4</v>
      </c>
      <c r="K17">
        <v>196</v>
      </c>
      <c r="L17">
        <v>0</v>
      </c>
      <c r="M17">
        <v>1000</v>
      </c>
      <c r="N17" t="s">
        <v>5</v>
      </c>
      <c r="O17">
        <v>22</v>
      </c>
    </row>
    <row r="18" spans="1:15" x14ac:dyDescent="0.55000000000000004">
      <c r="A18">
        <v>2</v>
      </c>
      <c r="B18" t="s">
        <v>4</v>
      </c>
      <c r="C18">
        <v>196</v>
      </c>
      <c r="D18">
        <v>50</v>
      </c>
      <c r="E18">
        <v>799.86</v>
      </c>
      <c r="F18">
        <v>13.599890413842999</v>
      </c>
      <c r="G18">
        <v>21</v>
      </c>
      <c r="H18">
        <f t="shared" si="2"/>
        <v>1.7002838514043706E-2</v>
      </c>
      <c r="I18">
        <v>3</v>
      </c>
      <c r="J18" t="s">
        <v>4</v>
      </c>
      <c r="K18">
        <v>196</v>
      </c>
      <c r="L18">
        <v>0</v>
      </c>
      <c r="M18">
        <v>1000</v>
      </c>
      <c r="N18" t="s">
        <v>5</v>
      </c>
      <c r="O18">
        <v>21</v>
      </c>
    </row>
    <row r="19" spans="1:15" x14ac:dyDescent="0.55000000000000004">
      <c r="A19">
        <v>2</v>
      </c>
      <c r="B19" t="s">
        <v>4</v>
      </c>
      <c r="C19">
        <v>196</v>
      </c>
      <c r="D19">
        <v>66</v>
      </c>
      <c r="E19">
        <v>716.74242424242402</v>
      </c>
      <c r="F19">
        <v>11.9560979960034</v>
      </c>
      <c r="G19">
        <v>20</v>
      </c>
      <c r="H19">
        <f t="shared" si="2"/>
        <v>1.6681164099698227E-2</v>
      </c>
      <c r="I19">
        <v>3</v>
      </c>
      <c r="J19" t="s">
        <v>4</v>
      </c>
      <c r="K19">
        <v>196</v>
      </c>
      <c r="L19">
        <v>0</v>
      </c>
      <c r="M19">
        <v>1000</v>
      </c>
      <c r="N19" t="s">
        <v>5</v>
      </c>
      <c r="O19">
        <v>20</v>
      </c>
    </row>
    <row r="20" spans="1:15" x14ac:dyDescent="0.55000000000000004">
      <c r="A20">
        <v>2</v>
      </c>
      <c r="B20" t="s">
        <v>4</v>
      </c>
      <c r="C20">
        <v>196</v>
      </c>
      <c r="D20">
        <v>27</v>
      </c>
      <c r="E20">
        <v>797.48148148148096</v>
      </c>
      <c r="F20">
        <v>13.3469282149302</v>
      </c>
      <c r="G20">
        <v>19</v>
      </c>
      <c r="H20">
        <f t="shared" si="2"/>
        <v>1.6736348774062586E-2</v>
      </c>
      <c r="I20">
        <v>3</v>
      </c>
      <c r="J20" t="s">
        <v>4</v>
      </c>
      <c r="K20">
        <v>196</v>
      </c>
      <c r="L20">
        <v>0</v>
      </c>
      <c r="M20">
        <v>1000</v>
      </c>
      <c r="N20" t="s">
        <v>5</v>
      </c>
      <c r="O20">
        <v>19</v>
      </c>
    </row>
    <row r="21" spans="1:15" x14ac:dyDescent="0.55000000000000004">
      <c r="A21">
        <v>2</v>
      </c>
      <c r="B21" t="s">
        <v>4</v>
      </c>
      <c r="C21">
        <v>196</v>
      </c>
      <c r="D21">
        <v>14</v>
      </c>
      <c r="E21">
        <v>765.42857142857099</v>
      </c>
      <c r="F21">
        <v>13.2055366691201</v>
      </c>
      <c r="G21">
        <v>18</v>
      </c>
      <c r="H21">
        <f t="shared" si="2"/>
        <v>1.725247418511399E-2</v>
      </c>
      <c r="I21">
        <v>3</v>
      </c>
      <c r="J21" t="s">
        <v>4</v>
      </c>
      <c r="K21">
        <v>196</v>
      </c>
      <c r="L21">
        <v>0</v>
      </c>
      <c r="M21">
        <v>1000</v>
      </c>
      <c r="N21" t="s">
        <v>5</v>
      </c>
      <c r="O21">
        <v>18</v>
      </c>
    </row>
    <row r="23" spans="1:15" x14ac:dyDescent="0.55000000000000004">
      <c r="A23">
        <v>2</v>
      </c>
      <c r="B23" t="s">
        <v>4</v>
      </c>
      <c r="C23">
        <v>144</v>
      </c>
      <c r="D23">
        <v>79</v>
      </c>
      <c r="E23">
        <v>675.24050632911303</v>
      </c>
      <c r="F23">
        <v>7.5406454328589003</v>
      </c>
      <c r="G23">
        <v>25</v>
      </c>
      <c r="H23">
        <f t="shared" ref="H23:H34" si="3">F23/E23</f>
        <v>1.116734757790668E-2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5" x14ac:dyDescent="0.55000000000000004">
      <c r="A24">
        <v>2</v>
      </c>
      <c r="B24" t="s">
        <v>4</v>
      </c>
      <c r="C24">
        <v>144</v>
      </c>
      <c r="D24">
        <v>53</v>
      </c>
      <c r="E24">
        <v>722.54716981132003</v>
      </c>
      <c r="F24">
        <v>8.0809531548183404</v>
      </c>
      <c r="G24">
        <v>24</v>
      </c>
      <c r="H24">
        <f t="shared" si="3"/>
        <v>1.1183980081090807E-2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5" x14ac:dyDescent="0.55000000000000004">
      <c r="A25">
        <v>2</v>
      </c>
      <c r="B25" t="s">
        <v>4</v>
      </c>
      <c r="C25">
        <v>144</v>
      </c>
      <c r="D25">
        <v>55</v>
      </c>
      <c r="E25">
        <v>738</v>
      </c>
      <c r="F25">
        <v>8.0623984594236706</v>
      </c>
      <c r="G25">
        <v>23</v>
      </c>
      <c r="H25">
        <f t="shared" si="3"/>
        <v>1.0924659159110665E-2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5" x14ac:dyDescent="0.55000000000000004">
      <c r="A26">
        <v>2</v>
      </c>
      <c r="B26" t="s">
        <v>4</v>
      </c>
      <c r="C26">
        <v>144</v>
      </c>
      <c r="D26">
        <v>27</v>
      </c>
      <c r="E26">
        <v>769.66666666666595</v>
      </c>
      <c r="F26">
        <v>8.6163116506542305</v>
      </c>
      <c r="G26">
        <v>22</v>
      </c>
      <c r="H26">
        <f t="shared" si="3"/>
        <v>1.1194861391062242E-2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5" x14ac:dyDescent="0.55000000000000004">
      <c r="A27">
        <v>2</v>
      </c>
      <c r="B27" t="s">
        <v>4</v>
      </c>
      <c r="C27">
        <v>144</v>
      </c>
      <c r="D27">
        <v>23</v>
      </c>
      <c r="E27">
        <v>824</v>
      </c>
      <c r="F27">
        <v>9.1603355044903907</v>
      </c>
      <c r="G27">
        <v>21</v>
      </c>
      <c r="H27">
        <f t="shared" si="3"/>
        <v>1.1116912020012609E-2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5" x14ac:dyDescent="0.55000000000000004">
      <c r="A28">
        <v>2</v>
      </c>
      <c r="B28" t="s">
        <v>4</v>
      </c>
      <c r="C28">
        <v>144</v>
      </c>
      <c r="D28">
        <v>42</v>
      </c>
      <c r="E28">
        <v>764.66666666666595</v>
      </c>
      <c r="F28">
        <v>8.4268327609059295</v>
      </c>
      <c r="G28">
        <v>20</v>
      </c>
      <c r="H28">
        <f t="shared" si="3"/>
        <v>1.1020269521672978E-2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5" x14ac:dyDescent="0.55000000000000004">
      <c r="A29">
        <v>2</v>
      </c>
      <c r="B29" t="s">
        <v>4</v>
      </c>
      <c r="C29">
        <v>144</v>
      </c>
      <c r="D29">
        <v>17</v>
      </c>
      <c r="E29">
        <v>848.88235294117601</v>
      </c>
      <c r="F29">
        <v>9.5110321539070597</v>
      </c>
      <c r="G29">
        <v>19</v>
      </c>
      <c r="H29">
        <f t="shared" si="3"/>
        <v>1.1204181734905418E-2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5" x14ac:dyDescent="0.55000000000000004">
      <c r="A30">
        <v>2</v>
      </c>
      <c r="B30" t="s">
        <v>4</v>
      </c>
      <c r="C30">
        <v>144</v>
      </c>
      <c r="D30">
        <v>13</v>
      </c>
      <c r="E30">
        <v>803.38461538461502</v>
      </c>
      <c r="F30">
        <v>9.1762488351131797</v>
      </c>
      <c r="G30">
        <v>18</v>
      </c>
      <c r="H30">
        <f t="shared" si="3"/>
        <v>1.1421987251672865E-2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5" x14ac:dyDescent="0.55000000000000004">
      <c r="A31">
        <v>2</v>
      </c>
      <c r="B31" t="s">
        <v>4</v>
      </c>
      <c r="C31">
        <v>144</v>
      </c>
      <c r="D31">
        <v>2</v>
      </c>
      <c r="E31">
        <v>865.5</v>
      </c>
      <c r="F31">
        <v>9.5867077382281405</v>
      </c>
      <c r="G31">
        <v>17</v>
      </c>
      <c r="H31">
        <f t="shared" si="3"/>
        <v>1.107649652019427E-2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5" x14ac:dyDescent="0.55000000000000004">
      <c r="A32">
        <v>2</v>
      </c>
      <c r="B32" t="s">
        <v>4</v>
      </c>
      <c r="C32">
        <v>144</v>
      </c>
      <c r="D32">
        <v>5</v>
      </c>
      <c r="E32">
        <v>879.2</v>
      </c>
      <c r="F32">
        <v>9.4752048533409798</v>
      </c>
      <c r="G32">
        <v>16</v>
      </c>
      <c r="H32">
        <f t="shared" si="3"/>
        <v>1.0777075583872815E-2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3</v>
      </c>
      <c r="E33">
        <v>882</v>
      </c>
      <c r="F33">
        <v>10.2596316275497</v>
      </c>
      <c r="G33">
        <v>15</v>
      </c>
      <c r="H33">
        <f t="shared" si="3"/>
        <v>1.1632235405385147E-2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0</v>
      </c>
      <c r="E34">
        <v>1000</v>
      </c>
      <c r="F34" t="s">
        <v>5</v>
      </c>
      <c r="G34">
        <v>14</v>
      </c>
      <c r="H34" t="e">
        <f t="shared" si="3"/>
        <v>#VALUE!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5" spans="1:15" x14ac:dyDescent="0.55000000000000004">
      <c r="A35" t="s">
        <v>23</v>
      </c>
    </row>
    <row r="36" spans="1:15" x14ac:dyDescent="0.55000000000000004">
      <c r="A36">
        <v>2</v>
      </c>
      <c r="B36" t="s">
        <v>4</v>
      </c>
      <c r="C36">
        <v>324</v>
      </c>
      <c r="D36">
        <v>99</v>
      </c>
      <c r="E36">
        <v>453.37373737373701</v>
      </c>
      <c r="F36">
        <v>5.5435173231543899</v>
      </c>
      <c r="G36">
        <v>34</v>
      </c>
      <c r="I36">
        <v>3</v>
      </c>
      <c r="J36" t="s">
        <v>4</v>
      </c>
      <c r="K36">
        <v>324</v>
      </c>
      <c r="L36">
        <v>10</v>
      </c>
      <c r="M36">
        <v>802.4</v>
      </c>
      <c r="N36">
        <v>10.469505332969099</v>
      </c>
      <c r="O36">
        <v>34</v>
      </c>
    </row>
    <row r="37" spans="1:15" x14ac:dyDescent="0.55000000000000004">
      <c r="A37">
        <v>2</v>
      </c>
      <c r="B37" t="s">
        <v>4</v>
      </c>
      <c r="C37">
        <v>324</v>
      </c>
      <c r="D37">
        <v>96</v>
      </c>
      <c r="E37">
        <v>492.78125</v>
      </c>
      <c r="F37">
        <v>6.1254859712013596</v>
      </c>
      <c r="G37">
        <v>32</v>
      </c>
      <c r="I37">
        <v>3</v>
      </c>
      <c r="J37" t="s">
        <v>4</v>
      </c>
      <c r="K37">
        <v>324</v>
      </c>
      <c r="L37">
        <v>5</v>
      </c>
      <c r="M37">
        <v>856.8</v>
      </c>
      <c r="N37">
        <v>11.1516463756561</v>
      </c>
      <c r="O37">
        <v>32</v>
      </c>
    </row>
    <row r="38" spans="1:15" x14ac:dyDescent="0.55000000000000004">
      <c r="A38">
        <v>2</v>
      </c>
      <c r="B38" t="s">
        <v>4</v>
      </c>
      <c r="C38">
        <v>324</v>
      </c>
      <c r="D38">
        <v>94</v>
      </c>
      <c r="E38">
        <v>440.43617021276498</v>
      </c>
      <c r="F38">
        <v>5.6972276640144397</v>
      </c>
      <c r="G38">
        <v>30</v>
      </c>
      <c r="I38">
        <v>3</v>
      </c>
      <c r="J38" t="s">
        <v>4</v>
      </c>
      <c r="K38">
        <v>324</v>
      </c>
      <c r="L38">
        <v>6</v>
      </c>
      <c r="M38">
        <v>849.5</v>
      </c>
      <c r="N38">
        <v>10.7306088277449</v>
      </c>
      <c r="O38">
        <v>30</v>
      </c>
    </row>
    <row r="39" spans="1:15" x14ac:dyDescent="0.55000000000000004">
      <c r="A39">
        <v>2</v>
      </c>
      <c r="B39" t="s">
        <v>4</v>
      </c>
      <c r="C39">
        <v>324</v>
      </c>
      <c r="D39">
        <v>92</v>
      </c>
      <c r="E39">
        <v>581.23913043478206</v>
      </c>
      <c r="F39">
        <v>7.2774065120914999</v>
      </c>
      <c r="G39">
        <v>28</v>
      </c>
      <c r="I39">
        <v>3</v>
      </c>
      <c r="J39" t="s">
        <v>4</v>
      </c>
      <c r="K39">
        <v>324</v>
      </c>
      <c r="L39">
        <v>3</v>
      </c>
      <c r="M39">
        <v>890.33333333333303</v>
      </c>
      <c r="N39">
        <v>11.041315552468101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78</v>
      </c>
      <c r="E40">
        <v>643.41025641025601</v>
      </c>
      <c r="F40">
        <v>7.9906903673918501</v>
      </c>
      <c r="G40">
        <v>26</v>
      </c>
    </row>
    <row r="41" spans="1:15" x14ac:dyDescent="0.55000000000000004">
      <c r="A41">
        <v>2</v>
      </c>
      <c r="B41" t="s">
        <v>4</v>
      </c>
      <c r="C41">
        <v>324</v>
      </c>
      <c r="D41">
        <v>57</v>
      </c>
      <c r="E41">
        <v>676.38596491227997</v>
      </c>
      <c r="F41">
        <v>8.3869847985343906</v>
      </c>
      <c r="G41">
        <v>24</v>
      </c>
    </row>
    <row r="42" spans="1:15" x14ac:dyDescent="0.55000000000000004">
      <c r="A42">
        <v>2</v>
      </c>
      <c r="B42" t="s">
        <v>4</v>
      </c>
      <c r="C42">
        <v>324</v>
      </c>
      <c r="D42">
        <v>43</v>
      </c>
      <c r="E42">
        <v>734.20930232558101</v>
      </c>
      <c r="F42">
        <v>8.9889257847829604</v>
      </c>
      <c r="G42">
        <v>22</v>
      </c>
    </row>
    <row r="44" spans="1:15" x14ac:dyDescent="0.55000000000000004">
      <c r="A44">
        <v>2</v>
      </c>
      <c r="B44" t="s">
        <v>4</v>
      </c>
      <c r="C44">
        <v>196</v>
      </c>
      <c r="D44">
        <v>86</v>
      </c>
      <c r="E44">
        <v>599.30232558139505</v>
      </c>
      <c r="F44">
        <v>7.8197206880377399</v>
      </c>
      <c r="G44">
        <v>34</v>
      </c>
    </row>
    <row r="45" spans="1:15" x14ac:dyDescent="0.55000000000000004">
      <c r="A45">
        <v>2</v>
      </c>
      <c r="B45" t="s">
        <v>4</v>
      </c>
      <c r="C45">
        <v>196</v>
      </c>
      <c r="D45">
        <v>68</v>
      </c>
      <c r="E45">
        <v>651.54411764705799</v>
      </c>
      <c r="F45">
        <v>8.0567390948040902</v>
      </c>
      <c r="G45">
        <v>32</v>
      </c>
    </row>
    <row r="46" spans="1:15" x14ac:dyDescent="0.55000000000000004">
      <c r="A46">
        <v>2</v>
      </c>
      <c r="B46" t="s">
        <v>4</v>
      </c>
      <c r="C46">
        <v>196</v>
      </c>
      <c r="D46">
        <v>75</v>
      </c>
      <c r="E46">
        <v>642.21333333333303</v>
      </c>
      <c r="F46">
        <v>7.8792131146540196</v>
      </c>
      <c r="G46">
        <v>30</v>
      </c>
    </row>
    <row r="47" spans="1:15" x14ac:dyDescent="0.55000000000000004">
      <c r="A47">
        <v>2</v>
      </c>
      <c r="B47" t="s">
        <v>4</v>
      </c>
      <c r="C47">
        <v>196</v>
      </c>
      <c r="D47">
        <v>61</v>
      </c>
      <c r="E47">
        <v>749.27868852459005</v>
      </c>
      <c r="F47">
        <v>9.5294976577956607</v>
      </c>
      <c r="G47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507C-59B2-4EC4-AB82-04B6B2007F9C}">
  <dimension ref="A1:P51"/>
  <sheetViews>
    <sheetView tabSelected="1" topLeftCell="A26" workbookViewId="0">
      <selection activeCell="D39" sqref="D39"/>
    </sheetView>
  </sheetViews>
  <sheetFormatPr defaultRowHeight="14.4" x14ac:dyDescent="0.55000000000000004"/>
  <cols>
    <col min="1" max="1" width="10.3671875" bestFit="1" customWidth="1"/>
    <col min="15" max="15" width="7.83984375" bestFit="1" customWidth="1"/>
  </cols>
  <sheetData>
    <row r="1" spans="1:16" x14ac:dyDescent="0.55000000000000004">
      <c r="A1" s="7" t="s">
        <v>19</v>
      </c>
      <c r="B1" s="7" t="s">
        <v>20</v>
      </c>
      <c r="C1" s="7" t="s">
        <v>14</v>
      </c>
      <c r="D1" s="6" t="s">
        <v>6</v>
      </c>
      <c r="E1" s="6"/>
      <c r="F1" s="6"/>
      <c r="G1" s="6" t="s">
        <v>7</v>
      </c>
      <c r="H1" s="6"/>
      <c r="I1" s="6"/>
      <c r="J1" s="6"/>
      <c r="K1" s="6"/>
      <c r="L1" s="6" t="s">
        <v>4</v>
      </c>
      <c r="M1" s="6"/>
      <c r="N1" s="4" t="s">
        <v>15</v>
      </c>
    </row>
    <row r="2" spans="1:16" x14ac:dyDescent="0.55000000000000004">
      <c r="A2" s="7">
        <v>5</v>
      </c>
      <c r="B2" s="7">
        <v>4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5" t="s">
        <v>16</v>
      </c>
    </row>
    <row r="3" spans="1:16" x14ac:dyDescent="0.55000000000000004">
      <c r="A3" s="6">
        <v>400</v>
      </c>
      <c r="B3">
        <v>98</v>
      </c>
      <c r="C3" s="3">
        <v>110.58163265306101</v>
      </c>
      <c r="D3" s="3">
        <v>1.8546867011761099</v>
      </c>
      <c r="E3" s="6">
        <f t="shared" ref="E3:E10" si="0">A3*($A$2^$B$2)</f>
        <v>250000</v>
      </c>
      <c r="F3" s="6">
        <v>400</v>
      </c>
      <c r="G3">
        <v>95</v>
      </c>
      <c r="H3">
        <v>380.83157894736797</v>
      </c>
      <c r="I3">
        <v>2.0544612052409201</v>
      </c>
      <c r="J3" s="6">
        <f>2*$A$2^($B$2/2)*(F3^0.5)</f>
        <v>1000</v>
      </c>
      <c r="K3" s="6">
        <v>400</v>
      </c>
      <c r="L3">
        <v>89</v>
      </c>
      <c r="M3">
        <v>374.13483146067398</v>
      </c>
      <c r="N3">
        <v>6.1268879065938799</v>
      </c>
      <c r="O3" s="6">
        <v>484</v>
      </c>
      <c r="P3" s="6">
        <f t="shared" ref="P3:P10" si="1">2*($A$2^($B$2/2))*O3^0.5+O3*K3</f>
        <v>194700</v>
      </c>
    </row>
    <row r="4" spans="1:16" x14ac:dyDescent="0.55000000000000004">
      <c r="A4" s="6">
        <v>324</v>
      </c>
      <c r="B4">
        <v>95</v>
      </c>
      <c r="C4" s="3">
        <v>119.136842105263</v>
      </c>
      <c r="D4" s="3">
        <v>1.9632940156483301</v>
      </c>
      <c r="E4" s="6">
        <f t="shared" si="0"/>
        <v>202500</v>
      </c>
      <c r="F4" s="6">
        <v>324</v>
      </c>
      <c r="G4">
        <v>92</v>
      </c>
      <c r="H4">
        <v>441.78260869565202</v>
      </c>
      <c r="I4">
        <v>2.4445383935437901</v>
      </c>
      <c r="J4" s="6">
        <f t="shared" ref="J4:J10" si="2">2*$A$12^($B$12/2)*(F4^0.5)</f>
        <v>900</v>
      </c>
      <c r="K4" s="6">
        <v>324</v>
      </c>
      <c r="L4">
        <v>93</v>
      </c>
      <c r="M4">
        <v>379.84946236559102</v>
      </c>
      <c r="N4">
        <v>6.2385096347099598</v>
      </c>
      <c r="O4" s="6">
        <v>484</v>
      </c>
      <c r="P4" s="6">
        <f t="shared" si="1"/>
        <v>157916</v>
      </c>
    </row>
    <row r="5" spans="1:16" x14ac:dyDescent="0.55000000000000004">
      <c r="A5" s="6">
        <v>256</v>
      </c>
      <c r="B5">
        <v>93</v>
      </c>
      <c r="C5" s="3">
        <v>138.41935483870901</v>
      </c>
      <c r="D5" s="3">
        <v>2.4419980320718899</v>
      </c>
      <c r="E5" s="6">
        <f t="shared" si="0"/>
        <v>160000</v>
      </c>
      <c r="F5" s="6">
        <v>256</v>
      </c>
      <c r="G5" s="2">
        <v>68</v>
      </c>
      <c r="H5">
        <v>626.79411764705799</v>
      </c>
      <c r="I5">
        <v>3.4575302179573999</v>
      </c>
      <c r="J5" s="6">
        <f t="shared" si="2"/>
        <v>800</v>
      </c>
      <c r="K5" s="6">
        <v>256</v>
      </c>
      <c r="L5">
        <v>93</v>
      </c>
      <c r="M5">
        <v>433.30107526881699</v>
      </c>
      <c r="N5">
        <v>5.1335751727143197</v>
      </c>
      <c r="O5" s="6">
        <v>484</v>
      </c>
      <c r="P5" s="6">
        <f t="shared" si="1"/>
        <v>125004</v>
      </c>
    </row>
    <row r="6" spans="1:16" x14ac:dyDescent="0.55000000000000004">
      <c r="A6" s="6">
        <v>196</v>
      </c>
      <c r="B6">
        <v>90</v>
      </c>
      <c r="C6" s="3">
        <v>169.34444444444401</v>
      </c>
      <c r="D6" s="3">
        <v>2.9495066853240099</v>
      </c>
      <c r="E6" s="6">
        <f t="shared" si="0"/>
        <v>122500</v>
      </c>
      <c r="F6" s="6">
        <v>196</v>
      </c>
      <c r="G6">
        <v>16</v>
      </c>
      <c r="H6">
        <v>747.375</v>
      </c>
      <c r="I6">
        <v>4.3219587609637502</v>
      </c>
      <c r="J6" s="6">
        <f t="shared" si="2"/>
        <v>700</v>
      </c>
      <c r="K6" s="6">
        <v>196</v>
      </c>
      <c r="L6">
        <v>90</v>
      </c>
      <c r="M6">
        <v>467.377777777777</v>
      </c>
      <c r="N6">
        <v>5.2843664144269296</v>
      </c>
      <c r="O6" s="6">
        <v>484</v>
      </c>
      <c r="P6" s="6">
        <f t="shared" si="1"/>
        <v>95964</v>
      </c>
    </row>
    <row r="7" spans="1:16" x14ac:dyDescent="0.55000000000000004">
      <c r="A7" s="6">
        <v>144</v>
      </c>
      <c r="B7" s="2">
        <v>82</v>
      </c>
      <c r="C7" s="3">
        <v>174.28048780487799</v>
      </c>
      <c r="D7" s="3">
        <v>2.8715430223269398</v>
      </c>
      <c r="E7" s="6">
        <f t="shared" si="0"/>
        <v>90000</v>
      </c>
      <c r="F7" s="6">
        <v>144</v>
      </c>
      <c r="G7">
        <v>27</v>
      </c>
      <c r="H7">
        <v>769.66666666666595</v>
      </c>
      <c r="I7">
        <v>26.9243548474516</v>
      </c>
      <c r="J7" s="6">
        <f t="shared" si="2"/>
        <v>600</v>
      </c>
      <c r="K7" s="6">
        <v>144</v>
      </c>
      <c r="L7" s="2">
        <v>83</v>
      </c>
      <c r="M7">
        <v>500.67469879518001</v>
      </c>
      <c r="N7">
        <v>8.6417301534618893</v>
      </c>
      <c r="O7" s="6">
        <v>484</v>
      </c>
      <c r="P7" s="6">
        <f t="shared" si="1"/>
        <v>70796</v>
      </c>
    </row>
    <row r="8" spans="1:16" x14ac:dyDescent="0.55000000000000004">
      <c r="A8" s="6">
        <v>100</v>
      </c>
      <c r="B8">
        <v>62</v>
      </c>
      <c r="C8" s="3">
        <v>229.74193548387001</v>
      </c>
      <c r="D8" s="3">
        <v>3.68772584701617</v>
      </c>
      <c r="E8" s="6">
        <f t="shared" si="0"/>
        <v>62500</v>
      </c>
      <c r="F8" s="6">
        <v>100</v>
      </c>
      <c r="G8">
        <v>4</v>
      </c>
      <c r="H8">
        <v>878.75</v>
      </c>
      <c r="I8">
        <v>29.429256882984099</v>
      </c>
      <c r="J8" s="6">
        <f t="shared" si="2"/>
        <v>500</v>
      </c>
      <c r="K8" s="6">
        <v>100</v>
      </c>
      <c r="L8">
        <v>78</v>
      </c>
      <c r="M8">
        <v>505.961538461538</v>
      </c>
      <c r="N8">
        <v>8.3372537100878592</v>
      </c>
      <c r="O8" s="6">
        <v>484</v>
      </c>
      <c r="P8" s="6">
        <f t="shared" si="1"/>
        <v>49500</v>
      </c>
    </row>
    <row r="9" spans="1:16" x14ac:dyDescent="0.55000000000000004">
      <c r="A9" s="6">
        <v>64</v>
      </c>
      <c r="B9">
        <v>53</v>
      </c>
      <c r="C9" s="3">
        <v>313.98113207547101</v>
      </c>
      <c r="D9" s="3">
        <v>5.1856703061680696</v>
      </c>
      <c r="E9" s="6">
        <f t="shared" si="0"/>
        <v>40000</v>
      </c>
      <c r="F9" s="6">
        <v>64</v>
      </c>
      <c r="G9">
        <v>0</v>
      </c>
      <c r="H9">
        <v>1000</v>
      </c>
      <c r="I9" t="s">
        <v>5</v>
      </c>
      <c r="J9" s="6">
        <f t="shared" si="2"/>
        <v>400</v>
      </c>
      <c r="K9" s="6">
        <v>64</v>
      </c>
      <c r="L9">
        <v>52</v>
      </c>
      <c r="M9">
        <v>600.01923076923003</v>
      </c>
      <c r="N9">
        <v>9.7064424043592901</v>
      </c>
      <c r="O9" s="6">
        <v>484</v>
      </c>
      <c r="P9" s="6">
        <f t="shared" si="1"/>
        <v>32076</v>
      </c>
    </row>
    <row r="10" spans="1:16" x14ac:dyDescent="0.55000000000000004">
      <c r="A10" s="6">
        <v>36</v>
      </c>
      <c r="B10">
        <v>14</v>
      </c>
      <c r="C10" s="3">
        <v>536.142857142857</v>
      </c>
      <c r="D10" s="3">
        <v>8.0381301974079395</v>
      </c>
      <c r="E10" s="6">
        <f t="shared" si="0"/>
        <v>22500</v>
      </c>
      <c r="F10" s="6">
        <v>36</v>
      </c>
      <c r="G10">
        <v>0</v>
      </c>
      <c r="H10">
        <v>1000</v>
      </c>
      <c r="I10" t="s">
        <v>5</v>
      </c>
      <c r="J10" s="6">
        <f t="shared" si="2"/>
        <v>300</v>
      </c>
      <c r="K10" s="6">
        <v>36</v>
      </c>
      <c r="L10">
        <v>7</v>
      </c>
      <c r="M10">
        <v>760.71428571428498</v>
      </c>
      <c r="N10">
        <v>10.935299708641001</v>
      </c>
      <c r="O10" s="6">
        <v>484</v>
      </c>
      <c r="P10" s="6">
        <f t="shared" si="1"/>
        <v>18524</v>
      </c>
    </row>
    <row r="11" spans="1:16" x14ac:dyDescent="0.55000000000000004">
      <c r="A11" s="7" t="s">
        <v>19</v>
      </c>
      <c r="B11" s="7" t="s">
        <v>20</v>
      </c>
      <c r="C11" s="7" t="s">
        <v>14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55000000000000004">
      <c r="A12" s="7">
        <v>5</v>
      </c>
      <c r="B12" s="7">
        <v>4</v>
      </c>
      <c r="C12" s="7">
        <v>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55000000000000004">
      <c r="A13" s="6" t="s">
        <v>0</v>
      </c>
      <c r="B13" s="6" t="s">
        <v>1</v>
      </c>
      <c r="C13" s="6" t="s">
        <v>2</v>
      </c>
      <c r="D13" s="6" t="s">
        <v>3</v>
      </c>
      <c r="E13" s="6" t="s">
        <v>17</v>
      </c>
      <c r="F13" s="6" t="s">
        <v>0</v>
      </c>
      <c r="G13" s="6" t="s">
        <v>1</v>
      </c>
      <c r="H13" s="6" t="s">
        <v>2</v>
      </c>
      <c r="I13" s="6" t="s">
        <v>3</v>
      </c>
      <c r="J13" s="6" t="s">
        <v>17</v>
      </c>
      <c r="K13" s="6" t="s">
        <v>0</v>
      </c>
      <c r="L13" s="6" t="s">
        <v>1</v>
      </c>
      <c r="M13" s="6" t="s">
        <v>2</v>
      </c>
      <c r="N13" s="6" t="s">
        <v>3</v>
      </c>
      <c r="O13" s="6" t="s">
        <v>18</v>
      </c>
      <c r="P13" s="6" t="s">
        <v>17</v>
      </c>
    </row>
    <row r="14" spans="1:16" x14ac:dyDescent="0.55000000000000004">
      <c r="A14" s="6">
        <v>400</v>
      </c>
      <c r="B14">
        <v>100</v>
      </c>
      <c r="C14" s="3">
        <v>124.3</v>
      </c>
      <c r="D14" s="3">
        <v>1.85339164216071</v>
      </c>
      <c r="E14" s="6">
        <f t="shared" ref="E14:E21" si="3">A14*($A$12^$B$12)</f>
        <v>250000</v>
      </c>
      <c r="F14" s="6">
        <v>400</v>
      </c>
      <c r="G14">
        <v>90</v>
      </c>
      <c r="H14">
        <v>549.06666666666604</v>
      </c>
      <c r="I14">
        <v>5.2053911682632199</v>
      </c>
      <c r="J14" s="6">
        <f t="shared" ref="J14:J21" si="4">2*$A$12^($B$12/2)*(F14^0.5)</f>
        <v>1000</v>
      </c>
      <c r="K14" s="6">
        <v>400</v>
      </c>
      <c r="L14" s="2">
        <v>82</v>
      </c>
      <c r="M14">
        <v>628.93902439024396</v>
      </c>
      <c r="N14">
        <v>14.868479649945099</v>
      </c>
      <c r="O14" s="6">
        <v>484</v>
      </c>
      <c r="P14" s="6">
        <f t="shared" ref="P14:P21" si="5">2*($A$12^($B$12/2))*O14^0.5+O14*K14</f>
        <v>194700</v>
      </c>
    </row>
    <row r="15" spans="1:16" x14ac:dyDescent="0.55000000000000004">
      <c r="A15" s="6">
        <v>324</v>
      </c>
      <c r="B15">
        <v>100</v>
      </c>
      <c r="C15" s="3">
        <v>146.86000000000001</v>
      </c>
      <c r="D15" s="3">
        <v>2.47634340781718</v>
      </c>
      <c r="E15" s="6">
        <f t="shared" si="3"/>
        <v>202500</v>
      </c>
      <c r="F15" s="6">
        <v>324</v>
      </c>
      <c r="G15" s="2">
        <v>75</v>
      </c>
      <c r="H15">
        <v>685.09333333333302</v>
      </c>
      <c r="I15">
        <v>6.2537294005105801</v>
      </c>
      <c r="J15" s="6">
        <f t="shared" si="4"/>
        <v>900</v>
      </c>
      <c r="K15" s="6">
        <v>324</v>
      </c>
      <c r="L15">
        <v>76</v>
      </c>
      <c r="M15">
        <v>660.27631578947296</v>
      </c>
      <c r="N15">
        <v>16.467154584432901</v>
      </c>
      <c r="O15" s="6">
        <v>484</v>
      </c>
      <c r="P15" s="6">
        <f t="shared" si="5"/>
        <v>157916</v>
      </c>
    </row>
    <row r="16" spans="1:16" x14ac:dyDescent="0.55000000000000004">
      <c r="A16" s="6">
        <v>256</v>
      </c>
      <c r="B16">
        <v>99</v>
      </c>
      <c r="C16" s="3">
        <v>175.97979797979701</v>
      </c>
      <c r="D16" s="3">
        <v>4.5383902761633603</v>
      </c>
      <c r="E16" s="6">
        <f t="shared" si="3"/>
        <v>160000</v>
      </c>
      <c r="F16" s="6">
        <v>256</v>
      </c>
      <c r="G16">
        <v>29</v>
      </c>
      <c r="H16">
        <v>710.55172413793105</v>
      </c>
      <c r="I16">
        <v>6.5286779032442004</v>
      </c>
      <c r="J16" s="6">
        <f t="shared" si="4"/>
        <v>800</v>
      </c>
      <c r="K16" s="6">
        <v>256</v>
      </c>
      <c r="L16">
        <v>69</v>
      </c>
      <c r="M16">
        <v>678.695652173913</v>
      </c>
      <c r="N16">
        <v>16.783820765740799</v>
      </c>
      <c r="O16" s="6">
        <v>484</v>
      </c>
      <c r="P16" s="6">
        <f t="shared" si="5"/>
        <v>125004</v>
      </c>
    </row>
    <row r="17" spans="1:16" x14ac:dyDescent="0.55000000000000004">
      <c r="A17" s="6">
        <v>196</v>
      </c>
      <c r="B17">
        <v>91</v>
      </c>
      <c r="C17" s="3">
        <v>251.65934065933999</v>
      </c>
      <c r="D17" s="3">
        <v>6.2561877728695698</v>
      </c>
      <c r="E17" s="6">
        <f t="shared" si="3"/>
        <v>122500</v>
      </c>
      <c r="F17" s="6">
        <v>196</v>
      </c>
      <c r="G17">
        <v>15</v>
      </c>
      <c r="H17">
        <v>815.86666666666599</v>
      </c>
      <c r="I17">
        <v>7.5022215827057703</v>
      </c>
      <c r="J17" s="6">
        <f t="shared" si="4"/>
        <v>700</v>
      </c>
      <c r="K17" s="6">
        <v>196</v>
      </c>
      <c r="L17">
        <v>62</v>
      </c>
      <c r="M17">
        <v>751.70967741935397</v>
      </c>
      <c r="N17">
        <v>18.519741432110301</v>
      </c>
      <c r="O17" s="6">
        <v>484</v>
      </c>
      <c r="P17" s="6">
        <f t="shared" si="5"/>
        <v>95964</v>
      </c>
    </row>
    <row r="18" spans="1:16" x14ac:dyDescent="0.55000000000000004">
      <c r="A18" s="6">
        <v>144</v>
      </c>
      <c r="B18" s="2">
        <v>86</v>
      </c>
      <c r="C18" s="3">
        <v>322.5</v>
      </c>
      <c r="D18" s="3">
        <v>10.5072399564737</v>
      </c>
      <c r="E18" s="6">
        <f t="shared" si="3"/>
        <v>90000</v>
      </c>
      <c r="F18" s="6">
        <v>144</v>
      </c>
      <c r="G18" s="6">
        <v>0</v>
      </c>
      <c r="H18" s="6">
        <v>1000</v>
      </c>
      <c r="I18" s="6" t="s">
        <v>5</v>
      </c>
      <c r="J18" s="6">
        <f t="shared" si="4"/>
        <v>600</v>
      </c>
      <c r="K18" s="6">
        <v>144</v>
      </c>
      <c r="L18">
        <v>27</v>
      </c>
      <c r="M18">
        <v>769.66666666666595</v>
      </c>
      <c r="N18">
        <v>26.9243548474516</v>
      </c>
      <c r="O18" s="6">
        <v>484</v>
      </c>
      <c r="P18" s="6">
        <f t="shared" si="5"/>
        <v>70796</v>
      </c>
    </row>
    <row r="19" spans="1:16" x14ac:dyDescent="0.55000000000000004">
      <c r="A19" s="6">
        <v>100</v>
      </c>
      <c r="B19">
        <v>37</v>
      </c>
      <c r="C19" s="3">
        <v>468.32432432432398</v>
      </c>
      <c r="D19" s="3">
        <v>16.084964805509099</v>
      </c>
      <c r="E19" s="6">
        <f t="shared" si="3"/>
        <v>62500</v>
      </c>
      <c r="F19" s="6">
        <v>100</v>
      </c>
      <c r="G19" s="6">
        <v>0</v>
      </c>
      <c r="H19" s="6">
        <v>1000</v>
      </c>
      <c r="I19" s="6" t="s">
        <v>5</v>
      </c>
      <c r="J19" s="6">
        <f t="shared" si="4"/>
        <v>500</v>
      </c>
      <c r="K19" s="6">
        <v>100</v>
      </c>
      <c r="L19">
        <v>4</v>
      </c>
      <c r="M19">
        <v>878.75</v>
      </c>
      <c r="N19">
        <v>29.429256882984099</v>
      </c>
      <c r="O19" s="6">
        <v>484</v>
      </c>
      <c r="P19" s="6">
        <f t="shared" si="5"/>
        <v>49500</v>
      </c>
    </row>
    <row r="20" spans="1:16" x14ac:dyDescent="0.55000000000000004">
      <c r="A20" s="6">
        <v>64</v>
      </c>
      <c r="B20">
        <v>2</v>
      </c>
      <c r="C20" s="3">
        <v>747</v>
      </c>
      <c r="D20" s="3">
        <v>18.100088553503099</v>
      </c>
      <c r="E20" s="6">
        <f t="shared" si="3"/>
        <v>40000</v>
      </c>
      <c r="F20" s="6">
        <v>64</v>
      </c>
      <c r="G20" s="6"/>
      <c r="H20" s="6"/>
      <c r="I20" s="6"/>
      <c r="J20" s="6">
        <f t="shared" si="4"/>
        <v>400</v>
      </c>
      <c r="K20" s="6">
        <v>64</v>
      </c>
      <c r="L20">
        <v>0</v>
      </c>
      <c r="M20">
        <v>1000</v>
      </c>
      <c r="N20" t="s">
        <v>5</v>
      </c>
      <c r="O20" s="6">
        <v>484</v>
      </c>
      <c r="P20" s="6">
        <f t="shared" si="5"/>
        <v>32076</v>
      </c>
    </row>
    <row r="21" spans="1:16" x14ac:dyDescent="0.55000000000000004">
      <c r="A21" s="6">
        <v>36</v>
      </c>
      <c r="B21">
        <v>0</v>
      </c>
      <c r="C21">
        <v>1000</v>
      </c>
      <c r="D21" t="s">
        <v>5</v>
      </c>
      <c r="E21" s="6">
        <f t="shared" si="3"/>
        <v>22500</v>
      </c>
      <c r="F21" s="6">
        <v>36</v>
      </c>
      <c r="G21" s="6"/>
      <c r="H21" s="6"/>
      <c r="I21" s="6"/>
      <c r="J21" s="6">
        <f t="shared" si="4"/>
        <v>300</v>
      </c>
      <c r="K21" s="6">
        <v>36</v>
      </c>
      <c r="L21">
        <v>0</v>
      </c>
      <c r="M21">
        <v>1000</v>
      </c>
      <c r="N21" t="s">
        <v>5</v>
      </c>
      <c r="O21" s="6">
        <v>484</v>
      </c>
      <c r="P21" s="6">
        <f t="shared" si="5"/>
        <v>18524</v>
      </c>
    </row>
    <row r="22" spans="1:16" x14ac:dyDescent="0.55000000000000004">
      <c r="A22" s="7" t="s">
        <v>19</v>
      </c>
      <c r="B22" s="7" t="s">
        <v>20</v>
      </c>
      <c r="C22" s="7" t="s">
        <v>14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55000000000000004">
      <c r="A23" s="7">
        <v>5</v>
      </c>
      <c r="B23" s="7">
        <v>4</v>
      </c>
      <c r="C23" s="7">
        <v>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55000000000000004">
      <c r="A24" s="6">
        <v>400</v>
      </c>
      <c r="B24">
        <v>100</v>
      </c>
      <c r="C24" s="3">
        <v>236.22</v>
      </c>
      <c r="D24" s="3">
        <v>6.2763030083477496</v>
      </c>
      <c r="E24" s="6">
        <f>A24*($A$23^$B$23)</f>
        <v>250000</v>
      </c>
      <c r="F24" s="6">
        <v>400</v>
      </c>
      <c r="G24">
        <v>3</v>
      </c>
      <c r="H24">
        <v>958.66666666666595</v>
      </c>
      <c r="I24">
        <v>9.52042091327408</v>
      </c>
      <c r="J24" s="6">
        <f>2*$A$12^($B$12/2)*(F24^0.5)</f>
        <v>1000</v>
      </c>
      <c r="K24" s="6">
        <v>400</v>
      </c>
      <c r="L24">
        <v>0</v>
      </c>
      <c r="M24" t="s">
        <v>5</v>
      </c>
      <c r="N24">
        <v>1000</v>
      </c>
      <c r="O24" s="6">
        <v>484</v>
      </c>
      <c r="P24" s="6">
        <f>2*($A$23^($B$23/2))*O24^0.5+O24*K24</f>
        <v>194700</v>
      </c>
    </row>
    <row r="25" spans="1:16" x14ac:dyDescent="0.55000000000000004">
      <c r="A25" s="6">
        <v>324</v>
      </c>
      <c r="B25">
        <v>99</v>
      </c>
      <c r="C25" s="3">
        <v>310.53535353535301</v>
      </c>
      <c r="D25" s="3">
        <v>8.2429289359486404</v>
      </c>
      <c r="E25" s="6">
        <f>A25*($A$23^$B$23)</f>
        <v>202500</v>
      </c>
      <c r="F25" s="6">
        <v>324</v>
      </c>
      <c r="G25">
        <v>1</v>
      </c>
      <c r="H25">
        <v>947</v>
      </c>
      <c r="I25">
        <v>9.3054642044007707</v>
      </c>
      <c r="J25" s="6">
        <f>2*$A$12^($B$12/2)*(F25^0.5)</f>
        <v>900</v>
      </c>
      <c r="K25" s="6">
        <v>324</v>
      </c>
      <c r="L25">
        <v>0</v>
      </c>
      <c r="M25" t="s">
        <v>5</v>
      </c>
      <c r="N25">
        <v>1000</v>
      </c>
      <c r="O25" s="6">
        <v>484</v>
      </c>
      <c r="P25" s="6">
        <f>2*($A$23^($B$23/2))*O25^0.5+O25*K25</f>
        <v>157916</v>
      </c>
    </row>
    <row r="26" spans="1:16" x14ac:dyDescent="0.55000000000000004">
      <c r="A26" s="6">
        <v>256</v>
      </c>
      <c r="B26">
        <v>91</v>
      </c>
      <c r="C26" s="3">
        <v>482.71428571428498</v>
      </c>
      <c r="D26" s="3">
        <v>12.6151955557966</v>
      </c>
      <c r="E26" s="6">
        <f>A26*($A$23^$B$23)</f>
        <v>160000</v>
      </c>
      <c r="F26" s="6">
        <v>256</v>
      </c>
      <c r="G26">
        <v>0</v>
      </c>
      <c r="H26">
        <v>1000</v>
      </c>
      <c r="I26" t="s">
        <v>5</v>
      </c>
      <c r="J26" s="6">
        <f>2*$A$12^($B$12/2)*(F26^0.5)</f>
        <v>800</v>
      </c>
      <c r="K26" s="6">
        <v>256</v>
      </c>
      <c r="L26">
        <v>0</v>
      </c>
      <c r="M26" t="s">
        <v>5</v>
      </c>
      <c r="N26">
        <v>1000</v>
      </c>
      <c r="O26" s="6">
        <v>484</v>
      </c>
      <c r="P26" s="6">
        <f>2*($A$23^($B$23/2))*O26^0.5+O26*K26</f>
        <v>125004</v>
      </c>
    </row>
    <row r="27" spans="1:16" x14ac:dyDescent="0.55000000000000004">
      <c r="A27" s="6">
        <v>196</v>
      </c>
      <c r="B27">
        <v>35</v>
      </c>
      <c r="C27" s="3">
        <v>776.88571428571402</v>
      </c>
      <c r="D27" s="3">
        <v>21.214092374486501</v>
      </c>
      <c r="E27" s="6">
        <f>A27*($A$23^$B$23)</f>
        <v>122500</v>
      </c>
      <c r="F27" s="6">
        <v>196</v>
      </c>
      <c r="G27">
        <v>0</v>
      </c>
      <c r="H27">
        <v>1000</v>
      </c>
      <c r="I27" t="s">
        <v>5</v>
      </c>
      <c r="J27" s="6">
        <f>2*$A$12^($B$12/2)*(F27^0.5)</f>
        <v>700</v>
      </c>
      <c r="K27" s="6">
        <v>196</v>
      </c>
      <c r="L27">
        <v>0</v>
      </c>
      <c r="M27" t="s">
        <v>5</v>
      </c>
      <c r="N27">
        <v>1000</v>
      </c>
      <c r="O27" s="6">
        <v>484</v>
      </c>
      <c r="P27" s="6">
        <f>2*($A$23^($B$23/2))*O27^0.5+O27*K27</f>
        <v>95964</v>
      </c>
    </row>
    <row r="28" spans="1:16" x14ac:dyDescent="0.55000000000000004">
      <c r="A28" s="6">
        <v>144</v>
      </c>
      <c r="B28">
        <v>0</v>
      </c>
      <c r="C28">
        <v>1000</v>
      </c>
      <c r="D28" t="s">
        <v>5</v>
      </c>
      <c r="E28" s="6">
        <f>A28*($A$23^$B$23)</f>
        <v>90000</v>
      </c>
      <c r="F28" s="6">
        <v>144</v>
      </c>
      <c r="G28">
        <v>0</v>
      </c>
      <c r="H28">
        <v>1000</v>
      </c>
      <c r="I28" t="s">
        <v>5</v>
      </c>
      <c r="J28" s="6">
        <f>2*$A$12^($B$12/2)*(F28^0.5)</f>
        <v>600</v>
      </c>
      <c r="K28" s="6">
        <v>144</v>
      </c>
      <c r="L28">
        <v>0</v>
      </c>
      <c r="M28" t="s">
        <v>5</v>
      </c>
      <c r="N28">
        <v>1000</v>
      </c>
      <c r="O28" s="6">
        <v>484</v>
      </c>
      <c r="P28" s="6">
        <f>2*($A$23^($B$23/2))*O28^0.5+O28*K28</f>
        <v>70796</v>
      </c>
    </row>
    <row r="29" spans="1:16" x14ac:dyDescent="0.55000000000000004">
      <c r="A29" s="1" t="s">
        <v>19</v>
      </c>
      <c r="B29" s="1" t="s">
        <v>20</v>
      </c>
      <c r="C29" s="1" t="s">
        <v>14</v>
      </c>
    </row>
    <row r="30" spans="1:16" x14ac:dyDescent="0.55000000000000004">
      <c r="A30" s="1">
        <v>6</v>
      </c>
      <c r="B30" s="1">
        <v>4</v>
      </c>
      <c r="C30" s="1">
        <v>1</v>
      </c>
    </row>
    <row r="31" spans="1:16" x14ac:dyDescent="0.55000000000000004">
      <c r="A31">
        <v>400</v>
      </c>
      <c r="B31">
        <v>90</v>
      </c>
      <c r="C31">
        <v>120.411111111111</v>
      </c>
      <c r="D31">
        <v>1.41502199626217</v>
      </c>
      <c r="F31">
        <v>400</v>
      </c>
      <c r="G31">
        <v>44</v>
      </c>
      <c r="H31">
        <v>636.09090909090901</v>
      </c>
      <c r="I31">
        <v>3.3033363930034301</v>
      </c>
      <c r="K31">
        <v>400</v>
      </c>
      <c r="L31">
        <v>95</v>
      </c>
      <c r="M31">
        <v>370.87368421052599</v>
      </c>
      <c r="N31">
        <v>4.1173275197807104</v>
      </c>
      <c r="O31" s="6">
        <v>900</v>
      </c>
    </row>
    <row r="32" spans="1:16" x14ac:dyDescent="0.55000000000000004">
      <c r="A32">
        <v>324</v>
      </c>
      <c r="B32">
        <v>86</v>
      </c>
      <c r="C32">
        <v>137.790697674418</v>
      </c>
      <c r="D32">
        <v>1.6666493063446</v>
      </c>
      <c r="F32">
        <v>324</v>
      </c>
      <c r="G32">
        <v>10</v>
      </c>
      <c r="H32">
        <v>798</v>
      </c>
      <c r="I32">
        <v>4.3358778623863996</v>
      </c>
      <c r="K32">
        <v>324</v>
      </c>
      <c r="L32">
        <v>92</v>
      </c>
      <c r="M32">
        <v>378.86956521739103</v>
      </c>
      <c r="N32">
        <v>4.73503271990415</v>
      </c>
      <c r="O32" s="6">
        <v>900</v>
      </c>
    </row>
    <row r="33" spans="1:15" x14ac:dyDescent="0.55000000000000004">
      <c r="A33">
        <v>256</v>
      </c>
      <c r="B33">
        <v>78</v>
      </c>
      <c r="C33">
        <v>144.15384615384599</v>
      </c>
      <c r="D33">
        <v>1.62269376440403</v>
      </c>
      <c r="F33">
        <v>256</v>
      </c>
      <c r="G33">
        <v>3</v>
      </c>
      <c r="H33">
        <v>783.66666666666595</v>
      </c>
      <c r="I33">
        <v>3.8407253157347401</v>
      </c>
      <c r="K33">
        <v>256</v>
      </c>
      <c r="L33">
        <v>91</v>
      </c>
      <c r="M33">
        <v>375.74725274725199</v>
      </c>
      <c r="N33">
        <v>4.1299512183682596</v>
      </c>
      <c r="O33" s="6">
        <v>900</v>
      </c>
    </row>
    <row r="34" spans="1:15" x14ac:dyDescent="0.55000000000000004">
      <c r="A34">
        <v>196</v>
      </c>
      <c r="B34">
        <v>79</v>
      </c>
      <c r="C34">
        <v>173.97468354430299</v>
      </c>
      <c r="D34">
        <v>2.1283023782263002</v>
      </c>
      <c r="F34">
        <v>196</v>
      </c>
      <c r="G34">
        <v>1</v>
      </c>
      <c r="H34">
        <v>670</v>
      </c>
      <c r="I34">
        <v>3.81618786603212</v>
      </c>
      <c r="K34">
        <v>196</v>
      </c>
      <c r="L34">
        <v>89</v>
      </c>
      <c r="M34">
        <v>409.157303370786</v>
      </c>
      <c r="N34">
        <v>5.2855389469376401</v>
      </c>
      <c r="O34" s="6">
        <v>900</v>
      </c>
    </row>
    <row r="35" spans="1:15" x14ac:dyDescent="0.55000000000000004">
      <c r="A35">
        <v>144</v>
      </c>
      <c r="B35">
        <v>73</v>
      </c>
      <c r="C35">
        <v>236.945205479452</v>
      </c>
      <c r="D35">
        <v>2.7704463652398799</v>
      </c>
      <c r="F35">
        <v>144</v>
      </c>
      <c r="G35">
        <v>0</v>
      </c>
      <c r="H35">
        <v>1000</v>
      </c>
      <c r="I35" t="s">
        <v>5</v>
      </c>
      <c r="K35">
        <v>144</v>
      </c>
      <c r="L35">
        <v>80</v>
      </c>
      <c r="M35">
        <v>487.41250000000002</v>
      </c>
      <c r="N35">
        <v>4.2927428824826999</v>
      </c>
      <c r="O35" s="6">
        <v>900</v>
      </c>
    </row>
    <row r="36" spans="1:15" x14ac:dyDescent="0.55000000000000004">
      <c r="A36">
        <v>100</v>
      </c>
      <c r="B36">
        <v>59</v>
      </c>
      <c r="C36">
        <v>259.28813559321998</v>
      </c>
      <c r="D36">
        <v>2.6011177912291301</v>
      </c>
      <c r="F36">
        <v>100</v>
      </c>
      <c r="G36">
        <v>0</v>
      </c>
      <c r="H36">
        <v>1000</v>
      </c>
      <c r="I36" t="s">
        <v>5</v>
      </c>
      <c r="K36">
        <v>100</v>
      </c>
      <c r="L36">
        <v>65</v>
      </c>
      <c r="M36">
        <v>482.692307692307</v>
      </c>
      <c r="N36">
        <v>4.1621580509898699</v>
      </c>
      <c r="O36" s="6">
        <v>900</v>
      </c>
    </row>
    <row r="37" spans="1:15" x14ac:dyDescent="0.55000000000000004">
      <c r="A37" s="1" t="s">
        <v>19</v>
      </c>
      <c r="B37" s="1" t="s">
        <v>20</v>
      </c>
      <c r="C37" s="1" t="s">
        <v>14</v>
      </c>
    </row>
    <row r="38" spans="1:15" x14ac:dyDescent="0.55000000000000004">
      <c r="A38" s="1">
        <v>6</v>
      </c>
      <c r="B38" s="1">
        <v>4</v>
      </c>
      <c r="C38" s="1">
        <v>2</v>
      </c>
    </row>
    <row r="39" spans="1:15" x14ac:dyDescent="0.55000000000000004">
      <c r="A39">
        <v>400</v>
      </c>
      <c r="B39">
        <v>99</v>
      </c>
      <c r="C39">
        <v>158.45454545454501</v>
      </c>
      <c r="D39">
        <v>3.3067367011587101</v>
      </c>
      <c r="F39">
        <v>400</v>
      </c>
      <c r="G39">
        <v>42</v>
      </c>
      <c r="H39">
        <v>690.88095238095195</v>
      </c>
      <c r="I39">
        <v>6.2360805477946997</v>
      </c>
      <c r="K39">
        <v>400</v>
      </c>
      <c r="L39">
        <v>97</v>
      </c>
      <c r="M39">
        <v>458.67010309278299</v>
      </c>
      <c r="N39">
        <v>9.8583558339856001</v>
      </c>
      <c r="O39">
        <v>900</v>
      </c>
    </row>
    <row r="40" spans="1:15" x14ac:dyDescent="0.55000000000000004">
      <c r="A40">
        <v>324</v>
      </c>
      <c r="B40">
        <v>100</v>
      </c>
      <c r="C40">
        <v>180.8</v>
      </c>
      <c r="D40">
        <v>4.1316173460520798</v>
      </c>
      <c r="F40">
        <v>324</v>
      </c>
      <c r="G40">
        <v>16</v>
      </c>
      <c r="H40">
        <v>807.625</v>
      </c>
      <c r="I40">
        <v>7.5557219675974903</v>
      </c>
      <c r="K40">
        <v>324</v>
      </c>
      <c r="L40">
        <v>94</v>
      </c>
      <c r="M40">
        <v>440.43617021276498</v>
      </c>
      <c r="N40">
        <v>6.44793143456286</v>
      </c>
      <c r="O40">
        <v>900</v>
      </c>
    </row>
    <row r="41" spans="1:15" x14ac:dyDescent="0.55000000000000004">
      <c r="A41">
        <v>256</v>
      </c>
      <c r="B41">
        <v>92</v>
      </c>
      <c r="C41">
        <v>242.923913043478</v>
      </c>
      <c r="D41">
        <v>4.5288103458714497</v>
      </c>
      <c r="F41">
        <v>256</v>
      </c>
      <c r="G41">
        <v>6</v>
      </c>
      <c r="H41">
        <v>871</v>
      </c>
      <c r="I41">
        <v>7.5709128820647704</v>
      </c>
      <c r="K41">
        <v>256</v>
      </c>
      <c r="L41">
        <v>95</v>
      </c>
      <c r="M41">
        <v>554.91578947368396</v>
      </c>
      <c r="N41">
        <v>7.2451699700598597</v>
      </c>
      <c r="O41">
        <v>900</v>
      </c>
    </row>
    <row r="42" spans="1:15" x14ac:dyDescent="0.55000000000000004">
      <c r="A42">
        <v>196</v>
      </c>
      <c r="B42">
        <v>81</v>
      </c>
      <c r="C42">
        <v>313.37037037036998</v>
      </c>
      <c r="D42">
        <v>6.0408447853025002</v>
      </c>
      <c r="F42">
        <v>196</v>
      </c>
      <c r="G42">
        <v>1</v>
      </c>
      <c r="H42">
        <v>905</v>
      </c>
      <c r="I42">
        <v>7.64698338322341</v>
      </c>
      <c r="K42">
        <v>196</v>
      </c>
      <c r="L42">
        <v>75</v>
      </c>
      <c r="M42">
        <v>642.21333333333303</v>
      </c>
      <c r="N42">
        <v>13.0862792434543</v>
      </c>
      <c r="O42">
        <v>900</v>
      </c>
    </row>
    <row r="43" spans="1:15" x14ac:dyDescent="0.55000000000000004">
      <c r="A43">
        <v>144</v>
      </c>
      <c r="B43">
        <v>47</v>
      </c>
      <c r="C43">
        <v>462.82978723404199</v>
      </c>
      <c r="D43">
        <v>8.9681135838890906</v>
      </c>
      <c r="F43">
        <v>144</v>
      </c>
      <c r="G43">
        <v>0</v>
      </c>
      <c r="H43">
        <v>1000</v>
      </c>
      <c r="I43" t="s">
        <v>5</v>
      </c>
      <c r="K43">
        <v>144</v>
      </c>
      <c r="L43">
        <v>36</v>
      </c>
      <c r="M43">
        <v>783.16666666666595</v>
      </c>
      <c r="N43">
        <v>15.280131204985</v>
      </c>
      <c r="O43">
        <v>900</v>
      </c>
    </row>
    <row r="44" spans="1:15" x14ac:dyDescent="0.55000000000000004">
      <c r="A44">
        <v>100</v>
      </c>
      <c r="B44">
        <v>4</v>
      </c>
      <c r="C44">
        <v>554.75</v>
      </c>
      <c r="D44">
        <v>10.861994806211399</v>
      </c>
      <c r="F44">
        <v>100</v>
      </c>
      <c r="G44">
        <v>0</v>
      </c>
      <c r="H44">
        <v>1000</v>
      </c>
      <c r="I44" t="s">
        <v>5</v>
      </c>
      <c r="K44">
        <v>100</v>
      </c>
      <c r="L44">
        <v>1</v>
      </c>
      <c r="M44">
        <v>704</v>
      </c>
      <c r="N44">
        <v>16.732771497219801</v>
      </c>
      <c r="O44">
        <v>900</v>
      </c>
    </row>
    <row r="45" spans="1:15" x14ac:dyDescent="0.55000000000000004">
      <c r="A45" s="1" t="s">
        <v>19</v>
      </c>
      <c r="B45" s="1" t="s">
        <v>20</v>
      </c>
      <c r="C45" s="1" t="s">
        <v>14</v>
      </c>
    </row>
    <row r="46" spans="1:15" x14ac:dyDescent="0.55000000000000004">
      <c r="A46" s="1">
        <v>6</v>
      </c>
      <c r="B46" s="1">
        <v>4</v>
      </c>
      <c r="C46" s="1">
        <v>3</v>
      </c>
    </row>
    <row r="47" spans="1:15" x14ac:dyDescent="0.55000000000000004">
      <c r="A47">
        <v>400</v>
      </c>
      <c r="B47">
        <v>99</v>
      </c>
      <c r="C47">
        <v>319.08080808080803</v>
      </c>
      <c r="D47">
        <v>7.2463591764069504</v>
      </c>
      <c r="F47">
        <v>400</v>
      </c>
      <c r="G47">
        <v>1</v>
      </c>
      <c r="H47">
        <v>926</v>
      </c>
      <c r="I47">
        <v>8.2509345281869102</v>
      </c>
      <c r="K47">
        <v>400</v>
      </c>
      <c r="L47">
        <v>25</v>
      </c>
      <c r="M47">
        <v>857.68</v>
      </c>
      <c r="N47">
        <v>18.567013813406199</v>
      </c>
      <c r="O47">
        <v>30</v>
      </c>
    </row>
    <row r="48" spans="1:15" x14ac:dyDescent="0.55000000000000004">
      <c r="A48">
        <v>324</v>
      </c>
      <c r="B48">
        <v>86</v>
      </c>
      <c r="C48">
        <v>491.90697674418601</v>
      </c>
      <c r="D48">
        <v>10.637192628476299</v>
      </c>
      <c r="F48">
        <v>324</v>
      </c>
      <c r="G48">
        <v>0</v>
      </c>
      <c r="H48">
        <v>1000</v>
      </c>
      <c r="I48" t="s">
        <v>5</v>
      </c>
      <c r="K48">
        <v>324</v>
      </c>
      <c r="L48">
        <v>6</v>
      </c>
      <c r="M48">
        <v>849.5</v>
      </c>
      <c r="N48">
        <v>23.817820394722101</v>
      </c>
      <c r="O48">
        <v>30</v>
      </c>
    </row>
    <row r="49" spans="1:15" x14ac:dyDescent="0.55000000000000004">
      <c r="A49">
        <v>256</v>
      </c>
      <c r="B49">
        <v>43</v>
      </c>
      <c r="C49">
        <v>737.79069767441797</v>
      </c>
      <c r="D49">
        <v>15.571217465149401</v>
      </c>
      <c r="F49">
        <v>256</v>
      </c>
      <c r="G49">
        <v>0</v>
      </c>
      <c r="H49">
        <v>1000</v>
      </c>
      <c r="I49" t="s">
        <v>5</v>
      </c>
      <c r="K49">
        <v>256</v>
      </c>
      <c r="L49">
        <v>0</v>
      </c>
      <c r="M49">
        <v>1000</v>
      </c>
      <c r="N49" t="s">
        <v>5</v>
      </c>
      <c r="O49">
        <v>30</v>
      </c>
    </row>
    <row r="50" spans="1:15" x14ac:dyDescent="0.55000000000000004">
      <c r="A50">
        <v>196</v>
      </c>
      <c r="B50">
        <v>1</v>
      </c>
      <c r="C50">
        <v>826</v>
      </c>
      <c r="D50">
        <v>38.438756352290497</v>
      </c>
      <c r="F50">
        <v>196</v>
      </c>
      <c r="G50">
        <v>0</v>
      </c>
      <c r="H50">
        <v>1000</v>
      </c>
      <c r="I50" t="s">
        <v>5</v>
      </c>
      <c r="K50">
        <v>196</v>
      </c>
      <c r="L50">
        <v>0</v>
      </c>
      <c r="M50">
        <v>1000</v>
      </c>
      <c r="N50" t="s">
        <v>5</v>
      </c>
      <c r="O50">
        <v>30</v>
      </c>
    </row>
    <row r="51" spans="1:15" x14ac:dyDescent="0.55000000000000004">
      <c r="A51">
        <v>144</v>
      </c>
      <c r="B51">
        <v>0</v>
      </c>
      <c r="C51">
        <v>1000</v>
      </c>
      <c r="D51" t="s">
        <v>5</v>
      </c>
      <c r="F51">
        <v>144</v>
      </c>
      <c r="G51">
        <v>0</v>
      </c>
      <c r="H51">
        <v>1000</v>
      </c>
      <c r="I51" t="s">
        <v>5</v>
      </c>
      <c r="K51">
        <v>144</v>
      </c>
      <c r="L51">
        <v>0</v>
      </c>
      <c r="M51">
        <v>1000</v>
      </c>
      <c r="N51" t="s">
        <v>5</v>
      </c>
      <c r="O5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 Methods Fourier</vt:lpstr>
      <vt:lpstr>Intermediate Dimension Fourier</vt:lpstr>
      <vt:lpstr>Intermediate  Dimension Gaussia</vt:lpstr>
      <vt:lpstr>Compare Methods Gaussian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2021-07-09T21:28:47Z</dcterms:created>
  <dcterms:modified xsi:type="dcterms:W3CDTF">2021-07-20T15:40:54Z</dcterms:modified>
</cp:coreProperties>
</file>