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CA5A874E-D8F3-4E4D-8DC2-C61500799F97}" xr6:coauthVersionLast="47" xr6:coauthVersionMax="47" xr10:uidLastSave="{00000000-0000-0000-0000-000000000000}"/>
  <bookViews>
    <workbookView xWindow="-96" yWindow="-96" windowWidth="19392" windowHeight="10992" firstSheet="1" activeTab="3" xr2:uid="{06292374-FCA8-4185-BC0B-DEE43A8C58FB}"/>
  </bookViews>
  <sheets>
    <sheet name="Compare Methods Fourier" sheetId="1" r:id="rId1"/>
    <sheet name="Intermediate Dimension Fourier" sheetId="2" r:id="rId2"/>
    <sheet name="Intermediate  Dimension Gaussia" sheetId="4" r:id="rId3"/>
    <sheet name="Compare Methods Gaussia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0" i="3"/>
  <c r="P49" i="3"/>
  <c r="P48" i="3"/>
  <c r="P47" i="3"/>
  <c r="J51" i="3"/>
  <c r="J50" i="3"/>
  <c r="J49" i="3"/>
  <c r="J48" i="3"/>
  <c r="J47" i="3"/>
  <c r="E51" i="3"/>
  <c r="E50" i="3"/>
  <c r="E49" i="3"/>
  <c r="E48" i="3"/>
  <c r="E47" i="3"/>
  <c r="P44" i="3"/>
  <c r="P43" i="3"/>
  <c r="P42" i="3"/>
  <c r="P41" i="3"/>
  <c r="P40" i="3"/>
  <c r="P39" i="3"/>
  <c r="J44" i="3"/>
  <c r="J43" i="3"/>
  <c r="J42" i="3"/>
  <c r="J41" i="3"/>
  <c r="J40" i="3"/>
  <c r="J39" i="3"/>
  <c r="E44" i="3"/>
  <c r="E43" i="3"/>
  <c r="E42" i="3"/>
  <c r="E41" i="3"/>
  <c r="E40" i="3"/>
  <c r="E39" i="3"/>
  <c r="P36" i="3"/>
  <c r="P35" i="3"/>
  <c r="P34" i="3"/>
  <c r="P33" i="3"/>
  <c r="P32" i="3"/>
  <c r="P31" i="3"/>
  <c r="J36" i="3"/>
  <c r="J35" i="3"/>
  <c r="J34" i="3"/>
  <c r="J33" i="3"/>
  <c r="J32" i="3"/>
  <c r="J31" i="3"/>
  <c r="J28" i="3"/>
  <c r="J27" i="3"/>
  <c r="J26" i="3"/>
  <c r="J25" i="3"/>
  <c r="J24" i="3"/>
  <c r="E36" i="3"/>
  <c r="E35" i="3"/>
  <c r="E34" i="3"/>
  <c r="E33" i="3"/>
  <c r="E32" i="3"/>
  <c r="E31" i="3"/>
  <c r="P49" i="1"/>
  <c r="P48" i="1"/>
  <c r="P47" i="1"/>
  <c r="J47" i="1"/>
  <c r="E49" i="1"/>
  <c r="E48" i="1"/>
  <c r="E47" i="1"/>
  <c r="J44" i="1"/>
  <c r="J43" i="1"/>
  <c r="J42" i="1"/>
  <c r="J41" i="1"/>
  <c r="J40" i="1"/>
  <c r="J39" i="1"/>
  <c r="J36" i="1"/>
  <c r="J35" i="1"/>
  <c r="J34" i="1"/>
  <c r="J33" i="1"/>
  <c r="J32" i="1"/>
  <c r="J31" i="1"/>
  <c r="J24" i="1"/>
  <c r="P44" i="1"/>
  <c r="P43" i="1"/>
  <c r="P42" i="1"/>
  <c r="P41" i="1"/>
  <c r="P40" i="1"/>
  <c r="P39" i="1"/>
  <c r="P36" i="1"/>
  <c r="P35" i="1"/>
  <c r="P34" i="1"/>
  <c r="P33" i="1"/>
  <c r="P32" i="1"/>
  <c r="P31" i="1"/>
  <c r="E44" i="1"/>
  <c r="E43" i="1"/>
  <c r="E42" i="1"/>
  <c r="E41" i="1"/>
  <c r="E40" i="1"/>
  <c r="E39" i="1"/>
  <c r="E36" i="1"/>
  <c r="E35" i="1"/>
  <c r="E34" i="1"/>
  <c r="E33" i="1"/>
  <c r="E32" i="1"/>
  <c r="E31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<sst xmlns="http://schemas.openxmlformats.org/spreadsheetml/2006/main" count="360" uniqueCount="25">
  <si>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</si>
  <si>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</si>
  <si>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</si>
  <si>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</si>
  <si>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</si>
  <si>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</si>
  <si>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</si>
  <si>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</si>
  <si>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</si>
  <si>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</si>
  <si>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</si>
  <si>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</si>
  <si>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</si>
  <si>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</si>
  <si>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</si>
  <si>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</si>
  <si>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</si>
  <si>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</si>
  <si>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</si>
  <si>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</si>
  <si>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</si>
  <si>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</si>
  <si>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</si>
  <si>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</si>
  <si>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2000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</si>
</sst>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51"/>
  <sheetViews>
    <sheetView topLeftCell="A28" workbookViewId="0">
      <selection activeCell="A29" sqref="A29:C44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  <c r="H30" t="s">
        <v>24</v>
      </c>
    </row>
    <row r="31" spans="1:21" x14ac:dyDescent="0.55000000000000004">
      <c r="A31">
        <v>400</v>
      </c>
      <c r="B31">
        <v>90</v>
      </c>
      <c r="C31" s="3">
        <v>120.411111111111</v>
      </c>
      <c r="D31" s="3">
        <v>1.50466864504334</v>
      </c>
      <c r="E31">
        <f>A31*($A$30^$B$30)</f>
        <v>518400</v>
      </c>
      <c r="F31">
        <v>400</v>
      </c>
      <c r="G31" s="2">
        <v>65</v>
      </c>
      <c r="H31">
        <v>957.6</v>
      </c>
      <c r="I31">
        <v>5.7432384449415403</v>
      </c>
      <c r="J31">
        <f>2*$A$30^($B$30/2)*(F31^0.5)</f>
        <v>1440</v>
      </c>
      <c r="K31">
        <v>400</v>
      </c>
      <c r="L31">
        <v>100</v>
      </c>
      <c r="M31">
        <v>176.68</v>
      </c>
      <c r="N31">
        <v>2.6840859666839201</v>
      </c>
      <c r="O31">
        <v>900</v>
      </c>
      <c r="P31">
        <f>2*($A$30^($B$30/2))*O31^0.5+O31*K31</f>
        <v>362160</v>
      </c>
    </row>
    <row r="32" spans="1:21" x14ac:dyDescent="0.55000000000000004">
      <c r="A32">
        <v>324</v>
      </c>
      <c r="B32" s="2">
        <v>86</v>
      </c>
      <c r="C32" s="6">
        <v>137.790697674418</v>
      </c>
      <c r="D32" s="6">
        <v>1.93500945680276</v>
      </c>
      <c r="E32">
        <f t="shared" ref="E32:E36" si="8">A32*($A$30^$B$30)</f>
        <v>419904</v>
      </c>
      <c r="F32">
        <v>324</v>
      </c>
      <c r="G32">
        <v>37</v>
      </c>
      <c r="H32">
        <v>1125.8918918918901</v>
      </c>
      <c r="I32">
        <v>6.6984470096995699</v>
      </c>
      <c r="J32">
        <f t="shared" ref="J32:J36" si="9">2*$A$30^($B$30/2)*(F32^0.5)</f>
        <v>1296</v>
      </c>
      <c r="K32" s="3">
        <v>324</v>
      </c>
      <c r="L32" s="3">
        <v>100</v>
      </c>
      <c r="M32">
        <v>199.88</v>
      </c>
      <c r="N32">
        <v>3.2790852206945398</v>
      </c>
      <c r="O32">
        <v>900</v>
      </c>
      <c r="P32">
        <f t="shared" ref="P32:P36" si="10">2*($A$30^($B$30/2))*O32^0.5+O32*K32</f>
        <v>293760</v>
      </c>
    </row>
    <row r="33" spans="1:16" x14ac:dyDescent="0.55000000000000004">
      <c r="A33">
        <v>256</v>
      </c>
      <c r="B33">
        <v>78</v>
      </c>
      <c r="C33" s="6">
        <v>144.15384615384599</v>
      </c>
      <c r="D33" s="6">
        <v>1.31173530829927</v>
      </c>
      <c r="E33">
        <f t="shared" si="8"/>
        <v>331776</v>
      </c>
      <c r="F33">
        <v>256</v>
      </c>
      <c r="G33">
        <v>8</v>
      </c>
      <c r="H33">
        <v>1294.875</v>
      </c>
      <c r="I33">
        <v>7.8045993552077499</v>
      </c>
      <c r="J33">
        <f t="shared" si="9"/>
        <v>1152</v>
      </c>
      <c r="K33" s="3">
        <v>256</v>
      </c>
      <c r="L33" s="3">
        <v>100</v>
      </c>
      <c r="M33">
        <v>221.31</v>
      </c>
      <c r="N33">
        <v>3.4087918824329901</v>
      </c>
      <c r="O33">
        <v>900</v>
      </c>
      <c r="P33">
        <f t="shared" si="10"/>
        <v>232560</v>
      </c>
    </row>
    <row r="34" spans="1:16" x14ac:dyDescent="0.55000000000000004">
      <c r="A34">
        <v>196</v>
      </c>
      <c r="B34">
        <v>79</v>
      </c>
      <c r="C34" s="6">
        <v>173.97468354430299</v>
      </c>
      <c r="D34" s="6">
        <v>2.3360346226328099</v>
      </c>
      <c r="E34">
        <f t="shared" si="8"/>
        <v>254016</v>
      </c>
      <c r="F34">
        <v>196</v>
      </c>
      <c r="G34">
        <v>0</v>
      </c>
      <c r="H34">
        <v>2000</v>
      </c>
      <c r="I34" t="s">
        <v>5</v>
      </c>
      <c r="J34">
        <f t="shared" si="9"/>
        <v>1008</v>
      </c>
      <c r="K34" s="3">
        <v>196</v>
      </c>
      <c r="L34" s="3">
        <v>95</v>
      </c>
      <c r="M34">
        <v>227.547368421052</v>
      </c>
      <c r="N34">
        <v>4.0676950831554404</v>
      </c>
      <c r="O34">
        <v>900</v>
      </c>
      <c r="P34">
        <f t="shared" si="10"/>
        <v>178560</v>
      </c>
    </row>
    <row r="35" spans="1:16" x14ac:dyDescent="0.55000000000000004">
      <c r="A35">
        <v>144</v>
      </c>
      <c r="B35">
        <v>73</v>
      </c>
      <c r="C35" s="6">
        <v>236.945205479452</v>
      </c>
      <c r="D35" s="6">
        <v>2.8761645994621099</v>
      </c>
      <c r="E35">
        <f t="shared" si="8"/>
        <v>186624</v>
      </c>
      <c r="F35">
        <v>144</v>
      </c>
      <c r="G35">
        <v>0</v>
      </c>
      <c r="H35">
        <v>2000</v>
      </c>
      <c r="I35" t="s">
        <v>5</v>
      </c>
      <c r="J35">
        <f t="shared" si="9"/>
        <v>864</v>
      </c>
      <c r="K35">
        <v>144</v>
      </c>
      <c r="L35" s="2">
        <v>75</v>
      </c>
      <c r="M35">
        <v>387.42666666666599</v>
      </c>
      <c r="N35">
        <v>5.23439830444753</v>
      </c>
      <c r="O35">
        <v>900</v>
      </c>
      <c r="P35">
        <f t="shared" si="10"/>
        <v>131760</v>
      </c>
    </row>
    <row r="36" spans="1:16" x14ac:dyDescent="0.55000000000000004">
      <c r="A36">
        <v>100</v>
      </c>
      <c r="B36">
        <v>59</v>
      </c>
      <c r="C36" s="6">
        <v>259.28813559321998</v>
      </c>
      <c r="D36" s="6">
        <v>3.1423712280594698</v>
      </c>
      <c r="E36">
        <f t="shared" si="8"/>
        <v>129600</v>
      </c>
      <c r="F36">
        <v>100</v>
      </c>
      <c r="G36">
        <v>0</v>
      </c>
      <c r="H36">
        <v>2000</v>
      </c>
      <c r="I36" t="s">
        <v>5</v>
      </c>
      <c r="J36">
        <f t="shared" si="9"/>
        <v>720</v>
      </c>
      <c r="K36">
        <v>100</v>
      </c>
      <c r="L36">
        <v>67</v>
      </c>
      <c r="M36">
        <v>377.26865671641701</v>
      </c>
      <c r="N36">
        <v>6.2128244730185198</v>
      </c>
      <c r="O36">
        <v>900</v>
      </c>
      <c r="P36">
        <f t="shared" si="10"/>
        <v>92160</v>
      </c>
    </row>
    <row r="37" spans="1:16" x14ac:dyDescent="0.55000000000000004">
      <c r="A37" s="1" t="s">
        <v>19</v>
      </c>
      <c r="B37" s="1" t="s">
        <v>20</v>
      </c>
      <c r="C37" s="1" t="s">
        <v>14</v>
      </c>
    </row>
    <row r="38" spans="1:16" x14ac:dyDescent="0.55000000000000004">
      <c r="A38" s="1">
        <v>6</v>
      </c>
      <c r="B38" s="1">
        <v>4</v>
      </c>
      <c r="C38" s="1">
        <v>2</v>
      </c>
      <c r="H38" t="s">
        <v>24</v>
      </c>
    </row>
    <row r="39" spans="1:16" x14ac:dyDescent="0.55000000000000004">
      <c r="A39">
        <v>400</v>
      </c>
      <c r="B39">
        <v>99</v>
      </c>
      <c r="C39" s="6">
        <v>158.45454545454501</v>
      </c>
      <c r="D39" s="6">
        <v>3.8026218774417999</v>
      </c>
      <c r="E39">
        <f>A39*($A$38^$B$38)</f>
        <v>518400</v>
      </c>
      <c r="F39">
        <v>400</v>
      </c>
      <c r="G39">
        <v>90</v>
      </c>
      <c r="H39">
        <v>893.05555555555497</v>
      </c>
      <c r="I39">
        <v>10.153325038051401</v>
      </c>
      <c r="J39">
        <f>2*$A$38^($B$38/2)*(F39^0.5)</f>
        <v>1440</v>
      </c>
      <c r="K39" s="3">
        <v>400</v>
      </c>
      <c r="L39" s="3">
        <v>100</v>
      </c>
      <c r="M39">
        <v>232.54</v>
      </c>
      <c r="N39">
        <v>7.7691087292693499</v>
      </c>
      <c r="O39">
        <v>900</v>
      </c>
      <c r="P39">
        <f>2*($A$38^($B$38/2))*O39^0.5+O39*K39</f>
        <v>362160</v>
      </c>
    </row>
    <row r="40" spans="1:16" x14ac:dyDescent="0.55000000000000004">
      <c r="A40">
        <v>324</v>
      </c>
      <c r="B40">
        <v>100</v>
      </c>
      <c r="C40" s="6">
        <v>180.8</v>
      </c>
      <c r="D40" s="6">
        <v>4.2315462816692797</v>
      </c>
      <c r="E40">
        <f t="shared" ref="E40:E44" si="11">A40*($A$38^$B$38)</f>
        <v>419904</v>
      </c>
      <c r="F40">
        <v>324</v>
      </c>
      <c r="G40" s="2">
        <v>76</v>
      </c>
      <c r="H40">
        <v>1122.40789473684</v>
      </c>
      <c r="I40">
        <v>12.877184936850201</v>
      </c>
      <c r="J40">
        <f t="shared" ref="J40:J44" si="12">2*$A$38^($B$38/2)*(F40^0.5)</f>
        <v>1296</v>
      </c>
      <c r="K40" s="3">
        <v>324</v>
      </c>
      <c r="L40" s="3">
        <v>100</v>
      </c>
      <c r="M40">
        <v>253.83</v>
      </c>
      <c r="N40">
        <v>6.8940734061039901</v>
      </c>
      <c r="O40">
        <v>900</v>
      </c>
      <c r="P40">
        <f t="shared" ref="P40:P44" si="13">2*($A$38^($B$38/2))*O40^0.5+O40*K40</f>
        <v>293760</v>
      </c>
    </row>
    <row r="41" spans="1:16" x14ac:dyDescent="0.55000000000000004">
      <c r="A41">
        <v>256</v>
      </c>
      <c r="B41">
        <v>92</v>
      </c>
      <c r="C41" s="6">
        <v>242.923913043478</v>
      </c>
      <c r="D41" s="6">
        <v>5.56206136636193</v>
      </c>
      <c r="E41">
        <f t="shared" si="11"/>
        <v>331776</v>
      </c>
      <c r="F41">
        <v>256</v>
      </c>
      <c r="G41">
        <v>33</v>
      </c>
      <c r="H41">
        <v>1354.84848484848</v>
      </c>
      <c r="I41">
        <v>15.4059688007515</v>
      </c>
      <c r="J41">
        <f t="shared" si="12"/>
        <v>1152</v>
      </c>
      <c r="K41" s="3">
        <v>256</v>
      </c>
      <c r="L41" s="3">
        <v>100</v>
      </c>
      <c r="M41">
        <v>255.68</v>
      </c>
      <c r="N41">
        <v>9.6857042475417199</v>
      </c>
      <c r="O41">
        <v>900</v>
      </c>
      <c r="P41">
        <f t="shared" si="13"/>
        <v>232560</v>
      </c>
    </row>
    <row r="42" spans="1:16" x14ac:dyDescent="0.55000000000000004">
      <c r="A42">
        <v>196</v>
      </c>
      <c r="B42" s="2">
        <v>81</v>
      </c>
      <c r="C42" s="6">
        <v>313.37037037036998</v>
      </c>
      <c r="D42" s="6">
        <v>8.37788393808367</v>
      </c>
      <c r="E42">
        <f t="shared" si="11"/>
        <v>254016</v>
      </c>
      <c r="F42">
        <v>196</v>
      </c>
      <c r="G42">
        <v>6</v>
      </c>
      <c r="H42">
        <v>1594.5</v>
      </c>
      <c r="I42">
        <v>16.963550502744798</v>
      </c>
      <c r="J42">
        <f t="shared" si="12"/>
        <v>1008</v>
      </c>
      <c r="K42" s="3">
        <v>196</v>
      </c>
      <c r="L42" s="3">
        <v>96</v>
      </c>
      <c r="M42">
        <v>382.42708333333297</v>
      </c>
      <c r="N42">
        <v>10.091345228894999</v>
      </c>
      <c r="O42">
        <v>900</v>
      </c>
      <c r="P42">
        <f t="shared" si="13"/>
        <v>178560</v>
      </c>
    </row>
    <row r="43" spans="1:16" x14ac:dyDescent="0.55000000000000004">
      <c r="A43">
        <v>144</v>
      </c>
      <c r="B43">
        <v>47</v>
      </c>
      <c r="C43" s="6">
        <v>462.82978723404199</v>
      </c>
      <c r="D43" s="6">
        <v>8.1487058860031798</v>
      </c>
      <c r="E43">
        <f t="shared" si="11"/>
        <v>186624</v>
      </c>
      <c r="F43">
        <v>144</v>
      </c>
      <c r="G43">
        <v>0</v>
      </c>
      <c r="H43">
        <v>2000</v>
      </c>
      <c r="I43" t="s">
        <v>5</v>
      </c>
      <c r="J43">
        <f t="shared" si="12"/>
        <v>864</v>
      </c>
      <c r="K43">
        <v>144</v>
      </c>
      <c r="L43" s="2">
        <v>76</v>
      </c>
      <c r="M43">
        <v>575.96052631578902</v>
      </c>
      <c r="N43">
        <v>13.476492149951399</v>
      </c>
      <c r="O43">
        <v>900</v>
      </c>
      <c r="P43">
        <f t="shared" si="13"/>
        <v>131760</v>
      </c>
    </row>
    <row r="44" spans="1:16" x14ac:dyDescent="0.55000000000000004">
      <c r="A44">
        <v>100</v>
      </c>
      <c r="B44">
        <v>4</v>
      </c>
      <c r="C44" s="6">
        <v>554.75</v>
      </c>
      <c r="D44" s="6">
        <v>8.1269010384566993</v>
      </c>
      <c r="E44">
        <f t="shared" si="11"/>
        <v>129600</v>
      </c>
      <c r="F44">
        <v>100</v>
      </c>
      <c r="G44">
        <v>0</v>
      </c>
      <c r="H44">
        <v>2000</v>
      </c>
      <c r="I44" t="s">
        <v>5</v>
      </c>
      <c r="J44">
        <f t="shared" si="12"/>
        <v>720</v>
      </c>
      <c r="K44">
        <v>100</v>
      </c>
      <c r="L44">
        <v>6</v>
      </c>
      <c r="M44">
        <v>854.83333333333303</v>
      </c>
      <c r="N44">
        <v>26.298811209698499</v>
      </c>
      <c r="O44">
        <v>900</v>
      </c>
      <c r="P44">
        <f t="shared" si="13"/>
        <v>92160</v>
      </c>
    </row>
    <row r="45" spans="1:16" x14ac:dyDescent="0.55000000000000004">
      <c r="A45" s="1" t="s">
        <v>19</v>
      </c>
      <c r="B45" s="1" t="s">
        <v>20</v>
      </c>
      <c r="C45" s="1" t="s">
        <v>14</v>
      </c>
    </row>
    <row r="46" spans="1:16" x14ac:dyDescent="0.55000000000000004">
      <c r="A46" s="1">
        <v>6</v>
      </c>
      <c r="B46" s="1">
        <v>4</v>
      </c>
      <c r="C46" s="1">
        <v>3</v>
      </c>
      <c r="H46" t="s">
        <v>24</v>
      </c>
    </row>
    <row r="47" spans="1:16" x14ac:dyDescent="0.55000000000000004">
      <c r="A47">
        <v>400</v>
      </c>
      <c r="B47">
        <v>99</v>
      </c>
      <c r="C47" s="3">
        <v>319.08080808080803</v>
      </c>
      <c r="D47" s="3">
        <v>6.7333292544565397</v>
      </c>
      <c r="E47">
        <f>A47*($A$46^$B$46)</f>
        <v>518400</v>
      </c>
      <c r="F47">
        <v>400</v>
      </c>
      <c r="G47">
        <v>94</v>
      </c>
      <c r="H47">
        <v>1029.6489361702099</v>
      </c>
      <c r="I47">
        <v>12.9209752251453</v>
      </c>
      <c r="J47">
        <f>2*$A$46^($B$46/2)*(F47^0.5)</f>
        <v>1440</v>
      </c>
      <c r="K47">
        <v>400</v>
      </c>
      <c r="L47">
        <v>100</v>
      </c>
      <c r="M47">
        <v>330.29</v>
      </c>
      <c r="N47">
        <v>10.617008324135</v>
      </c>
      <c r="O47">
        <v>900</v>
      </c>
      <c r="P47">
        <f>2*($A$46^($B$46/2))*O47^0.5+O47*K47</f>
        <v>362160</v>
      </c>
    </row>
    <row r="48" spans="1:16" x14ac:dyDescent="0.55000000000000004">
      <c r="A48">
        <v>324</v>
      </c>
      <c r="B48" s="2">
        <v>86</v>
      </c>
      <c r="C48">
        <v>491.90697674418601</v>
      </c>
      <c r="D48">
        <v>10.3044943667861</v>
      </c>
      <c r="E48">
        <f>A48*($A$46^$B$46)</f>
        <v>419904</v>
      </c>
      <c r="F48">
        <v>324</v>
      </c>
      <c r="G48" s="2">
        <v>55</v>
      </c>
      <c r="H48">
        <v>1501.8909090909001</v>
      </c>
      <c r="I48">
        <v>18.188502082635001</v>
      </c>
      <c r="K48">
        <v>324</v>
      </c>
      <c r="L48" s="3">
        <v>100</v>
      </c>
      <c r="M48" s="3">
        <v>449.03</v>
      </c>
      <c r="N48">
        <v>14.047550980448699</v>
      </c>
      <c r="O48">
        <v>900</v>
      </c>
      <c r="P48">
        <f>2*($A$46^($B$46/2))*O48^0.5+O48*K48</f>
        <v>293760</v>
      </c>
    </row>
    <row r="49" spans="1:16" x14ac:dyDescent="0.55000000000000004">
      <c r="A49">
        <v>256</v>
      </c>
      <c r="B49">
        <v>43</v>
      </c>
      <c r="C49">
        <v>737.79069767441797</v>
      </c>
      <c r="D49">
        <v>17.494332540347099</v>
      </c>
      <c r="E49">
        <f>A49*($A$46^$B$46)</f>
        <v>331776</v>
      </c>
      <c r="F49">
        <v>256</v>
      </c>
      <c r="G49">
        <v>0</v>
      </c>
      <c r="H49">
        <v>2000</v>
      </c>
      <c r="I49" t="s">
        <v>5</v>
      </c>
      <c r="K49">
        <v>256</v>
      </c>
      <c r="L49" s="2">
        <v>70</v>
      </c>
      <c r="M49">
        <v>716.44285714285695</v>
      </c>
      <c r="N49">
        <v>20.833733064415199</v>
      </c>
      <c r="O49">
        <v>900</v>
      </c>
      <c r="P49">
        <f>2*($A$46^($B$46/2))*O49^0.5+O49*K49</f>
        <v>232560</v>
      </c>
    </row>
    <row r="50" spans="1:16" x14ac:dyDescent="0.55000000000000004">
      <c r="A50">
        <v>196</v>
      </c>
      <c r="B50">
        <v>1</v>
      </c>
      <c r="C50">
        <v>826</v>
      </c>
      <c r="D50">
        <v>15.8745832033455</v>
      </c>
      <c r="F50">
        <v>196</v>
      </c>
      <c r="G50">
        <v>0</v>
      </c>
      <c r="H50">
        <v>2000</v>
      </c>
      <c r="K50">
        <v>196</v>
      </c>
      <c r="L50">
        <v>0</v>
      </c>
      <c r="M50">
        <v>1000</v>
      </c>
    </row>
    <row r="51" spans="1:16" x14ac:dyDescent="0.55000000000000004">
      <c r="A51">
        <v>144</v>
      </c>
      <c r="B51">
        <v>0</v>
      </c>
      <c r="C51">
        <v>1000</v>
      </c>
      <c r="D51" t="s">
        <v>5</v>
      </c>
      <c r="F51">
        <v>144</v>
      </c>
      <c r="G51">
        <v>0</v>
      </c>
      <c r="H51">
        <v>2000</v>
      </c>
      <c r="K51">
        <v>144</v>
      </c>
      <c r="L51">
        <v>0</v>
      </c>
      <c r="M51">
        <v>1000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45"/>
  <sheetViews>
    <sheetView topLeftCell="A19" workbookViewId="0">
      <selection activeCell="F58" sqref="F5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47"/>
  <sheetViews>
    <sheetView topLeftCell="A28" workbookViewId="0">
      <selection activeCell="F41" sqref="F41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51"/>
  <sheetViews>
    <sheetView tabSelected="1" topLeftCell="A26" workbookViewId="0">
      <selection activeCell="J39" sqref="J39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400</v>
      </c>
      <c r="B31">
        <v>90</v>
      </c>
      <c r="C31" s="3">
        <v>120.411111111111</v>
      </c>
      <c r="D31" s="3">
        <v>1.41502199626217</v>
      </c>
      <c r="E31" s="6">
        <f>A31*($A$30^$B$30)</f>
        <v>518400</v>
      </c>
      <c r="F31">
        <v>400</v>
      </c>
      <c r="G31" s="2">
        <v>44</v>
      </c>
      <c r="H31">
        <v>636.09090909090901</v>
      </c>
      <c r="I31">
        <v>3.3033363930034301</v>
      </c>
      <c r="J31" s="6">
        <f>2*$A$30^($B$30/2)*(F31^0.5)</f>
        <v>1440</v>
      </c>
      <c r="K31">
        <v>400</v>
      </c>
      <c r="L31">
        <v>95</v>
      </c>
      <c r="M31">
        <v>370.87368421052599</v>
      </c>
      <c r="N31">
        <v>4.1173275197807104</v>
      </c>
      <c r="O31" s="6">
        <v>900</v>
      </c>
      <c r="P31" s="6">
        <f>2*($A$30^($B$30/2))*O31^0.5+O31*K31</f>
        <v>362160</v>
      </c>
    </row>
    <row r="32" spans="1:16" x14ac:dyDescent="0.55000000000000004">
      <c r="A32">
        <v>324</v>
      </c>
      <c r="B32" s="2">
        <v>86</v>
      </c>
      <c r="C32">
        <v>137.790697674418</v>
      </c>
      <c r="D32">
        <v>1.6666493063446</v>
      </c>
      <c r="E32" s="6">
        <f t="shared" ref="E32:E36" si="7">A32*($A$30^$B$30)</f>
        <v>419904</v>
      </c>
      <c r="F32">
        <v>324</v>
      </c>
      <c r="G32">
        <v>10</v>
      </c>
      <c r="H32">
        <v>798</v>
      </c>
      <c r="I32">
        <v>4.3358778623863996</v>
      </c>
      <c r="J32" s="6">
        <f t="shared" ref="J32:J36" si="8">2*$A$30^($B$30/2)*(F32^0.5)</f>
        <v>1296</v>
      </c>
      <c r="K32">
        <v>324</v>
      </c>
      <c r="L32" s="3">
        <v>92</v>
      </c>
      <c r="M32" s="3">
        <v>378.86956521739103</v>
      </c>
      <c r="N32">
        <v>4.73503271990415</v>
      </c>
      <c r="O32" s="6">
        <v>900</v>
      </c>
      <c r="P32" s="6">
        <f t="shared" ref="P32:P36" si="9">2*($A$30^($B$30/2))*O32^0.5+O32*K32</f>
        <v>293760</v>
      </c>
    </row>
    <row r="33" spans="1:16" x14ac:dyDescent="0.55000000000000004">
      <c r="A33">
        <v>256</v>
      </c>
      <c r="B33">
        <v>78</v>
      </c>
      <c r="C33">
        <v>144.15384615384599</v>
      </c>
      <c r="D33">
        <v>1.62269376440403</v>
      </c>
      <c r="E33" s="6">
        <f t="shared" si="7"/>
        <v>331776</v>
      </c>
      <c r="F33">
        <v>256</v>
      </c>
      <c r="G33">
        <v>3</v>
      </c>
      <c r="H33">
        <v>783.66666666666595</v>
      </c>
      <c r="I33">
        <v>3.8407253157347401</v>
      </c>
      <c r="J33" s="6">
        <f t="shared" si="8"/>
        <v>1152</v>
      </c>
      <c r="K33">
        <v>256</v>
      </c>
      <c r="L33" s="3">
        <v>91</v>
      </c>
      <c r="M33" s="3">
        <v>375.74725274725199</v>
      </c>
      <c r="N33">
        <v>4.1299512183682596</v>
      </c>
      <c r="O33" s="6">
        <v>900</v>
      </c>
      <c r="P33" s="6">
        <f t="shared" si="9"/>
        <v>232560</v>
      </c>
    </row>
    <row r="34" spans="1:16" x14ac:dyDescent="0.55000000000000004">
      <c r="A34">
        <v>196</v>
      </c>
      <c r="B34">
        <v>79</v>
      </c>
      <c r="C34">
        <v>173.97468354430299</v>
      </c>
      <c r="D34">
        <v>2.1283023782263002</v>
      </c>
      <c r="E34" s="6">
        <f t="shared" si="7"/>
        <v>254016</v>
      </c>
      <c r="F34">
        <v>196</v>
      </c>
      <c r="G34">
        <v>1</v>
      </c>
      <c r="H34">
        <v>670</v>
      </c>
      <c r="I34">
        <v>3.81618786603212</v>
      </c>
      <c r="J34" s="6">
        <f t="shared" si="8"/>
        <v>1008</v>
      </c>
      <c r="K34">
        <v>196</v>
      </c>
      <c r="L34" s="2">
        <v>89</v>
      </c>
      <c r="M34">
        <v>409.157303370786</v>
      </c>
      <c r="N34">
        <v>5.2855389469376401</v>
      </c>
      <c r="O34" s="6">
        <v>900</v>
      </c>
      <c r="P34" s="6">
        <f t="shared" si="9"/>
        <v>178560</v>
      </c>
    </row>
    <row r="35" spans="1:16" x14ac:dyDescent="0.55000000000000004">
      <c r="A35">
        <v>144</v>
      </c>
      <c r="B35">
        <v>73</v>
      </c>
      <c r="C35">
        <v>236.945205479452</v>
      </c>
      <c r="D35">
        <v>2.7704463652398799</v>
      </c>
      <c r="E35" s="6">
        <f t="shared" si="7"/>
        <v>186624</v>
      </c>
      <c r="F35">
        <v>144</v>
      </c>
      <c r="G35">
        <v>0</v>
      </c>
      <c r="H35">
        <v>1000</v>
      </c>
      <c r="I35" t="s">
        <v>5</v>
      </c>
      <c r="J35" s="6">
        <f t="shared" si="8"/>
        <v>864</v>
      </c>
      <c r="K35">
        <v>144</v>
      </c>
      <c r="L35">
        <v>80</v>
      </c>
      <c r="M35">
        <v>487.41250000000002</v>
      </c>
      <c r="N35">
        <v>4.2927428824826999</v>
      </c>
      <c r="O35" s="6">
        <v>900</v>
      </c>
      <c r="P35" s="6">
        <f t="shared" si="9"/>
        <v>131760</v>
      </c>
    </row>
    <row r="36" spans="1:16" x14ac:dyDescent="0.55000000000000004">
      <c r="A36">
        <v>100</v>
      </c>
      <c r="B36">
        <v>59</v>
      </c>
      <c r="C36">
        <v>259.28813559321998</v>
      </c>
      <c r="D36">
        <v>2.6011177912291301</v>
      </c>
      <c r="E36" s="6">
        <f t="shared" si="7"/>
        <v>129600</v>
      </c>
      <c r="F36">
        <v>100</v>
      </c>
      <c r="G36">
        <v>0</v>
      </c>
      <c r="H36">
        <v>1000</v>
      </c>
      <c r="I36" t="s">
        <v>5</v>
      </c>
      <c r="J36" s="6">
        <f t="shared" si="8"/>
        <v>720</v>
      </c>
      <c r="K36">
        <v>100</v>
      </c>
      <c r="L36">
        <v>65</v>
      </c>
      <c r="M36">
        <v>482.692307692307</v>
      </c>
      <c r="N36">
        <v>4.1621580509898699</v>
      </c>
      <c r="O36" s="6">
        <v>900</v>
      </c>
      <c r="P36" s="6">
        <f t="shared" si="9"/>
        <v>92160</v>
      </c>
    </row>
    <row r="37" spans="1:16" x14ac:dyDescent="0.55000000000000004">
      <c r="A37" s="1" t="s">
        <v>19</v>
      </c>
      <c r="B37" s="1" t="s">
        <v>20</v>
      </c>
      <c r="C37" s="1" t="s">
        <v>14</v>
      </c>
    </row>
    <row r="38" spans="1:16" x14ac:dyDescent="0.55000000000000004">
      <c r="A38" s="1">
        <v>6</v>
      </c>
      <c r="B38" s="1">
        <v>4</v>
      </c>
      <c r="C38" s="1">
        <v>2</v>
      </c>
    </row>
    <row r="39" spans="1:16" x14ac:dyDescent="0.55000000000000004">
      <c r="A39">
        <v>400</v>
      </c>
      <c r="B39">
        <v>99</v>
      </c>
      <c r="C39" s="3">
        <v>158.45454545454501</v>
      </c>
      <c r="D39" s="3">
        <v>3.3067367011587101</v>
      </c>
      <c r="E39" s="6">
        <f>A39*($A$38^$B$38)</f>
        <v>518400</v>
      </c>
      <c r="F39">
        <v>400</v>
      </c>
      <c r="G39" s="2">
        <v>42</v>
      </c>
      <c r="H39">
        <v>690.88095238095195</v>
      </c>
      <c r="I39">
        <v>6.2360805477946997</v>
      </c>
      <c r="J39" s="6">
        <f>2*$A$38^($B$38/2)*(F39^0.5)</f>
        <v>1440</v>
      </c>
      <c r="K39">
        <v>400</v>
      </c>
      <c r="L39">
        <v>97</v>
      </c>
      <c r="M39">
        <v>458.67010309278299</v>
      </c>
      <c r="N39">
        <v>9.8583558339856001</v>
      </c>
      <c r="O39">
        <v>900</v>
      </c>
      <c r="P39" s="6">
        <f>2*($A$38^($B$38/2))*O39^0.5+O39*K39</f>
        <v>362160</v>
      </c>
    </row>
    <row r="40" spans="1:16" x14ac:dyDescent="0.55000000000000004">
      <c r="A40">
        <v>324</v>
      </c>
      <c r="B40">
        <v>100</v>
      </c>
      <c r="C40" s="3">
        <v>180.8</v>
      </c>
      <c r="D40" s="3">
        <v>4.1316173460520798</v>
      </c>
      <c r="E40" s="6">
        <f t="shared" ref="E40:E44" si="10">A40*($A$38^$B$38)</f>
        <v>419904</v>
      </c>
      <c r="F40">
        <v>324</v>
      </c>
      <c r="G40">
        <v>16</v>
      </c>
      <c r="H40">
        <v>807.625</v>
      </c>
      <c r="I40">
        <v>7.5557219675974903</v>
      </c>
      <c r="J40" s="6">
        <f t="shared" ref="J40:J44" si="11">2*$A$38^($B$38/2)*(F40^0.5)</f>
        <v>1296</v>
      </c>
      <c r="K40">
        <v>324</v>
      </c>
      <c r="L40">
        <v>94</v>
      </c>
      <c r="M40">
        <v>440.43617021276498</v>
      </c>
      <c r="N40">
        <v>6.44793143456286</v>
      </c>
      <c r="O40">
        <v>900</v>
      </c>
      <c r="P40" s="6">
        <f t="shared" ref="P40:P44" si="12">2*($A$38^($B$38/2))*O40^0.5+O40*K40</f>
        <v>293760</v>
      </c>
    </row>
    <row r="41" spans="1:16" x14ac:dyDescent="0.55000000000000004">
      <c r="A41">
        <v>256</v>
      </c>
      <c r="B41">
        <v>92</v>
      </c>
      <c r="C41" s="3">
        <v>242.923913043478</v>
      </c>
      <c r="D41" s="3">
        <v>4.5288103458714497</v>
      </c>
      <c r="E41" s="6">
        <f t="shared" si="10"/>
        <v>331776</v>
      </c>
      <c r="F41">
        <v>256</v>
      </c>
      <c r="G41">
        <v>6</v>
      </c>
      <c r="H41">
        <v>871</v>
      </c>
      <c r="I41">
        <v>7.5709128820647704</v>
      </c>
      <c r="J41" s="6">
        <f t="shared" si="11"/>
        <v>1152</v>
      </c>
      <c r="K41">
        <v>256</v>
      </c>
      <c r="L41">
        <v>95</v>
      </c>
      <c r="M41">
        <v>554.91578947368396</v>
      </c>
      <c r="N41">
        <v>7.2451699700598597</v>
      </c>
      <c r="O41">
        <v>900</v>
      </c>
      <c r="P41" s="6">
        <f t="shared" si="12"/>
        <v>232560</v>
      </c>
    </row>
    <row r="42" spans="1:16" x14ac:dyDescent="0.55000000000000004">
      <c r="A42">
        <v>196</v>
      </c>
      <c r="B42" s="2">
        <v>81</v>
      </c>
      <c r="C42">
        <v>313.37037037036998</v>
      </c>
      <c r="D42">
        <v>6.0408447853025002</v>
      </c>
      <c r="E42" s="6">
        <f t="shared" si="10"/>
        <v>254016</v>
      </c>
      <c r="F42">
        <v>196</v>
      </c>
      <c r="G42">
        <v>1</v>
      </c>
      <c r="H42">
        <v>905</v>
      </c>
      <c r="I42">
        <v>7.64698338322341</v>
      </c>
      <c r="J42" s="6">
        <f t="shared" si="11"/>
        <v>1008</v>
      </c>
      <c r="K42">
        <v>196</v>
      </c>
      <c r="L42" s="2">
        <v>75</v>
      </c>
      <c r="M42">
        <v>642.21333333333303</v>
      </c>
      <c r="N42">
        <v>13.0862792434543</v>
      </c>
      <c r="O42">
        <v>900</v>
      </c>
      <c r="P42" s="6">
        <f t="shared" si="12"/>
        <v>178560</v>
      </c>
    </row>
    <row r="43" spans="1:16" x14ac:dyDescent="0.55000000000000004">
      <c r="A43">
        <v>144</v>
      </c>
      <c r="B43">
        <v>47</v>
      </c>
      <c r="C43">
        <v>462.82978723404199</v>
      </c>
      <c r="D43">
        <v>8.9681135838890906</v>
      </c>
      <c r="E43" s="6">
        <f t="shared" si="10"/>
        <v>186624</v>
      </c>
      <c r="F43">
        <v>144</v>
      </c>
      <c r="G43">
        <v>0</v>
      </c>
      <c r="H43">
        <v>1000</v>
      </c>
      <c r="I43" t="s">
        <v>5</v>
      </c>
      <c r="J43" s="6">
        <f t="shared" si="11"/>
        <v>864</v>
      </c>
      <c r="K43">
        <v>144</v>
      </c>
      <c r="L43">
        <v>36</v>
      </c>
      <c r="M43">
        <v>783.16666666666595</v>
      </c>
      <c r="N43">
        <v>15.280131204985</v>
      </c>
      <c r="O43">
        <v>900</v>
      </c>
      <c r="P43" s="6">
        <f t="shared" si="12"/>
        <v>131760</v>
      </c>
    </row>
    <row r="44" spans="1:16" x14ac:dyDescent="0.55000000000000004">
      <c r="A44">
        <v>100</v>
      </c>
      <c r="B44">
        <v>4</v>
      </c>
      <c r="C44">
        <v>554.75</v>
      </c>
      <c r="D44">
        <v>10.861994806211399</v>
      </c>
      <c r="E44" s="6">
        <f t="shared" si="10"/>
        <v>129600</v>
      </c>
      <c r="F44">
        <v>100</v>
      </c>
      <c r="G44">
        <v>0</v>
      </c>
      <c r="H44">
        <v>1000</v>
      </c>
      <c r="I44" t="s">
        <v>5</v>
      </c>
      <c r="J44" s="6">
        <f t="shared" si="11"/>
        <v>720</v>
      </c>
      <c r="K44">
        <v>100</v>
      </c>
      <c r="L44">
        <v>1</v>
      </c>
      <c r="M44">
        <v>704</v>
      </c>
      <c r="N44">
        <v>16.732771497219801</v>
      </c>
      <c r="O44">
        <v>900</v>
      </c>
      <c r="P44" s="6">
        <f t="shared" si="12"/>
        <v>92160</v>
      </c>
    </row>
    <row r="45" spans="1:16" x14ac:dyDescent="0.55000000000000004">
      <c r="A45" s="1" t="s">
        <v>19</v>
      </c>
      <c r="B45" s="1" t="s">
        <v>20</v>
      </c>
      <c r="C45" s="1" t="s">
        <v>14</v>
      </c>
    </row>
    <row r="46" spans="1:16" x14ac:dyDescent="0.55000000000000004">
      <c r="A46" s="1">
        <v>6</v>
      </c>
      <c r="B46" s="1">
        <v>4</v>
      </c>
      <c r="C46" s="1">
        <v>3</v>
      </c>
    </row>
    <row r="47" spans="1:16" x14ac:dyDescent="0.55000000000000004">
      <c r="A47">
        <v>400</v>
      </c>
      <c r="B47">
        <v>99</v>
      </c>
      <c r="C47" s="3">
        <v>319.08080808080803</v>
      </c>
      <c r="D47" s="3">
        <v>7.2463591764069504</v>
      </c>
      <c r="E47" s="6">
        <f>A47*($A$46^$B$46)</f>
        <v>518400</v>
      </c>
      <c r="F47">
        <v>400</v>
      </c>
      <c r="G47" s="2">
        <v>1</v>
      </c>
      <c r="H47">
        <v>926</v>
      </c>
      <c r="I47">
        <v>8.2509345281869102</v>
      </c>
      <c r="J47" s="6">
        <f>2*$A$46^($B$38/2)*(F47^0.5)</f>
        <v>1440</v>
      </c>
      <c r="K47">
        <v>400</v>
      </c>
      <c r="L47" s="2">
        <v>25</v>
      </c>
      <c r="M47">
        <v>857.68</v>
      </c>
      <c r="N47">
        <v>18.567013813406199</v>
      </c>
      <c r="O47">
        <v>30</v>
      </c>
      <c r="P47" s="6">
        <f>2*($A$46^($B$46/2))*O47^0.5+O47*K47</f>
        <v>12394.36024140372</v>
      </c>
    </row>
    <row r="48" spans="1:16" x14ac:dyDescent="0.55000000000000004">
      <c r="A48">
        <v>324</v>
      </c>
      <c r="B48" s="2">
        <v>86</v>
      </c>
      <c r="C48">
        <v>491.90697674418601</v>
      </c>
      <c r="D48">
        <v>10.637192628476299</v>
      </c>
      <c r="E48" s="6">
        <f t="shared" ref="E48:E51" si="13">A48*($A$46^$B$46)</f>
        <v>419904</v>
      </c>
      <c r="F48">
        <v>324</v>
      </c>
      <c r="G48">
        <v>0</v>
      </c>
      <c r="H48">
        <v>1000</v>
      </c>
      <c r="I48" t="s">
        <v>5</v>
      </c>
      <c r="J48" s="6">
        <f t="shared" ref="J48:J51" si="14">2*$A$46^($B$38/2)*(F48^0.5)</f>
        <v>1296</v>
      </c>
      <c r="K48">
        <v>324</v>
      </c>
      <c r="L48">
        <v>6</v>
      </c>
      <c r="M48">
        <v>849.5</v>
      </c>
      <c r="N48">
        <v>23.817820394722101</v>
      </c>
      <c r="O48">
        <v>30</v>
      </c>
      <c r="P48" s="6">
        <f t="shared" ref="P48:P51" si="15">2*($A$46^($B$46/2))*O48^0.5+O48*K48</f>
        <v>10114.36024140372</v>
      </c>
    </row>
    <row r="49" spans="1:16" x14ac:dyDescent="0.55000000000000004">
      <c r="A49">
        <v>256</v>
      </c>
      <c r="B49">
        <v>43</v>
      </c>
      <c r="C49">
        <v>737.79069767441797</v>
      </c>
      <c r="D49">
        <v>15.571217465149401</v>
      </c>
      <c r="E49" s="6">
        <f t="shared" si="13"/>
        <v>331776</v>
      </c>
      <c r="F49">
        <v>256</v>
      </c>
      <c r="G49">
        <v>0</v>
      </c>
      <c r="H49">
        <v>1000</v>
      </c>
      <c r="I49" t="s">
        <v>5</v>
      </c>
      <c r="J49" s="6">
        <f t="shared" si="14"/>
        <v>1152</v>
      </c>
      <c r="K49">
        <v>256</v>
      </c>
      <c r="L49">
        <v>0</v>
      </c>
      <c r="M49">
        <v>1000</v>
      </c>
      <c r="N49" t="s">
        <v>5</v>
      </c>
      <c r="O49">
        <v>30</v>
      </c>
      <c r="P49" s="6">
        <f t="shared" si="15"/>
        <v>8074.3602414037196</v>
      </c>
    </row>
    <row r="50" spans="1:16" x14ac:dyDescent="0.55000000000000004">
      <c r="A50">
        <v>196</v>
      </c>
      <c r="B50">
        <v>1</v>
      </c>
      <c r="C50">
        <v>826</v>
      </c>
      <c r="D50">
        <v>38.438756352290497</v>
      </c>
      <c r="E50" s="6">
        <f t="shared" si="13"/>
        <v>254016</v>
      </c>
      <c r="F50">
        <v>196</v>
      </c>
      <c r="G50">
        <v>0</v>
      </c>
      <c r="H50">
        <v>1000</v>
      </c>
      <c r="I50" t="s">
        <v>5</v>
      </c>
      <c r="J50" s="6">
        <f t="shared" si="14"/>
        <v>1008</v>
      </c>
      <c r="K50">
        <v>196</v>
      </c>
      <c r="L50">
        <v>0</v>
      </c>
      <c r="M50">
        <v>1000</v>
      </c>
      <c r="N50" t="s">
        <v>5</v>
      </c>
      <c r="O50">
        <v>30</v>
      </c>
      <c r="P50" s="6">
        <f t="shared" si="15"/>
        <v>6274.3602414037196</v>
      </c>
    </row>
    <row r="51" spans="1:16" x14ac:dyDescent="0.55000000000000004">
      <c r="A51">
        <v>144</v>
      </c>
      <c r="B51">
        <v>0</v>
      </c>
      <c r="C51">
        <v>1000</v>
      </c>
      <c r="D51" t="s">
        <v>5</v>
      </c>
      <c r="E51" s="6">
        <f t="shared" si="13"/>
        <v>186624</v>
      </c>
      <c r="F51">
        <v>144</v>
      </c>
      <c r="G51">
        <v>0</v>
      </c>
      <c r="H51">
        <v>1000</v>
      </c>
      <c r="I51" t="s">
        <v>5</v>
      </c>
      <c r="J51" s="6">
        <f t="shared" si="14"/>
        <v>864</v>
      </c>
      <c r="K51">
        <v>144</v>
      </c>
      <c r="L51">
        <v>0</v>
      </c>
      <c r="M51">
        <v>1000</v>
      </c>
      <c r="N51" t="s">
        <v>5</v>
      </c>
      <c r="O51">
        <v>30</v>
      </c>
      <c r="P51" s="6">
        <f t="shared" si="15"/>
        <v>4714.3602414037196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Intermediate  Dimension Gaussia</vt:lpstr>
      <vt:lpstr>Compare Methods 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2021-07-20T16:06:57Z</dcterms:modified>
</cp:coreProperties>
</file>