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Git_Files\ModewiseTRIP\"/>
    </mc:Choice>
  </mc:AlternateContent>
  <xr:revisionPtr revIDLastSave="0" documentId="13_ncr:1_{E6F13EA7-CE64-4586-8000-B761A5242F3F}" xr6:coauthVersionLast="47" xr6:coauthVersionMax="47" xr10:uidLastSave="{00000000-0000-0000-0000-000000000000}"/>
  <bookViews>
    <workbookView xWindow="-28920" yWindow="-10920" windowWidth="29040" windowHeight="16440" xr2:uid="{06292374-FCA8-4185-BC0B-DEE43A8C58FB}"/>
  </bookViews>
  <sheets>
    <sheet name="Compare Methods_Fourier" sheetId="1" r:id="rId1"/>
    <sheet name="Intermediate dimennion_Fourier" sheetId="2" r:id="rId2"/>
    <sheet name="Compare Methods Gaussi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7" i="1" l="1"/>
  <c r="U11" i="1" l="1"/>
  <c r="U10" i="1"/>
  <c r="U9" i="1"/>
  <c r="U8" i="1"/>
  <c r="U28" i="1"/>
  <c r="U27" i="1"/>
  <c r="U26" i="1"/>
  <c r="U25" i="1"/>
  <c r="U24" i="1"/>
  <c r="U21" i="1"/>
  <c r="U20" i="1"/>
  <c r="U19" i="1"/>
  <c r="U18" i="1"/>
  <c r="U16" i="1"/>
  <c r="U15" i="1"/>
  <c r="U14" i="1"/>
  <c r="U7" i="1"/>
  <c r="U6" i="1"/>
  <c r="U5" i="1"/>
  <c r="U4" i="1"/>
  <c r="P28" i="3" l="1"/>
  <c r="J28" i="3"/>
  <c r="E28" i="3"/>
  <c r="P27" i="3"/>
  <c r="J27" i="3"/>
  <c r="E27" i="3"/>
  <c r="P26" i="3"/>
  <c r="J26" i="3"/>
  <c r="E26" i="3"/>
  <c r="P25" i="3"/>
  <c r="J25" i="3"/>
  <c r="E25" i="3"/>
  <c r="P24" i="3"/>
  <c r="J24" i="3"/>
  <c r="E24" i="3"/>
  <c r="P21" i="3"/>
  <c r="J21" i="3"/>
  <c r="E21" i="3"/>
  <c r="P20" i="3"/>
  <c r="J20" i="3"/>
  <c r="E20" i="3"/>
  <c r="P19" i="3"/>
  <c r="J19" i="3"/>
  <c r="E19" i="3"/>
  <c r="P18" i="3"/>
  <c r="J18" i="3"/>
  <c r="E18" i="3"/>
  <c r="P17" i="3"/>
  <c r="J17" i="3"/>
  <c r="E17" i="3"/>
  <c r="P16" i="3"/>
  <c r="J16" i="3"/>
  <c r="E16" i="3"/>
  <c r="P15" i="3"/>
  <c r="J15" i="3"/>
  <c r="E15" i="3"/>
  <c r="P14" i="3"/>
  <c r="J14" i="3"/>
  <c r="E14" i="3"/>
  <c r="P10" i="3"/>
  <c r="J10" i="3"/>
  <c r="E10" i="3"/>
  <c r="P9" i="3"/>
  <c r="J9" i="3"/>
  <c r="E9" i="3"/>
  <c r="P8" i="3"/>
  <c r="J8" i="3"/>
  <c r="E8" i="3"/>
  <c r="P7" i="3"/>
  <c r="J7" i="3"/>
  <c r="E7" i="3"/>
  <c r="P6" i="3"/>
  <c r="J6" i="3"/>
  <c r="E6" i="3"/>
  <c r="P5" i="3"/>
  <c r="J5" i="3"/>
  <c r="E5" i="3"/>
  <c r="P4" i="3"/>
  <c r="J4" i="3"/>
  <c r="E4" i="3"/>
  <c r="P3" i="3"/>
  <c r="J3" i="3"/>
  <c r="E3" i="3"/>
  <c r="P11" i="1"/>
  <c r="P10" i="1"/>
  <c r="P9" i="1"/>
  <c r="E11" i="1"/>
  <c r="E10" i="1"/>
  <c r="E9" i="1"/>
  <c r="P8" i="1"/>
  <c r="P7" i="1"/>
  <c r="P6" i="1"/>
  <c r="P5" i="1"/>
  <c r="P4" i="1"/>
  <c r="P28" i="1"/>
  <c r="P27" i="1"/>
  <c r="P26" i="1"/>
  <c r="P25" i="1"/>
  <c r="P24" i="1"/>
  <c r="J5" i="1"/>
  <c r="J4" i="1"/>
  <c r="E8" i="1"/>
  <c r="E7" i="1"/>
  <c r="E6" i="1"/>
  <c r="E5" i="1"/>
  <c r="E4" i="1"/>
  <c r="E28" i="1"/>
  <c r="E27" i="1"/>
  <c r="E26" i="1"/>
  <c r="E25" i="1"/>
  <c r="E24" i="1"/>
  <c r="J11" i="1"/>
  <c r="J10" i="1"/>
  <c r="J9" i="1"/>
  <c r="J8" i="1"/>
  <c r="J7" i="1"/>
  <c r="J6" i="1"/>
  <c r="J28" i="1"/>
  <c r="J27" i="1"/>
  <c r="J26" i="1"/>
  <c r="J25" i="1"/>
  <c r="J24" i="1"/>
  <c r="P21" i="1"/>
  <c r="P20" i="1"/>
  <c r="P19" i="1"/>
  <c r="P18" i="1"/>
  <c r="P17" i="1"/>
  <c r="P16" i="1"/>
  <c r="P15" i="1"/>
  <c r="P14" i="1"/>
  <c r="J21" i="1"/>
  <c r="J20" i="1"/>
  <c r="J19" i="1"/>
  <c r="J18" i="1"/>
  <c r="J17" i="1"/>
  <c r="J16" i="1"/>
  <c r="J15" i="1"/>
  <c r="J14" i="1"/>
  <c r="E21" i="1"/>
  <c r="E20" i="1"/>
  <c r="E19" i="1"/>
  <c r="E18" i="1"/>
  <c r="E17" i="1"/>
  <c r="E16" i="1"/>
  <c r="E15" i="1"/>
  <c r="E14" i="1"/>
  <c r="H34" i="2"/>
  <c r="H33" i="2"/>
  <c r="H32" i="2"/>
  <c r="H31" i="2"/>
  <c r="H30" i="2"/>
  <c r="H29" i="2"/>
  <c r="H28" i="2"/>
  <c r="H27" i="2"/>
  <c r="H26" i="2"/>
  <c r="H25" i="2"/>
  <c r="H24" i="2"/>
  <c r="H23" i="2"/>
  <c r="P12" i="2"/>
  <c r="H12" i="2"/>
  <c r="P11" i="2"/>
  <c r="H11" i="2"/>
  <c r="P10" i="2"/>
  <c r="H10" i="2"/>
  <c r="P9" i="2"/>
  <c r="H9" i="2"/>
  <c r="P8" i="2"/>
  <c r="H8" i="2"/>
  <c r="P7" i="2"/>
  <c r="H7" i="2"/>
  <c r="P6" i="2"/>
  <c r="H6" i="2"/>
  <c r="P5" i="2"/>
  <c r="H5" i="2"/>
  <c r="P21" i="2"/>
  <c r="H21" i="2"/>
  <c r="P20" i="2"/>
  <c r="H20" i="2"/>
  <c r="P19" i="2"/>
  <c r="H19" i="2"/>
  <c r="P18" i="2"/>
  <c r="H18" i="2"/>
  <c r="P17" i="2"/>
  <c r="H17" i="2"/>
  <c r="P16" i="2"/>
  <c r="H16" i="2"/>
  <c r="P15" i="2"/>
  <c r="H15" i="2"/>
  <c r="P14" i="2"/>
  <c r="H14" i="2"/>
</calcChain>
</file>

<file path=xl/sharedStrings.xml><?xml version="1.0" encoding="utf-8"?>
<sst xmlns="http://schemas.openxmlformats.org/spreadsheetml/2006/main" count="192" uniqueCount="23">
  <si>
    <t>target_dim</t>
  </si>
  <si>
    <t>percent_recovered</t>
  </si>
  <si>
    <t>avg # iters</t>
  </si>
  <si>
    <t>avg time</t>
  </si>
  <si>
    <t>TWOSTEP</t>
  </si>
  <si>
    <t>inf</t>
  </si>
  <si>
    <t>VECTORIZED</t>
  </si>
  <si>
    <t>MODEWISE</t>
  </si>
  <si>
    <t>n=5,d=4</t>
  </si>
  <si>
    <t>r=2</t>
  </si>
  <si>
    <t>r=3</t>
  </si>
  <si>
    <t>mode</t>
  </si>
  <si>
    <t>intermediate dimension</t>
  </si>
  <si>
    <t>time/iter</t>
  </si>
  <si>
    <t>r</t>
  </si>
  <si>
    <t>Red = First spot where compression drops below 90%</t>
  </si>
  <si>
    <t>Blue = Best across the three methods</t>
  </si>
  <si>
    <t>memory</t>
  </si>
  <si>
    <t>Int. Dim.</t>
  </si>
  <si>
    <t>n</t>
  </si>
  <si>
    <t>d</t>
  </si>
  <si>
    <t>Blue = Best across the three methods (with at least 90% success)</t>
  </si>
  <si>
    <t>MODEWISE (2000 iterations)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</si>
</sst>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4F61-8D20-4A25-B99E-AE4075BE194D}">
  <dimension ref="A1:U28"/>
  <sheetViews>
    <sheetView tabSelected="1" topLeftCell="F1" workbookViewId="0">
      <selection activeCell="Q25" sqref="Q25"/>
    </sheetView>
  </sheetViews>
  <sheetFormatPr defaultRowHeight="14.4" x14ac:dyDescent="0.55000000000000004"/>
  <cols>
    <col min="1" max="1" width="10.3671875" bestFit="1" customWidth="1"/>
    <col min="15" max="15" width="7.83984375" bestFit="1" customWidth="1"/>
  </cols>
  <sheetData>
    <row r="1" spans="1:21" x14ac:dyDescent="0.55000000000000004">
      <c r="A1" s="1" t="s">
        <v>19</v>
      </c>
      <c r="B1" s="1" t="s">
        <v>20</v>
      </c>
      <c r="C1" s="1" t="s">
        <v>14</v>
      </c>
      <c r="D1" t="s">
        <v>6</v>
      </c>
      <c r="G1" t="s">
        <v>7</v>
      </c>
      <c r="L1" t="s">
        <v>4</v>
      </c>
      <c r="M1" s="4" t="s">
        <v>15</v>
      </c>
      <c r="S1" t="s">
        <v>22</v>
      </c>
    </row>
    <row r="2" spans="1:21" x14ac:dyDescent="0.55000000000000004">
      <c r="A2" s="1">
        <v>5</v>
      </c>
      <c r="B2" s="1">
        <v>4</v>
      </c>
      <c r="C2" s="1">
        <v>1</v>
      </c>
      <c r="M2" s="5" t="s">
        <v>21</v>
      </c>
    </row>
    <row r="3" spans="1:21" x14ac:dyDescent="0.55000000000000004">
      <c r="A3" t="s">
        <v>0</v>
      </c>
      <c r="B3" t="s">
        <v>1</v>
      </c>
      <c r="C3" t="s">
        <v>2</v>
      </c>
      <c r="D3" t="s">
        <v>3</v>
      </c>
      <c r="E3" t="s">
        <v>17</v>
      </c>
      <c r="F3" t="s">
        <v>0</v>
      </c>
      <c r="G3" t="s">
        <v>1</v>
      </c>
      <c r="H3" t="s">
        <v>2</v>
      </c>
      <c r="I3" t="s">
        <v>3</v>
      </c>
      <c r="J3" t="s">
        <v>17</v>
      </c>
      <c r="K3" t="s">
        <v>0</v>
      </c>
      <c r="L3" t="s">
        <v>1</v>
      </c>
      <c r="M3" t="s">
        <v>2</v>
      </c>
      <c r="N3" t="s">
        <v>3</v>
      </c>
      <c r="O3" t="s">
        <v>18</v>
      </c>
      <c r="P3" t="s">
        <v>17</v>
      </c>
      <c r="Q3" t="s">
        <v>0</v>
      </c>
      <c r="R3" t="s">
        <v>1</v>
      </c>
      <c r="S3" t="s">
        <v>2</v>
      </c>
      <c r="T3" t="s">
        <v>3</v>
      </c>
      <c r="U3" t="s">
        <v>17</v>
      </c>
    </row>
    <row r="4" spans="1:21" x14ac:dyDescent="0.55000000000000004">
      <c r="A4">
        <v>400</v>
      </c>
      <c r="B4">
        <v>93</v>
      </c>
      <c r="C4">
        <v>443.44086021505302</v>
      </c>
      <c r="D4">
        <v>6.3860321370784598</v>
      </c>
      <c r="E4">
        <f t="shared" ref="E4:E11" si="0">A4*($A$2^$B$2)</f>
        <v>250000</v>
      </c>
      <c r="F4">
        <v>400</v>
      </c>
      <c r="G4">
        <v>96</v>
      </c>
      <c r="H4">
        <v>379.34375</v>
      </c>
      <c r="I4">
        <v>2.2226805265915202</v>
      </c>
      <c r="J4">
        <f>2*$A$2^($B$2/2)*(F4^0.5)</f>
        <v>1000</v>
      </c>
      <c r="K4">
        <v>400</v>
      </c>
      <c r="L4">
        <v>100</v>
      </c>
      <c r="M4" s="3">
        <v>150.03</v>
      </c>
      <c r="N4" s="3">
        <v>2.5905192195810298</v>
      </c>
      <c r="O4">
        <v>484</v>
      </c>
      <c r="P4">
        <f t="shared" ref="P4:P11" si="1">2*($A$2^($B$2/2))*O4^0.5+O4*K4</f>
        <v>194700</v>
      </c>
      <c r="Q4">
        <v>400</v>
      </c>
      <c r="R4">
        <v>100</v>
      </c>
      <c r="S4">
        <v>415.07</v>
      </c>
      <c r="T4">
        <v>2.1721668616868501</v>
      </c>
      <c r="U4">
        <f>2*$A$2^($B$2/2)*(Q4^0.5)</f>
        <v>1000</v>
      </c>
    </row>
    <row r="5" spans="1:21" x14ac:dyDescent="0.55000000000000004">
      <c r="A5">
        <v>324</v>
      </c>
      <c r="B5" s="2">
        <v>74</v>
      </c>
      <c r="C5">
        <v>213.39189189189099</v>
      </c>
      <c r="D5">
        <v>3.9082989687905498</v>
      </c>
      <c r="E5">
        <f t="shared" si="0"/>
        <v>202500</v>
      </c>
      <c r="F5">
        <v>324</v>
      </c>
      <c r="G5" s="2">
        <v>59</v>
      </c>
      <c r="H5">
        <v>534.27118644067798</v>
      </c>
      <c r="I5">
        <v>3.18674689442929</v>
      </c>
      <c r="J5">
        <f t="shared" ref="J5:J11" si="2">2*$A$13^($B$13/2)*(F5^0.5)</f>
        <v>900</v>
      </c>
      <c r="K5">
        <v>324</v>
      </c>
      <c r="L5">
        <v>100</v>
      </c>
      <c r="M5" s="3">
        <v>160.88</v>
      </c>
      <c r="N5" s="3">
        <v>2.3127485809661401</v>
      </c>
      <c r="O5">
        <v>484</v>
      </c>
      <c r="P5">
        <f t="shared" si="1"/>
        <v>157916</v>
      </c>
      <c r="Q5">
        <v>324</v>
      </c>
      <c r="R5">
        <v>83</v>
      </c>
      <c r="S5">
        <v>778.31325301204799</v>
      </c>
      <c r="T5">
        <v>4.4703398948333302</v>
      </c>
      <c r="U5">
        <f t="shared" ref="U5:U11" si="3">2*$A$13^($B$13/2)*(Q5^0.5)</f>
        <v>900</v>
      </c>
    </row>
    <row r="6" spans="1:21" x14ac:dyDescent="0.55000000000000004">
      <c r="A6">
        <v>256</v>
      </c>
      <c r="B6">
        <v>77</v>
      </c>
      <c r="C6">
        <v>293.42857142857099</v>
      </c>
      <c r="D6">
        <v>3.8371648014365798</v>
      </c>
      <c r="E6">
        <f t="shared" si="0"/>
        <v>160000</v>
      </c>
      <c r="F6">
        <v>256</v>
      </c>
      <c r="G6">
        <v>29</v>
      </c>
      <c r="H6">
        <v>665.58620689655095</v>
      </c>
      <c r="I6">
        <v>3.8491576091097301</v>
      </c>
      <c r="J6">
        <f t="shared" si="2"/>
        <v>800</v>
      </c>
      <c r="K6">
        <v>256</v>
      </c>
      <c r="L6">
        <v>99</v>
      </c>
      <c r="M6" s="3">
        <v>173.56565656565601</v>
      </c>
      <c r="N6" s="3">
        <v>2.32309312934074</v>
      </c>
      <c r="O6">
        <v>484</v>
      </c>
      <c r="P6">
        <f t="shared" si="1"/>
        <v>125004</v>
      </c>
      <c r="Q6">
        <v>256</v>
      </c>
      <c r="R6">
        <v>55</v>
      </c>
      <c r="S6">
        <v>1065.5999999999999</v>
      </c>
      <c r="T6">
        <v>6.0105570084669298</v>
      </c>
      <c r="U6">
        <f t="shared" si="3"/>
        <v>800</v>
      </c>
    </row>
    <row r="7" spans="1:21" x14ac:dyDescent="0.55000000000000004">
      <c r="A7">
        <v>196</v>
      </c>
      <c r="B7">
        <v>62</v>
      </c>
      <c r="C7">
        <v>305.85483870967698</v>
      </c>
      <c r="D7">
        <v>3.0638758625775</v>
      </c>
      <c r="E7">
        <f t="shared" si="0"/>
        <v>122500</v>
      </c>
      <c r="F7">
        <v>196</v>
      </c>
      <c r="G7">
        <v>10</v>
      </c>
      <c r="H7">
        <v>647.5</v>
      </c>
      <c r="I7">
        <v>3.6528063245117601</v>
      </c>
      <c r="J7">
        <f t="shared" si="2"/>
        <v>700</v>
      </c>
      <c r="K7">
        <v>196</v>
      </c>
      <c r="L7">
        <v>99</v>
      </c>
      <c r="M7" s="3">
        <v>194.61616161616101</v>
      </c>
      <c r="N7" s="3">
        <v>2.68646883326723</v>
      </c>
      <c r="O7">
        <v>484</v>
      </c>
      <c r="P7">
        <f t="shared" si="1"/>
        <v>95964</v>
      </c>
      <c r="Q7">
        <v>196</v>
      </c>
      <c r="R7">
        <v>34</v>
      </c>
      <c r="S7">
        <v>1225.38235294117</v>
      </c>
      <c r="T7">
        <v>6.4788106249864397</v>
      </c>
      <c r="U7">
        <f t="shared" si="3"/>
        <v>700</v>
      </c>
    </row>
    <row r="8" spans="1:21" x14ac:dyDescent="0.55000000000000004">
      <c r="A8">
        <v>144</v>
      </c>
      <c r="B8">
        <v>18</v>
      </c>
      <c r="C8">
        <v>548.55555555555497</v>
      </c>
      <c r="D8">
        <v>5.6184348095622303</v>
      </c>
      <c r="E8">
        <f t="shared" si="0"/>
        <v>90000</v>
      </c>
      <c r="F8">
        <v>144</v>
      </c>
      <c r="G8">
        <v>1</v>
      </c>
      <c r="H8">
        <v>954</v>
      </c>
      <c r="I8">
        <v>5.7051940653473103</v>
      </c>
      <c r="J8">
        <f t="shared" si="2"/>
        <v>600</v>
      </c>
      <c r="K8">
        <v>144</v>
      </c>
      <c r="L8">
        <v>98</v>
      </c>
      <c r="M8" s="3">
        <v>220.30612244897901</v>
      </c>
      <c r="N8" s="3">
        <v>3.5443058389296</v>
      </c>
      <c r="O8">
        <v>484</v>
      </c>
      <c r="P8">
        <f t="shared" si="1"/>
        <v>70796</v>
      </c>
      <c r="Q8">
        <v>144</v>
      </c>
      <c r="R8">
        <v>8</v>
      </c>
      <c r="S8">
        <v>1441</v>
      </c>
      <c r="T8">
        <v>7.66538161900825</v>
      </c>
      <c r="U8">
        <f t="shared" si="3"/>
        <v>600</v>
      </c>
    </row>
    <row r="9" spans="1:21" x14ac:dyDescent="0.55000000000000004">
      <c r="A9">
        <v>100</v>
      </c>
      <c r="B9">
        <v>12</v>
      </c>
      <c r="C9">
        <v>564.91666666666595</v>
      </c>
      <c r="D9">
        <v>7.9518935654001899</v>
      </c>
      <c r="E9">
        <f t="shared" si="0"/>
        <v>62500</v>
      </c>
      <c r="F9">
        <v>100</v>
      </c>
      <c r="G9">
        <v>0</v>
      </c>
      <c r="H9">
        <v>1000</v>
      </c>
      <c r="I9" t="s">
        <v>5</v>
      </c>
      <c r="J9">
        <f t="shared" si="2"/>
        <v>500</v>
      </c>
      <c r="K9">
        <v>100</v>
      </c>
      <c r="L9" s="2">
        <v>89</v>
      </c>
      <c r="M9" s="3">
        <v>292.202247191011</v>
      </c>
      <c r="N9" s="3">
        <v>4.3659015049048602</v>
      </c>
      <c r="O9">
        <v>484</v>
      </c>
      <c r="P9">
        <f t="shared" si="1"/>
        <v>49500</v>
      </c>
      <c r="Q9">
        <v>100</v>
      </c>
      <c r="R9">
        <v>0</v>
      </c>
      <c r="S9">
        <v>2000</v>
      </c>
      <c r="T9" t="s">
        <v>5</v>
      </c>
      <c r="U9">
        <f t="shared" si="3"/>
        <v>500</v>
      </c>
    </row>
    <row r="10" spans="1:21" x14ac:dyDescent="0.55000000000000004">
      <c r="A10">
        <v>64</v>
      </c>
      <c r="B10">
        <v>18</v>
      </c>
      <c r="C10">
        <v>668.05555555555497</v>
      </c>
      <c r="D10">
        <v>8.8598023688213701</v>
      </c>
      <c r="E10">
        <f t="shared" si="0"/>
        <v>40000</v>
      </c>
      <c r="F10">
        <v>64</v>
      </c>
      <c r="G10">
        <v>0</v>
      </c>
      <c r="H10">
        <v>1000</v>
      </c>
      <c r="I10" t="s">
        <v>5</v>
      </c>
      <c r="J10">
        <f t="shared" si="2"/>
        <v>400</v>
      </c>
      <c r="K10">
        <v>64</v>
      </c>
      <c r="L10">
        <v>63</v>
      </c>
      <c r="M10" s="3">
        <v>378.41269841269798</v>
      </c>
      <c r="N10" s="3">
        <v>5.6900194785483702</v>
      </c>
      <c r="O10">
        <v>484</v>
      </c>
      <c r="P10">
        <f t="shared" si="1"/>
        <v>32076</v>
      </c>
      <c r="Q10">
        <v>64</v>
      </c>
      <c r="R10">
        <v>0</v>
      </c>
      <c r="S10">
        <v>2000</v>
      </c>
      <c r="T10" t="s">
        <v>5</v>
      </c>
      <c r="U10">
        <f t="shared" si="3"/>
        <v>400</v>
      </c>
    </row>
    <row r="11" spans="1:21" x14ac:dyDescent="0.55000000000000004">
      <c r="A11">
        <v>36</v>
      </c>
      <c r="B11">
        <v>1</v>
      </c>
      <c r="C11">
        <v>772</v>
      </c>
      <c r="D11">
        <v>10.6315332688391</v>
      </c>
      <c r="E11">
        <f t="shared" si="0"/>
        <v>22500</v>
      </c>
      <c r="F11">
        <v>36</v>
      </c>
      <c r="G11">
        <v>0</v>
      </c>
      <c r="H11">
        <v>1000</v>
      </c>
      <c r="I11" t="s">
        <v>5</v>
      </c>
      <c r="J11">
        <f t="shared" si="2"/>
        <v>300</v>
      </c>
      <c r="K11">
        <v>36</v>
      </c>
      <c r="L11">
        <v>11</v>
      </c>
      <c r="M11" s="3">
        <v>572.72727272727195</v>
      </c>
      <c r="N11" s="3">
        <v>6.8125549708916298</v>
      </c>
      <c r="O11">
        <v>484</v>
      </c>
      <c r="P11">
        <f t="shared" si="1"/>
        <v>18524</v>
      </c>
      <c r="Q11">
        <v>36</v>
      </c>
      <c r="R11">
        <v>0</v>
      </c>
      <c r="S11">
        <v>2000</v>
      </c>
      <c r="T11" t="s">
        <v>5</v>
      </c>
      <c r="U11">
        <f t="shared" si="3"/>
        <v>300</v>
      </c>
    </row>
    <row r="12" spans="1:21" x14ac:dyDescent="0.55000000000000004">
      <c r="A12" s="1" t="s">
        <v>19</v>
      </c>
      <c r="B12" s="1" t="s">
        <v>20</v>
      </c>
      <c r="C12" s="1" t="s">
        <v>14</v>
      </c>
    </row>
    <row r="13" spans="1:21" x14ac:dyDescent="0.55000000000000004">
      <c r="A13" s="1">
        <v>5</v>
      </c>
      <c r="B13" s="1">
        <v>4</v>
      </c>
      <c r="C13" s="1">
        <v>2</v>
      </c>
    </row>
    <row r="14" spans="1:21" x14ac:dyDescent="0.55000000000000004">
      <c r="A14">
        <v>400</v>
      </c>
      <c r="B14">
        <v>100</v>
      </c>
      <c r="C14" s="3">
        <v>125.85</v>
      </c>
      <c r="D14">
        <v>7.4143971461709501</v>
      </c>
      <c r="E14">
        <f t="shared" ref="E14:E21" si="4">A14*($A$13^$B$13)</f>
        <v>250000</v>
      </c>
      <c r="F14">
        <v>400</v>
      </c>
      <c r="G14">
        <v>100</v>
      </c>
      <c r="H14">
        <v>240.57</v>
      </c>
      <c r="I14" s="3">
        <v>2.9435725045669798</v>
      </c>
      <c r="J14">
        <f t="shared" ref="J14:J21" si="5">2*$A$13^($B$13/2)*(F14^0.5)</f>
        <v>1000</v>
      </c>
      <c r="K14">
        <v>400</v>
      </c>
      <c r="L14">
        <v>100</v>
      </c>
      <c r="M14">
        <v>204.3</v>
      </c>
      <c r="N14">
        <v>13.5257492834515</v>
      </c>
      <c r="O14">
        <v>484</v>
      </c>
      <c r="P14">
        <f t="shared" ref="P14:P21" si="6">2*($A$13^($B$13/2))*O14^0.5+O14*K14</f>
        <v>194700</v>
      </c>
      <c r="Q14">
        <v>400</v>
      </c>
      <c r="R14">
        <v>100</v>
      </c>
      <c r="S14">
        <v>240.57</v>
      </c>
      <c r="T14">
        <v>2.1413845207355902</v>
      </c>
      <c r="U14">
        <f t="shared" ref="U14:U21" si="7">2*$A$13^($B$13/2)*(Q14^0.5)</f>
        <v>1000</v>
      </c>
    </row>
    <row r="15" spans="1:21" x14ac:dyDescent="0.55000000000000004">
      <c r="A15">
        <v>324</v>
      </c>
      <c r="B15">
        <v>100</v>
      </c>
      <c r="C15">
        <v>195.59</v>
      </c>
      <c r="D15">
        <v>11.9153528581373</v>
      </c>
      <c r="E15">
        <f t="shared" si="4"/>
        <v>202500</v>
      </c>
      <c r="F15">
        <v>324</v>
      </c>
      <c r="G15">
        <v>97</v>
      </c>
      <c r="H15">
        <v>441.29896907216403</v>
      </c>
      <c r="I15" s="3">
        <v>5.3234517507101398</v>
      </c>
      <c r="J15">
        <f t="shared" si="5"/>
        <v>900</v>
      </c>
      <c r="K15">
        <v>324</v>
      </c>
      <c r="L15">
        <v>100</v>
      </c>
      <c r="M15" s="3">
        <v>172.23</v>
      </c>
      <c r="N15">
        <v>10.4063286616746</v>
      </c>
      <c r="O15">
        <v>484</v>
      </c>
      <c r="P15">
        <f t="shared" si="6"/>
        <v>157916</v>
      </c>
      <c r="Q15">
        <v>324</v>
      </c>
      <c r="R15">
        <v>98</v>
      </c>
      <c r="S15">
        <v>447.65306122448902</v>
      </c>
      <c r="T15">
        <v>4.9761685716292297</v>
      </c>
      <c r="U15">
        <f t="shared" si="7"/>
        <v>900</v>
      </c>
    </row>
    <row r="16" spans="1:21" x14ac:dyDescent="0.55000000000000004">
      <c r="A16">
        <v>256</v>
      </c>
      <c r="B16">
        <v>100</v>
      </c>
      <c r="C16">
        <v>233.43</v>
      </c>
      <c r="D16">
        <v>11.3909248674754</v>
      </c>
      <c r="E16">
        <f t="shared" si="4"/>
        <v>160000</v>
      </c>
      <c r="F16">
        <v>256</v>
      </c>
      <c r="G16" s="2">
        <v>66</v>
      </c>
      <c r="H16">
        <v>656.78787878787796</v>
      </c>
      <c r="I16" s="6">
        <v>7.9918313786726101</v>
      </c>
      <c r="J16">
        <f t="shared" si="5"/>
        <v>800</v>
      </c>
      <c r="K16">
        <v>256</v>
      </c>
      <c r="L16">
        <v>100</v>
      </c>
      <c r="M16" s="3">
        <v>230.04</v>
      </c>
      <c r="N16" s="3">
        <v>10.931197593016501</v>
      </c>
      <c r="O16">
        <v>484</v>
      </c>
      <c r="P16">
        <f t="shared" si="6"/>
        <v>125004</v>
      </c>
      <c r="Q16">
        <v>256</v>
      </c>
      <c r="R16">
        <v>90</v>
      </c>
      <c r="S16">
        <v>821.3</v>
      </c>
      <c r="T16">
        <v>9.4095683453190606</v>
      </c>
      <c r="U16">
        <f t="shared" si="7"/>
        <v>800</v>
      </c>
    </row>
    <row r="17" spans="1:21" x14ac:dyDescent="0.55000000000000004">
      <c r="A17">
        <v>196</v>
      </c>
      <c r="B17">
        <v>96</v>
      </c>
      <c r="C17">
        <v>404.15625</v>
      </c>
      <c r="D17">
        <v>16.350115195741299</v>
      </c>
      <c r="E17">
        <f t="shared" si="4"/>
        <v>122500</v>
      </c>
      <c r="F17">
        <v>196</v>
      </c>
      <c r="G17">
        <v>10</v>
      </c>
      <c r="H17">
        <v>787.8</v>
      </c>
      <c r="I17" s="6">
        <v>9.5027635986916703</v>
      </c>
      <c r="J17">
        <f t="shared" si="5"/>
        <v>700</v>
      </c>
      <c r="K17">
        <v>196</v>
      </c>
      <c r="L17">
        <v>100</v>
      </c>
      <c r="M17" s="3">
        <v>281.43</v>
      </c>
      <c r="N17" s="3">
        <v>12.4040584694873</v>
      </c>
      <c r="O17">
        <v>484</v>
      </c>
      <c r="P17">
        <f t="shared" si="6"/>
        <v>95964</v>
      </c>
      <c r="Q17">
        <v>196</v>
      </c>
      <c r="R17" s="2">
        <v>59</v>
      </c>
      <c r="S17">
        <v>1351.54237288135</v>
      </c>
      <c r="T17">
        <v>13.5340024641383</v>
      </c>
      <c r="U17">
        <f>2*$A$13^($B$13/2)*(Q17^0.5)</f>
        <v>700</v>
      </c>
    </row>
    <row r="18" spans="1:21" x14ac:dyDescent="0.55000000000000004">
      <c r="A18">
        <v>144</v>
      </c>
      <c r="B18" s="2">
        <v>67</v>
      </c>
      <c r="C18">
        <v>533.79104477611895</v>
      </c>
      <c r="D18">
        <v>19.726655055462899</v>
      </c>
      <c r="E18">
        <f t="shared" si="4"/>
        <v>90000</v>
      </c>
      <c r="F18">
        <v>144</v>
      </c>
      <c r="G18">
        <v>0</v>
      </c>
      <c r="H18">
        <v>1000</v>
      </c>
      <c r="I18" t="s">
        <v>5</v>
      </c>
      <c r="J18">
        <f t="shared" si="5"/>
        <v>600</v>
      </c>
      <c r="K18">
        <v>144</v>
      </c>
      <c r="L18">
        <v>99</v>
      </c>
      <c r="M18" s="3">
        <v>387.89898989898899</v>
      </c>
      <c r="N18" s="3">
        <v>15.373757885957099</v>
      </c>
      <c r="O18">
        <v>484</v>
      </c>
      <c r="P18">
        <f t="shared" si="6"/>
        <v>70796</v>
      </c>
      <c r="Q18">
        <v>144</v>
      </c>
      <c r="R18">
        <v>3</v>
      </c>
      <c r="S18">
        <v>1837</v>
      </c>
      <c r="T18">
        <v>16.089746191476699</v>
      </c>
      <c r="U18">
        <f t="shared" si="7"/>
        <v>600</v>
      </c>
    </row>
    <row r="19" spans="1:21" x14ac:dyDescent="0.55000000000000004">
      <c r="A19">
        <v>100</v>
      </c>
      <c r="B19">
        <v>9</v>
      </c>
      <c r="C19">
        <v>728.11111111111097</v>
      </c>
      <c r="D19">
        <v>30.8094527522722</v>
      </c>
      <c r="E19">
        <f t="shared" si="4"/>
        <v>62500</v>
      </c>
      <c r="F19">
        <v>100</v>
      </c>
      <c r="G19">
        <v>0</v>
      </c>
      <c r="H19">
        <v>1000</v>
      </c>
      <c r="I19" t="s">
        <v>5</v>
      </c>
      <c r="J19">
        <f t="shared" si="5"/>
        <v>500</v>
      </c>
      <c r="K19">
        <v>100</v>
      </c>
      <c r="L19" s="2">
        <v>62</v>
      </c>
      <c r="M19" s="3">
        <v>577.91935483870895</v>
      </c>
      <c r="N19" s="3">
        <v>21.735716568065701</v>
      </c>
      <c r="O19">
        <v>484</v>
      </c>
      <c r="P19">
        <f t="shared" si="6"/>
        <v>49500</v>
      </c>
      <c r="Q19">
        <v>100</v>
      </c>
      <c r="R19">
        <v>0</v>
      </c>
      <c r="S19">
        <v>2000</v>
      </c>
      <c r="T19" t="s">
        <v>5</v>
      </c>
      <c r="U19">
        <f t="shared" si="7"/>
        <v>500</v>
      </c>
    </row>
    <row r="20" spans="1:21" x14ac:dyDescent="0.55000000000000004">
      <c r="A20">
        <v>64</v>
      </c>
      <c r="B20">
        <v>0</v>
      </c>
      <c r="C20">
        <v>1000</v>
      </c>
      <c r="D20" t="s">
        <v>5</v>
      </c>
      <c r="E20">
        <f t="shared" si="4"/>
        <v>40000</v>
      </c>
      <c r="F20">
        <v>64</v>
      </c>
      <c r="G20">
        <v>0</v>
      </c>
      <c r="H20">
        <v>1000</v>
      </c>
      <c r="I20" t="s">
        <v>5</v>
      </c>
      <c r="J20">
        <f t="shared" si="5"/>
        <v>400</v>
      </c>
      <c r="K20">
        <v>64</v>
      </c>
      <c r="L20">
        <v>0</v>
      </c>
      <c r="M20">
        <v>1000</v>
      </c>
      <c r="N20" t="s">
        <v>5</v>
      </c>
      <c r="O20">
        <v>484</v>
      </c>
      <c r="P20">
        <f t="shared" si="6"/>
        <v>32076</v>
      </c>
      <c r="Q20">
        <v>64</v>
      </c>
      <c r="R20">
        <v>0</v>
      </c>
      <c r="S20">
        <v>2000</v>
      </c>
      <c r="T20" t="s">
        <v>5</v>
      </c>
      <c r="U20">
        <f t="shared" si="7"/>
        <v>400</v>
      </c>
    </row>
    <row r="21" spans="1:21" x14ac:dyDescent="0.55000000000000004">
      <c r="A21">
        <v>36</v>
      </c>
      <c r="B21">
        <v>0</v>
      </c>
      <c r="C21">
        <v>1000</v>
      </c>
      <c r="D21" t="s">
        <v>5</v>
      </c>
      <c r="E21">
        <f t="shared" si="4"/>
        <v>22500</v>
      </c>
      <c r="F21">
        <v>36</v>
      </c>
      <c r="G21">
        <v>0</v>
      </c>
      <c r="H21">
        <v>1000</v>
      </c>
      <c r="I21" t="s">
        <v>5</v>
      </c>
      <c r="J21">
        <f t="shared" si="5"/>
        <v>300</v>
      </c>
      <c r="K21">
        <v>36</v>
      </c>
      <c r="L21">
        <v>0</v>
      </c>
      <c r="M21">
        <v>1000</v>
      </c>
      <c r="N21" t="s">
        <v>5</v>
      </c>
      <c r="O21">
        <v>484</v>
      </c>
      <c r="P21">
        <f t="shared" si="6"/>
        <v>18524</v>
      </c>
      <c r="Q21">
        <v>36</v>
      </c>
      <c r="R21">
        <v>0</v>
      </c>
      <c r="S21">
        <v>2000</v>
      </c>
      <c r="T21" t="s">
        <v>5</v>
      </c>
      <c r="U21">
        <f t="shared" si="7"/>
        <v>300</v>
      </c>
    </row>
    <row r="22" spans="1:21" x14ac:dyDescent="0.55000000000000004">
      <c r="A22" s="1" t="s">
        <v>19</v>
      </c>
      <c r="B22" s="1" t="s">
        <v>20</v>
      </c>
      <c r="C22" s="1" t="s">
        <v>14</v>
      </c>
    </row>
    <row r="23" spans="1:21" x14ac:dyDescent="0.55000000000000004">
      <c r="A23" s="1">
        <v>5</v>
      </c>
      <c r="B23" s="1">
        <v>4</v>
      </c>
      <c r="C23" s="1">
        <v>3</v>
      </c>
    </row>
    <row r="24" spans="1:21" x14ac:dyDescent="0.55000000000000004">
      <c r="A24">
        <v>400</v>
      </c>
      <c r="B24">
        <v>100</v>
      </c>
      <c r="C24" s="3">
        <v>196.04</v>
      </c>
      <c r="D24" s="3">
        <v>6.0860295697487796</v>
      </c>
      <c r="E24">
        <f>A24*($A$23^$B$23)</f>
        <v>250000</v>
      </c>
      <c r="F24">
        <v>400</v>
      </c>
      <c r="G24">
        <v>99</v>
      </c>
      <c r="H24">
        <v>418.53535353535301</v>
      </c>
      <c r="I24">
        <v>4.8472535904271101</v>
      </c>
      <c r="J24">
        <f>2*$A$13^($B$13/2)*(F24^0.5)</f>
        <v>1000</v>
      </c>
      <c r="K24">
        <v>400</v>
      </c>
      <c r="L24">
        <v>100</v>
      </c>
      <c r="M24">
        <v>288.47000000000003</v>
      </c>
      <c r="N24">
        <v>9.3077814212441403</v>
      </c>
      <c r="O24">
        <v>484</v>
      </c>
      <c r="P24">
        <f>2*($A$23^($B$23/2))*O24^0.5+O24*K24</f>
        <v>194700</v>
      </c>
      <c r="Q24">
        <v>400</v>
      </c>
      <c r="R24">
        <v>100</v>
      </c>
      <c r="S24">
        <v>425.37</v>
      </c>
      <c r="T24">
        <v>4.6851612517982701</v>
      </c>
      <c r="U24">
        <f>2*$A$13^($B$13/2)*(Q24^0.5)</f>
        <v>1000</v>
      </c>
    </row>
    <row r="25" spans="1:21" x14ac:dyDescent="0.55000000000000004">
      <c r="A25">
        <v>324</v>
      </c>
      <c r="B25">
        <v>100</v>
      </c>
      <c r="C25" s="3">
        <v>324.33</v>
      </c>
      <c r="D25" s="3">
        <v>9.3033784979395495</v>
      </c>
      <c r="E25">
        <f>A25*($A$23^$B$23)</f>
        <v>202500</v>
      </c>
      <c r="F25">
        <v>324</v>
      </c>
      <c r="G25" s="2">
        <v>73</v>
      </c>
      <c r="H25">
        <v>702.54794520547898</v>
      </c>
      <c r="I25">
        <v>7.8682739890040096</v>
      </c>
      <c r="J25">
        <f>2*$A$13^($B$13/2)*(F25^0.5)</f>
        <v>900</v>
      </c>
      <c r="K25">
        <v>324</v>
      </c>
      <c r="L25">
        <v>100</v>
      </c>
      <c r="M25">
        <v>363.81</v>
      </c>
      <c r="N25">
        <v>11.191860532183201</v>
      </c>
      <c r="O25">
        <v>484</v>
      </c>
      <c r="P25">
        <f>2*($A$23^($B$23/2))*O25^0.5+O25*K25</f>
        <v>157916</v>
      </c>
      <c r="Q25">
        <v>324</v>
      </c>
      <c r="R25">
        <v>99</v>
      </c>
      <c r="S25">
        <v>840.07070707070704</v>
      </c>
      <c r="T25">
        <v>8.7920408244950305</v>
      </c>
      <c r="U25">
        <f>2*$A$13^($B$13/2)*(Q25^0.5)</f>
        <v>900</v>
      </c>
    </row>
    <row r="26" spans="1:21" x14ac:dyDescent="0.55000000000000004">
      <c r="A26">
        <v>256</v>
      </c>
      <c r="B26" s="2">
        <v>85</v>
      </c>
      <c r="C26">
        <v>603.67058823529396</v>
      </c>
      <c r="D26">
        <v>18.322522052289798</v>
      </c>
      <c r="E26">
        <f>A26*($A$23^$B$23)</f>
        <v>160000</v>
      </c>
      <c r="F26">
        <v>256</v>
      </c>
      <c r="G26">
        <v>4</v>
      </c>
      <c r="H26">
        <v>846.75</v>
      </c>
      <c r="I26">
        <v>9.0818619863130099</v>
      </c>
      <c r="J26">
        <f>2*$A$13^($B$13/2)*(F26^0.5)</f>
        <v>800</v>
      </c>
      <c r="K26">
        <v>256</v>
      </c>
      <c r="L26">
        <v>99</v>
      </c>
      <c r="M26" s="3">
        <v>505.27272727272702</v>
      </c>
      <c r="N26" s="3">
        <v>15.8852603073711</v>
      </c>
      <c r="O26">
        <v>484</v>
      </c>
      <c r="P26">
        <f>2*($A$23^($B$23/2))*O26^0.5+O26*K26</f>
        <v>125004</v>
      </c>
      <c r="Q26">
        <v>256</v>
      </c>
      <c r="R26">
        <v>52</v>
      </c>
      <c r="S26">
        <v>1486.6730769230701</v>
      </c>
      <c r="T26">
        <v>15.403918616437799</v>
      </c>
      <c r="U26">
        <f>2*$A$13^($B$13/2)*(Q26^0.5)</f>
        <v>800</v>
      </c>
    </row>
    <row r="27" spans="1:21" x14ac:dyDescent="0.55000000000000004">
      <c r="A27">
        <v>196</v>
      </c>
      <c r="B27">
        <v>7</v>
      </c>
      <c r="C27">
        <v>899.42857142857099</v>
      </c>
      <c r="D27" s="3">
        <v>19.5886715331247</v>
      </c>
      <c r="E27">
        <f>A27*($A$23^$B$23)</f>
        <v>122500</v>
      </c>
      <c r="F27">
        <v>196</v>
      </c>
      <c r="G27">
        <v>0</v>
      </c>
      <c r="H27">
        <v>1000</v>
      </c>
      <c r="I27" t="s">
        <v>5</v>
      </c>
      <c r="J27">
        <f>2*$A$13^($B$13/2)*(F27^0.5)</f>
        <v>700</v>
      </c>
      <c r="K27">
        <v>196</v>
      </c>
      <c r="L27" s="2">
        <v>54</v>
      </c>
      <c r="M27" s="3">
        <v>810.11111111111097</v>
      </c>
      <c r="N27">
        <v>21.734507323173698</v>
      </c>
      <c r="O27">
        <v>484</v>
      </c>
      <c r="P27">
        <f>2*($A$23^($B$23/2))*O27^0.5+O27*K27</f>
        <v>95964</v>
      </c>
      <c r="Q27">
        <v>196</v>
      </c>
      <c r="R27">
        <v>0</v>
      </c>
      <c r="S27">
        <v>2000</v>
      </c>
      <c r="T27" t="s">
        <v>5</v>
      </c>
      <c r="U27">
        <f>2*$A$13^($B$13/2)*(Q27^0.5)</f>
        <v>700</v>
      </c>
    </row>
    <row r="28" spans="1:21" x14ac:dyDescent="0.55000000000000004">
      <c r="A28">
        <v>144</v>
      </c>
      <c r="B28">
        <v>0</v>
      </c>
      <c r="C28">
        <v>1000</v>
      </c>
      <c r="D28" t="s">
        <v>5</v>
      </c>
      <c r="E28">
        <f>A28*($A$23^$B$23)</f>
        <v>90000</v>
      </c>
      <c r="F28">
        <v>144</v>
      </c>
      <c r="G28">
        <v>0</v>
      </c>
      <c r="H28">
        <v>1000</v>
      </c>
      <c r="I28" t="s">
        <v>5</v>
      </c>
      <c r="J28">
        <f>2*$A$13^($B$13/2)*(F28^0.5)</f>
        <v>600</v>
      </c>
      <c r="K28">
        <v>144</v>
      </c>
      <c r="L28">
        <v>0</v>
      </c>
      <c r="M28">
        <v>1000</v>
      </c>
      <c r="N28" t="s">
        <v>5</v>
      </c>
      <c r="O28">
        <v>484</v>
      </c>
      <c r="P28">
        <f>2*($A$23^($B$23/2))*O28^0.5+O28*K28</f>
        <v>70796</v>
      </c>
      <c r="Q28">
        <v>144</v>
      </c>
      <c r="R28">
        <v>0</v>
      </c>
      <c r="S28">
        <v>2000</v>
      </c>
      <c r="T28" t="s">
        <v>5</v>
      </c>
      <c r="U28">
        <f>2*$A$13^($B$13/2)*(Q28^0.5)</f>
        <v>600</v>
      </c>
    </row>
  </sheetData>
  <sortState xmlns:xlrd2="http://schemas.microsoft.com/office/spreadsheetml/2017/richdata2" ref="D1:I30">
    <sortCondition descending="1" ref="D1:D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8C93-059C-4ADD-938C-3C6041CF7B3F}">
  <dimension ref="A1:P34"/>
  <sheetViews>
    <sheetView topLeftCell="A9" workbookViewId="0">
      <selection activeCell="L16" sqref="L16"/>
    </sheetView>
  </sheetViews>
  <sheetFormatPr defaultRowHeight="14.4" x14ac:dyDescent="0.55000000000000004"/>
  <sheetData>
    <row r="1" spans="1:16" x14ac:dyDescent="0.55000000000000004">
      <c r="A1" t="s">
        <v>8</v>
      </c>
    </row>
    <row r="2" spans="1:16" x14ac:dyDescent="0.55000000000000004">
      <c r="D2" t="s">
        <v>9</v>
      </c>
      <c r="L2" t="s">
        <v>10</v>
      </c>
    </row>
    <row r="3" spans="1:16" x14ac:dyDescent="0.55000000000000004">
      <c r="A3" t="s">
        <v>14</v>
      </c>
      <c r="B3" t="s">
        <v>11</v>
      </c>
      <c r="C3" t="s">
        <v>0</v>
      </c>
      <c r="D3" t="s">
        <v>1</v>
      </c>
      <c r="E3" t="s">
        <v>2</v>
      </c>
      <c r="F3" t="s">
        <v>3</v>
      </c>
      <c r="G3" t="s">
        <v>12</v>
      </c>
      <c r="H3" t="s">
        <v>13</v>
      </c>
      <c r="I3" t="s">
        <v>14</v>
      </c>
      <c r="J3" t="s">
        <v>11</v>
      </c>
      <c r="K3" t="s">
        <v>0</v>
      </c>
      <c r="L3" t="s">
        <v>1</v>
      </c>
      <c r="M3" t="s">
        <v>2</v>
      </c>
      <c r="N3" t="s">
        <v>3</v>
      </c>
      <c r="O3" t="s">
        <v>12</v>
      </c>
      <c r="P3" t="s">
        <v>13</v>
      </c>
    </row>
    <row r="5" spans="1:16" x14ac:dyDescent="0.55000000000000004">
      <c r="A5">
        <v>2</v>
      </c>
      <c r="B5" t="s">
        <v>4</v>
      </c>
      <c r="C5">
        <v>324</v>
      </c>
      <c r="D5">
        <v>100</v>
      </c>
      <c r="E5">
        <v>105.74</v>
      </c>
      <c r="F5">
        <v>2.6951791086699801</v>
      </c>
      <c r="G5">
        <v>25</v>
      </c>
      <c r="H5">
        <f t="shared" ref="H5:H12" si="0">F5/E5</f>
        <v>2.5488737551257617E-2</v>
      </c>
      <c r="I5">
        <v>3</v>
      </c>
      <c r="J5" t="s">
        <v>4</v>
      </c>
      <c r="K5">
        <v>324</v>
      </c>
      <c r="L5">
        <v>100</v>
      </c>
      <c r="M5">
        <v>203.64</v>
      </c>
      <c r="N5">
        <v>5.0469288044888501</v>
      </c>
      <c r="O5">
        <v>25</v>
      </c>
      <c r="P5">
        <f t="shared" ref="P5:P12" si="1">N5/M5</f>
        <v>2.4783582815207476E-2</v>
      </c>
    </row>
    <row r="6" spans="1:16" x14ac:dyDescent="0.55000000000000004">
      <c r="A6">
        <v>2</v>
      </c>
      <c r="B6" t="s">
        <v>4</v>
      </c>
      <c r="C6">
        <v>324</v>
      </c>
      <c r="D6">
        <v>100</v>
      </c>
      <c r="E6">
        <v>126.59</v>
      </c>
      <c r="F6">
        <v>3.1532774396985701</v>
      </c>
      <c r="G6">
        <v>24</v>
      </c>
      <c r="H6">
        <f t="shared" si="0"/>
        <v>2.4909372301908286E-2</v>
      </c>
      <c r="I6">
        <v>3</v>
      </c>
      <c r="J6" t="s">
        <v>4</v>
      </c>
      <c r="K6">
        <v>324</v>
      </c>
      <c r="L6">
        <v>100</v>
      </c>
      <c r="M6">
        <v>235.9</v>
      </c>
      <c r="N6">
        <v>9.3234302726760507</v>
      </c>
      <c r="O6">
        <v>24</v>
      </c>
      <c r="P6">
        <f t="shared" si="1"/>
        <v>3.9522807429741631E-2</v>
      </c>
    </row>
    <row r="7" spans="1:16" x14ac:dyDescent="0.55000000000000004">
      <c r="A7">
        <v>2</v>
      </c>
      <c r="B7" t="s">
        <v>4</v>
      </c>
      <c r="C7">
        <v>324</v>
      </c>
      <c r="D7">
        <v>100</v>
      </c>
      <c r="E7">
        <v>158.51</v>
      </c>
      <c r="F7">
        <v>5.9756080049648803</v>
      </c>
      <c r="G7">
        <v>23</v>
      </c>
      <c r="H7">
        <f t="shared" si="0"/>
        <v>3.7698618415020382E-2</v>
      </c>
      <c r="I7">
        <v>3</v>
      </c>
      <c r="J7" t="s">
        <v>4</v>
      </c>
      <c r="K7">
        <v>324</v>
      </c>
      <c r="L7">
        <v>100</v>
      </c>
      <c r="M7">
        <v>280.33999999999997</v>
      </c>
      <c r="N7">
        <v>9.6856880307011295</v>
      </c>
      <c r="O7">
        <v>23</v>
      </c>
      <c r="P7">
        <f t="shared" si="1"/>
        <v>3.4549789650785229E-2</v>
      </c>
    </row>
    <row r="8" spans="1:16" x14ac:dyDescent="0.55000000000000004">
      <c r="A8">
        <v>2</v>
      </c>
      <c r="B8" t="s">
        <v>4</v>
      </c>
      <c r="C8">
        <v>324</v>
      </c>
      <c r="D8">
        <v>100</v>
      </c>
      <c r="E8">
        <v>172.23</v>
      </c>
      <c r="F8">
        <v>6.1266317742317904</v>
      </c>
      <c r="G8">
        <v>22</v>
      </c>
      <c r="H8">
        <f t="shared" si="0"/>
        <v>3.5572384452370612E-2</v>
      </c>
      <c r="I8">
        <v>3</v>
      </c>
      <c r="J8" t="s">
        <v>4</v>
      </c>
      <c r="K8">
        <v>324</v>
      </c>
      <c r="L8">
        <v>100</v>
      </c>
      <c r="M8">
        <v>363.81</v>
      </c>
      <c r="N8">
        <v>13.343619055766601</v>
      </c>
      <c r="O8">
        <v>22</v>
      </c>
      <c r="P8">
        <f t="shared" si="1"/>
        <v>3.6677438926270858E-2</v>
      </c>
    </row>
    <row r="9" spans="1:16" x14ac:dyDescent="0.55000000000000004">
      <c r="A9">
        <v>2</v>
      </c>
      <c r="B9" t="s">
        <v>4</v>
      </c>
      <c r="C9">
        <v>324</v>
      </c>
      <c r="D9">
        <v>100</v>
      </c>
      <c r="E9">
        <v>206.58</v>
      </c>
      <c r="F9">
        <v>9.4583180371299296</v>
      </c>
      <c r="G9">
        <v>21</v>
      </c>
      <c r="H9">
        <f t="shared" si="0"/>
        <v>4.5785255286716668E-2</v>
      </c>
      <c r="I9">
        <v>3</v>
      </c>
      <c r="J9" t="s">
        <v>4</v>
      </c>
      <c r="K9">
        <v>324</v>
      </c>
      <c r="L9">
        <v>100</v>
      </c>
      <c r="M9">
        <v>420.77</v>
      </c>
      <c r="N9">
        <v>19.5691359709948</v>
      </c>
      <c r="O9">
        <v>21</v>
      </c>
      <c r="P9">
        <f t="shared" si="1"/>
        <v>4.6507916369975998E-2</v>
      </c>
    </row>
    <row r="10" spans="1:16" x14ac:dyDescent="0.55000000000000004">
      <c r="A10">
        <v>2</v>
      </c>
      <c r="B10" t="s">
        <v>4</v>
      </c>
      <c r="C10">
        <v>324</v>
      </c>
      <c r="D10">
        <v>100</v>
      </c>
      <c r="E10">
        <v>253.67</v>
      </c>
      <c r="F10">
        <v>8.9025340229831595</v>
      </c>
      <c r="G10">
        <v>20</v>
      </c>
      <c r="H10">
        <f t="shared" si="0"/>
        <v>3.5094942338404857E-2</v>
      </c>
      <c r="I10">
        <v>3</v>
      </c>
      <c r="J10" t="s">
        <v>4</v>
      </c>
      <c r="K10">
        <v>324</v>
      </c>
      <c r="L10">
        <v>98</v>
      </c>
      <c r="M10">
        <v>481.48979591836701</v>
      </c>
      <c r="N10">
        <v>17.306116835005099</v>
      </c>
      <c r="O10">
        <v>20</v>
      </c>
      <c r="P10">
        <f t="shared" si="1"/>
        <v>3.5942852749343043E-2</v>
      </c>
    </row>
    <row r="11" spans="1:16" x14ac:dyDescent="0.55000000000000004">
      <c r="A11">
        <v>2</v>
      </c>
      <c r="B11" t="s">
        <v>4</v>
      </c>
      <c r="C11">
        <v>324</v>
      </c>
      <c r="D11">
        <v>99</v>
      </c>
      <c r="E11">
        <v>307.59595959595902</v>
      </c>
      <c r="F11">
        <v>14.934879822298999</v>
      </c>
      <c r="G11">
        <v>19</v>
      </c>
      <c r="H11">
        <f t="shared" si="0"/>
        <v>4.8553563063431095E-2</v>
      </c>
      <c r="I11">
        <v>3</v>
      </c>
      <c r="J11" t="s">
        <v>4</v>
      </c>
      <c r="K11">
        <v>324</v>
      </c>
      <c r="L11">
        <v>91</v>
      </c>
      <c r="M11">
        <v>603.69230769230705</v>
      </c>
      <c r="N11">
        <v>22.430153332548301</v>
      </c>
      <c r="O11">
        <v>19</v>
      </c>
      <c r="P11">
        <f t="shared" si="1"/>
        <v>3.7154943083986779E-2</v>
      </c>
    </row>
    <row r="12" spans="1:16" x14ac:dyDescent="0.55000000000000004">
      <c r="A12">
        <v>2</v>
      </c>
      <c r="B12" t="s">
        <v>4</v>
      </c>
      <c r="C12">
        <v>324</v>
      </c>
      <c r="D12">
        <v>97</v>
      </c>
      <c r="E12">
        <v>441.29896907216403</v>
      </c>
      <c r="F12">
        <v>11.569642114501001</v>
      </c>
      <c r="G12">
        <v>18</v>
      </c>
      <c r="H12">
        <f t="shared" si="0"/>
        <v>2.6217242561944572E-2</v>
      </c>
      <c r="I12">
        <v>3</v>
      </c>
      <c r="J12" t="s">
        <v>4</v>
      </c>
      <c r="K12">
        <v>324</v>
      </c>
      <c r="L12">
        <v>73</v>
      </c>
      <c r="M12">
        <v>702.54794520547898</v>
      </c>
      <c r="N12">
        <v>18.8587404381841</v>
      </c>
      <c r="O12">
        <v>18</v>
      </c>
      <c r="P12">
        <f t="shared" si="1"/>
        <v>2.6843350075799247E-2</v>
      </c>
    </row>
    <row r="14" spans="1:16" x14ac:dyDescent="0.55000000000000004">
      <c r="A14">
        <v>2</v>
      </c>
      <c r="B14" t="s">
        <v>4</v>
      </c>
      <c r="C14">
        <v>196</v>
      </c>
      <c r="D14">
        <v>100</v>
      </c>
      <c r="E14">
        <v>169.34</v>
      </c>
      <c r="F14">
        <v>4.26228992568329</v>
      </c>
      <c r="G14">
        <v>25</v>
      </c>
      <c r="H14">
        <f t="shared" ref="H14:H21" si="2">F14/E14</f>
        <v>2.5170012552753571E-2</v>
      </c>
      <c r="I14">
        <v>3</v>
      </c>
      <c r="J14" t="s">
        <v>4</v>
      </c>
      <c r="K14">
        <v>196</v>
      </c>
      <c r="L14">
        <v>75</v>
      </c>
      <c r="M14">
        <v>719.26666666666597</v>
      </c>
      <c r="N14">
        <v>18.587984008255098</v>
      </c>
      <c r="O14">
        <v>25</v>
      </c>
      <c r="P14">
        <f t="shared" ref="P14:P21" si="3">N14/M14</f>
        <v>2.5842965995349593E-2</v>
      </c>
    </row>
    <row r="15" spans="1:16" x14ac:dyDescent="0.55000000000000004">
      <c r="A15">
        <v>2</v>
      </c>
      <c r="B15" t="s">
        <v>4</v>
      </c>
      <c r="C15">
        <v>196</v>
      </c>
      <c r="D15">
        <v>100</v>
      </c>
      <c r="E15">
        <v>184.94</v>
      </c>
      <c r="F15">
        <v>6.8380202156864103</v>
      </c>
      <c r="G15">
        <v>24</v>
      </c>
      <c r="H15">
        <f t="shared" si="2"/>
        <v>3.6974263089036501E-2</v>
      </c>
      <c r="I15">
        <v>3</v>
      </c>
      <c r="J15" t="s">
        <v>4</v>
      </c>
      <c r="K15">
        <v>196</v>
      </c>
      <c r="L15">
        <v>80</v>
      </c>
      <c r="M15">
        <v>726.53750000000002</v>
      </c>
      <c r="N15">
        <v>26.3453817646717</v>
      </c>
      <c r="O15">
        <v>24</v>
      </c>
      <c r="P15">
        <f t="shared" si="3"/>
        <v>3.6261558095310564E-2</v>
      </c>
    </row>
    <row r="16" spans="1:16" x14ac:dyDescent="0.55000000000000004">
      <c r="A16">
        <v>2</v>
      </c>
      <c r="B16" t="s">
        <v>4</v>
      </c>
      <c r="C16">
        <v>196</v>
      </c>
      <c r="D16">
        <v>100</v>
      </c>
      <c r="E16">
        <v>212.94</v>
      </c>
      <c r="F16">
        <v>7.4313817213289397</v>
      </c>
      <c r="G16">
        <v>23</v>
      </c>
      <c r="H16">
        <f t="shared" si="2"/>
        <v>3.4898946751803044E-2</v>
      </c>
      <c r="I16">
        <v>3</v>
      </c>
      <c r="J16" t="s">
        <v>4</v>
      </c>
      <c r="K16">
        <v>196</v>
      </c>
      <c r="L16">
        <v>62</v>
      </c>
      <c r="M16">
        <v>773.35483870967698</v>
      </c>
      <c r="N16">
        <v>28.053654242006498</v>
      </c>
      <c r="O16">
        <v>23</v>
      </c>
      <c r="P16">
        <f t="shared" si="3"/>
        <v>3.6275268269884121E-2</v>
      </c>
    </row>
    <row r="17" spans="1:16" x14ac:dyDescent="0.55000000000000004">
      <c r="A17">
        <v>2</v>
      </c>
      <c r="B17" t="s">
        <v>4</v>
      </c>
      <c r="C17">
        <v>196</v>
      </c>
      <c r="D17">
        <v>100</v>
      </c>
      <c r="E17">
        <v>281.43</v>
      </c>
      <c r="F17">
        <v>10.077822457086199</v>
      </c>
      <c r="G17">
        <v>22</v>
      </c>
      <c r="H17">
        <f t="shared" si="2"/>
        <v>3.5809339647820772E-2</v>
      </c>
      <c r="I17">
        <v>3</v>
      </c>
      <c r="J17" t="s">
        <v>4</v>
      </c>
      <c r="K17">
        <v>196</v>
      </c>
      <c r="L17">
        <v>54</v>
      </c>
      <c r="M17">
        <v>810.11111111111097</v>
      </c>
      <c r="N17">
        <v>33.9681536602546</v>
      </c>
      <c r="O17">
        <v>22</v>
      </c>
      <c r="P17">
        <f t="shared" si="3"/>
        <v>4.1930240425496014E-2</v>
      </c>
    </row>
    <row r="18" spans="1:16" x14ac:dyDescent="0.55000000000000004">
      <c r="A18">
        <v>2</v>
      </c>
      <c r="B18" t="s">
        <v>4</v>
      </c>
      <c r="C18">
        <v>196</v>
      </c>
      <c r="D18">
        <v>100</v>
      </c>
      <c r="E18">
        <v>257.93</v>
      </c>
      <c r="F18">
        <v>8.9041866879537697</v>
      </c>
      <c r="G18">
        <v>21</v>
      </c>
      <c r="H18">
        <f t="shared" si="2"/>
        <v>3.4521717861256039E-2</v>
      </c>
      <c r="I18">
        <v>3</v>
      </c>
      <c r="J18" t="s">
        <v>4</v>
      </c>
      <c r="K18">
        <v>196</v>
      </c>
      <c r="L18">
        <v>32</v>
      </c>
      <c r="M18">
        <v>846.8125</v>
      </c>
      <c r="N18">
        <v>29.265729817619999</v>
      </c>
      <c r="O18">
        <v>21</v>
      </c>
      <c r="P18">
        <f t="shared" si="3"/>
        <v>3.4559869885742119E-2</v>
      </c>
    </row>
    <row r="19" spans="1:16" x14ac:dyDescent="0.55000000000000004">
      <c r="A19">
        <v>2</v>
      </c>
      <c r="B19" t="s">
        <v>4</v>
      </c>
      <c r="C19">
        <v>196</v>
      </c>
      <c r="D19">
        <v>100</v>
      </c>
      <c r="E19">
        <v>315.57</v>
      </c>
      <c r="F19">
        <v>11.5255535657145</v>
      </c>
      <c r="G19">
        <v>20</v>
      </c>
      <c r="H19">
        <f t="shared" si="2"/>
        <v>3.6522969755409258E-2</v>
      </c>
      <c r="I19">
        <v>3</v>
      </c>
      <c r="J19" t="s">
        <v>4</v>
      </c>
      <c r="K19">
        <v>196</v>
      </c>
      <c r="L19">
        <v>29</v>
      </c>
      <c r="M19">
        <v>865.86206896551698</v>
      </c>
      <c r="N19">
        <v>38.616751050126901</v>
      </c>
      <c r="O19">
        <v>20</v>
      </c>
      <c r="P19">
        <f t="shared" si="3"/>
        <v>4.4599194761197947E-2</v>
      </c>
    </row>
    <row r="20" spans="1:16" x14ac:dyDescent="0.55000000000000004">
      <c r="A20">
        <v>2</v>
      </c>
      <c r="B20" t="s">
        <v>4</v>
      </c>
      <c r="C20">
        <v>196</v>
      </c>
      <c r="D20">
        <v>98</v>
      </c>
      <c r="E20">
        <v>384.56122448979499</v>
      </c>
      <c r="F20">
        <v>18.3214895969674</v>
      </c>
      <c r="G20">
        <v>19</v>
      </c>
      <c r="H20">
        <f t="shared" si="2"/>
        <v>4.7642581805471637E-2</v>
      </c>
      <c r="I20">
        <v>3</v>
      </c>
      <c r="J20" t="s">
        <v>4</v>
      </c>
      <c r="K20">
        <v>196</v>
      </c>
      <c r="L20">
        <v>8</v>
      </c>
      <c r="M20">
        <v>878.25</v>
      </c>
      <c r="N20">
        <v>34.994648567866498</v>
      </c>
      <c r="O20">
        <v>19</v>
      </c>
      <c r="P20">
        <f t="shared" si="3"/>
        <v>3.9845885075851406E-2</v>
      </c>
    </row>
    <row r="21" spans="1:16" x14ac:dyDescent="0.55000000000000004">
      <c r="A21">
        <v>2</v>
      </c>
      <c r="B21" t="s">
        <v>4</v>
      </c>
      <c r="C21">
        <v>196</v>
      </c>
      <c r="D21">
        <v>95</v>
      </c>
      <c r="E21">
        <v>519.50526315789398</v>
      </c>
      <c r="F21">
        <v>13.4221569549488</v>
      </c>
      <c r="G21">
        <v>18</v>
      </c>
      <c r="H21">
        <f t="shared" si="2"/>
        <v>2.5836421508725668E-2</v>
      </c>
      <c r="I21">
        <v>3</v>
      </c>
      <c r="J21" t="s">
        <v>4</v>
      </c>
      <c r="K21">
        <v>196</v>
      </c>
      <c r="L21">
        <v>8</v>
      </c>
      <c r="M21">
        <v>893.75</v>
      </c>
      <c r="N21">
        <v>25.6388639719225</v>
      </c>
      <c r="O21">
        <v>18</v>
      </c>
      <c r="P21">
        <f t="shared" si="3"/>
        <v>2.8686840807745456E-2</v>
      </c>
    </row>
    <row r="23" spans="1:16" x14ac:dyDescent="0.55000000000000004">
      <c r="A23">
        <v>2</v>
      </c>
      <c r="B23" t="s">
        <v>4</v>
      </c>
      <c r="C23">
        <v>144</v>
      </c>
      <c r="D23">
        <v>99</v>
      </c>
      <c r="E23">
        <v>275.54545454545399</v>
      </c>
      <c r="F23">
        <v>4.1455526052023997</v>
      </c>
      <c r="G23">
        <v>25</v>
      </c>
      <c r="H23">
        <f t="shared" ref="H23:H34" si="4">F23/E23</f>
        <v>1.5044895630889637E-2</v>
      </c>
      <c r="I23">
        <v>3</v>
      </c>
      <c r="J23" t="s">
        <v>4</v>
      </c>
      <c r="K23">
        <v>144</v>
      </c>
      <c r="L23">
        <v>0</v>
      </c>
      <c r="M23">
        <v>1000</v>
      </c>
      <c r="N23" t="s">
        <v>5</v>
      </c>
      <c r="O23">
        <v>25</v>
      </c>
    </row>
    <row r="24" spans="1:16" x14ac:dyDescent="0.55000000000000004">
      <c r="A24">
        <v>2</v>
      </c>
      <c r="B24" t="s">
        <v>4</v>
      </c>
      <c r="C24">
        <v>144</v>
      </c>
      <c r="D24">
        <v>98</v>
      </c>
      <c r="E24">
        <v>296.89795918367298</v>
      </c>
      <c r="F24">
        <v>4.4707663245119003</v>
      </c>
      <c r="G24">
        <v>24</v>
      </c>
      <c r="H24">
        <f t="shared" si="4"/>
        <v>1.5058258860398918E-2</v>
      </c>
      <c r="I24">
        <v>3</v>
      </c>
      <c r="J24" t="s">
        <v>4</v>
      </c>
      <c r="K24">
        <v>144</v>
      </c>
      <c r="L24">
        <v>0</v>
      </c>
      <c r="M24">
        <v>1000</v>
      </c>
      <c r="N24" t="s">
        <v>5</v>
      </c>
      <c r="O24">
        <v>24</v>
      </c>
    </row>
    <row r="25" spans="1:16" x14ac:dyDescent="0.55000000000000004">
      <c r="A25">
        <v>2</v>
      </c>
      <c r="B25" t="s">
        <v>4</v>
      </c>
      <c r="C25">
        <v>144</v>
      </c>
      <c r="D25">
        <v>98</v>
      </c>
      <c r="E25">
        <v>323.57142857142799</v>
      </c>
      <c r="F25">
        <v>4.98161209581838</v>
      </c>
      <c r="G25">
        <v>23</v>
      </c>
      <c r="H25">
        <f t="shared" si="4"/>
        <v>1.539571067140341E-2</v>
      </c>
      <c r="I25">
        <v>3</v>
      </c>
      <c r="J25" t="s">
        <v>4</v>
      </c>
      <c r="K25">
        <v>144</v>
      </c>
      <c r="L25">
        <v>0</v>
      </c>
      <c r="M25">
        <v>1000</v>
      </c>
      <c r="N25" t="s">
        <v>5</v>
      </c>
      <c r="O25">
        <v>23</v>
      </c>
    </row>
    <row r="26" spans="1:16" x14ac:dyDescent="0.55000000000000004">
      <c r="A26">
        <v>2</v>
      </c>
      <c r="B26" t="s">
        <v>4</v>
      </c>
      <c r="C26">
        <v>144</v>
      </c>
      <c r="D26">
        <v>99</v>
      </c>
      <c r="E26">
        <v>387.89898989898899</v>
      </c>
      <c r="F26">
        <v>8.0885953225496401</v>
      </c>
      <c r="G26">
        <v>22</v>
      </c>
      <c r="H26">
        <f t="shared" si="4"/>
        <v>2.0852323757419307E-2</v>
      </c>
      <c r="I26">
        <v>3</v>
      </c>
      <c r="J26" t="s">
        <v>4</v>
      </c>
      <c r="K26">
        <v>144</v>
      </c>
      <c r="L26">
        <v>0</v>
      </c>
      <c r="M26">
        <v>1000</v>
      </c>
      <c r="N26" t="s">
        <v>5</v>
      </c>
      <c r="O26">
        <v>22</v>
      </c>
    </row>
    <row r="27" spans="1:16" x14ac:dyDescent="0.55000000000000004">
      <c r="A27">
        <v>2</v>
      </c>
      <c r="B27" t="s">
        <v>4</v>
      </c>
      <c r="C27">
        <v>144</v>
      </c>
      <c r="D27">
        <v>100</v>
      </c>
      <c r="E27">
        <v>393.1</v>
      </c>
      <c r="F27">
        <v>6.4358917088992804</v>
      </c>
      <c r="G27">
        <v>21</v>
      </c>
      <c r="H27">
        <f t="shared" si="4"/>
        <v>1.6372148839733605E-2</v>
      </c>
      <c r="I27">
        <v>3</v>
      </c>
      <c r="J27" t="s">
        <v>4</v>
      </c>
      <c r="K27">
        <v>144</v>
      </c>
      <c r="L27">
        <v>0</v>
      </c>
      <c r="M27">
        <v>1000</v>
      </c>
      <c r="N27" t="s">
        <v>5</v>
      </c>
      <c r="O27">
        <v>21</v>
      </c>
    </row>
    <row r="28" spans="1:16" x14ac:dyDescent="0.55000000000000004">
      <c r="A28">
        <v>2</v>
      </c>
      <c r="B28" t="s">
        <v>4</v>
      </c>
      <c r="C28">
        <v>144</v>
      </c>
      <c r="D28">
        <v>99</v>
      </c>
      <c r="E28">
        <v>440.07070707070699</v>
      </c>
      <c r="F28">
        <v>9.2222964662418807</v>
      </c>
      <c r="G28">
        <v>20</v>
      </c>
      <c r="H28">
        <f t="shared" si="4"/>
        <v>2.0956397047259309E-2</v>
      </c>
      <c r="I28">
        <v>3</v>
      </c>
      <c r="J28" t="s">
        <v>4</v>
      </c>
      <c r="K28">
        <v>144</v>
      </c>
      <c r="L28">
        <v>0</v>
      </c>
      <c r="M28">
        <v>1000</v>
      </c>
      <c r="N28" t="s">
        <v>5</v>
      </c>
      <c r="O28">
        <v>20</v>
      </c>
    </row>
    <row r="29" spans="1:16" x14ac:dyDescent="0.55000000000000004">
      <c r="A29">
        <v>2</v>
      </c>
      <c r="B29" t="s">
        <v>4</v>
      </c>
      <c r="C29">
        <v>144</v>
      </c>
      <c r="D29">
        <v>97</v>
      </c>
      <c r="E29">
        <v>494.07216494845301</v>
      </c>
      <c r="F29">
        <v>7.6234914365118902</v>
      </c>
      <c r="G29">
        <v>19</v>
      </c>
      <c r="H29">
        <f t="shared" si="4"/>
        <v>1.5429914853242655E-2</v>
      </c>
      <c r="I29">
        <v>3</v>
      </c>
      <c r="J29" t="s">
        <v>4</v>
      </c>
      <c r="K29">
        <v>144</v>
      </c>
      <c r="L29">
        <v>0</v>
      </c>
      <c r="M29">
        <v>1000</v>
      </c>
      <c r="N29" t="s">
        <v>5</v>
      </c>
      <c r="O29">
        <v>19</v>
      </c>
    </row>
    <row r="30" spans="1:16" x14ac:dyDescent="0.55000000000000004">
      <c r="A30">
        <v>2</v>
      </c>
      <c r="B30" t="s">
        <v>4</v>
      </c>
      <c r="C30">
        <v>144</v>
      </c>
      <c r="D30">
        <v>81</v>
      </c>
      <c r="E30">
        <v>642.938271604938</v>
      </c>
      <c r="F30">
        <v>9.9687242424230504</v>
      </c>
      <c r="G30">
        <v>18</v>
      </c>
      <c r="H30">
        <f t="shared" si="4"/>
        <v>1.5504947648455537E-2</v>
      </c>
      <c r="I30">
        <v>3</v>
      </c>
      <c r="J30" t="s">
        <v>4</v>
      </c>
      <c r="K30">
        <v>144</v>
      </c>
      <c r="L30">
        <v>0</v>
      </c>
      <c r="M30">
        <v>1000</v>
      </c>
      <c r="N30" t="s">
        <v>5</v>
      </c>
      <c r="O30">
        <v>18</v>
      </c>
    </row>
    <row r="31" spans="1:16" x14ac:dyDescent="0.55000000000000004">
      <c r="A31">
        <v>2</v>
      </c>
      <c r="B31" t="s">
        <v>4</v>
      </c>
      <c r="C31">
        <v>144</v>
      </c>
      <c r="D31">
        <v>67</v>
      </c>
      <c r="E31">
        <v>708.82089552238801</v>
      </c>
      <c r="F31">
        <v>21.647085428293501</v>
      </c>
      <c r="G31">
        <v>17</v>
      </c>
      <c r="H31">
        <f t="shared" si="4"/>
        <v>3.0539570101612193E-2</v>
      </c>
      <c r="I31">
        <v>3</v>
      </c>
      <c r="J31" t="s">
        <v>4</v>
      </c>
      <c r="K31">
        <v>144</v>
      </c>
      <c r="L31">
        <v>0</v>
      </c>
      <c r="M31">
        <v>1000</v>
      </c>
      <c r="N31" t="s">
        <v>5</v>
      </c>
      <c r="O31">
        <v>17</v>
      </c>
    </row>
    <row r="32" spans="1:16" x14ac:dyDescent="0.55000000000000004">
      <c r="A32">
        <v>2</v>
      </c>
      <c r="B32" t="s">
        <v>4</v>
      </c>
      <c r="C32">
        <v>144</v>
      </c>
      <c r="D32">
        <v>34</v>
      </c>
      <c r="E32">
        <v>769.70588235294099</v>
      </c>
      <c r="F32">
        <v>17.7198782109052</v>
      </c>
      <c r="G32">
        <v>16</v>
      </c>
      <c r="H32">
        <f t="shared" si="4"/>
        <v>2.3021622436789336E-2</v>
      </c>
      <c r="I32">
        <v>3</v>
      </c>
      <c r="J32" t="s">
        <v>4</v>
      </c>
      <c r="K32">
        <v>144</v>
      </c>
      <c r="L32">
        <v>0</v>
      </c>
      <c r="M32">
        <v>1000</v>
      </c>
      <c r="N32" t="s">
        <v>5</v>
      </c>
      <c r="O32">
        <v>16</v>
      </c>
    </row>
    <row r="33" spans="1:15" x14ac:dyDescent="0.55000000000000004">
      <c r="A33">
        <v>2</v>
      </c>
      <c r="B33" t="s">
        <v>4</v>
      </c>
      <c r="C33">
        <v>144</v>
      </c>
      <c r="D33">
        <v>7</v>
      </c>
      <c r="E33">
        <v>751.142857142857</v>
      </c>
      <c r="F33">
        <v>16.7224381970507</v>
      </c>
      <c r="G33">
        <v>15</v>
      </c>
      <c r="H33">
        <f t="shared" si="4"/>
        <v>2.2262660209082335E-2</v>
      </c>
      <c r="I33">
        <v>3</v>
      </c>
      <c r="J33" t="s">
        <v>4</v>
      </c>
      <c r="K33">
        <v>144</v>
      </c>
      <c r="L33">
        <v>0</v>
      </c>
      <c r="M33">
        <v>1000</v>
      </c>
      <c r="N33" t="s">
        <v>5</v>
      </c>
      <c r="O33">
        <v>15</v>
      </c>
    </row>
    <row r="34" spans="1:15" x14ac:dyDescent="0.55000000000000004">
      <c r="A34">
        <v>2</v>
      </c>
      <c r="B34" t="s">
        <v>4</v>
      </c>
      <c r="C34">
        <v>144</v>
      </c>
      <c r="D34">
        <v>3</v>
      </c>
      <c r="E34">
        <v>930</v>
      </c>
      <c r="F34">
        <v>13.7977414131164</v>
      </c>
      <c r="G34">
        <v>14</v>
      </c>
      <c r="H34">
        <f t="shared" si="4"/>
        <v>1.4836281089372473E-2</v>
      </c>
      <c r="I34">
        <v>3</v>
      </c>
      <c r="J34" t="s">
        <v>4</v>
      </c>
      <c r="K34">
        <v>144</v>
      </c>
      <c r="L34">
        <v>0</v>
      </c>
      <c r="M34">
        <v>1000</v>
      </c>
      <c r="N34" t="s">
        <v>5</v>
      </c>
      <c r="O3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507C-59B2-4EC4-AB82-04B6B2007F9C}">
  <dimension ref="A1:P28"/>
  <sheetViews>
    <sheetView workbookViewId="0">
      <selection activeCell="R17" sqref="R17"/>
    </sheetView>
  </sheetViews>
  <sheetFormatPr defaultRowHeight="14.4" x14ac:dyDescent="0.55000000000000004"/>
  <cols>
    <col min="1" max="1" width="10.3671875" bestFit="1" customWidth="1"/>
    <col min="15" max="15" width="7.83984375" bestFit="1" customWidth="1"/>
  </cols>
  <sheetData>
    <row r="1" spans="1:16" x14ac:dyDescent="0.55000000000000004">
      <c r="A1" s="7" t="s">
        <v>19</v>
      </c>
      <c r="B1" s="7" t="s">
        <v>20</v>
      </c>
      <c r="C1" s="7" t="s">
        <v>14</v>
      </c>
      <c r="D1" s="6" t="s">
        <v>6</v>
      </c>
      <c r="E1" s="6"/>
      <c r="F1" s="6"/>
      <c r="G1" s="6" t="s">
        <v>7</v>
      </c>
      <c r="H1" s="6"/>
      <c r="I1" s="6"/>
      <c r="J1" s="6"/>
      <c r="K1" s="6"/>
      <c r="L1" s="6" t="s">
        <v>4</v>
      </c>
      <c r="M1" s="6"/>
      <c r="N1" s="4" t="s">
        <v>15</v>
      </c>
    </row>
    <row r="2" spans="1:16" x14ac:dyDescent="0.55000000000000004">
      <c r="A2" s="7">
        <v>5</v>
      </c>
      <c r="B2" s="7">
        <v>4</v>
      </c>
      <c r="C2" s="7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5" t="s">
        <v>16</v>
      </c>
    </row>
    <row r="3" spans="1:16" x14ac:dyDescent="0.55000000000000004">
      <c r="A3" s="6">
        <v>400</v>
      </c>
      <c r="B3">
        <v>98</v>
      </c>
      <c r="C3" s="3">
        <v>110.58163265306101</v>
      </c>
      <c r="D3" s="3">
        <v>1.8546867011761099</v>
      </c>
      <c r="E3" s="6">
        <f t="shared" ref="E3:E10" si="0">A3*($A$2^$B$2)</f>
        <v>250000</v>
      </c>
      <c r="F3" s="6">
        <v>400</v>
      </c>
      <c r="G3">
        <v>95</v>
      </c>
      <c r="H3">
        <v>380.83157894736797</v>
      </c>
      <c r="I3">
        <v>2.0544612052409201</v>
      </c>
      <c r="J3" s="6">
        <f>2*$A$2^($B$2/2)*(F3^0.5)</f>
        <v>1000</v>
      </c>
      <c r="K3" s="6">
        <v>400</v>
      </c>
      <c r="L3">
        <v>89</v>
      </c>
      <c r="M3">
        <v>374.13483146067398</v>
      </c>
      <c r="N3">
        <v>6.1268879065938799</v>
      </c>
      <c r="O3" s="6">
        <v>484</v>
      </c>
      <c r="P3" s="6">
        <f t="shared" ref="P3:P10" si="1">2*($A$2^($B$2/2))*O3^0.5+O3*K3</f>
        <v>194700</v>
      </c>
    </row>
    <row r="4" spans="1:16" x14ac:dyDescent="0.55000000000000004">
      <c r="A4" s="6">
        <v>324</v>
      </c>
      <c r="B4">
        <v>95</v>
      </c>
      <c r="C4" s="3">
        <v>119.136842105263</v>
      </c>
      <c r="D4" s="3">
        <v>1.9632940156483301</v>
      </c>
      <c r="E4" s="6">
        <f t="shared" si="0"/>
        <v>202500</v>
      </c>
      <c r="F4" s="6">
        <v>324</v>
      </c>
      <c r="G4">
        <v>92</v>
      </c>
      <c r="H4">
        <v>441.78260869565202</v>
      </c>
      <c r="I4">
        <v>2.4445383935437901</v>
      </c>
      <c r="J4" s="6">
        <f t="shared" ref="J4:J10" si="2">2*$A$12^($B$12/2)*(F4^0.5)</f>
        <v>900</v>
      </c>
      <c r="K4" s="6">
        <v>324</v>
      </c>
      <c r="L4">
        <v>93</v>
      </c>
      <c r="M4">
        <v>379.84946236559102</v>
      </c>
      <c r="N4">
        <v>6.2385096347099598</v>
      </c>
      <c r="O4" s="6">
        <v>484</v>
      </c>
      <c r="P4" s="6">
        <f t="shared" si="1"/>
        <v>157916</v>
      </c>
    </row>
    <row r="5" spans="1:16" x14ac:dyDescent="0.55000000000000004">
      <c r="A5" s="6">
        <v>256</v>
      </c>
      <c r="B5">
        <v>93</v>
      </c>
      <c r="C5" s="3">
        <v>138.41935483870901</v>
      </c>
      <c r="D5" s="3">
        <v>2.4419980320718899</v>
      </c>
      <c r="E5" s="6">
        <f t="shared" si="0"/>
        <v>160000</v>
      </c>
      <c r="F5" s="6">
        <v>256</v>
      </c>
      <c r="G5" s="2">
        <v>68</v>
      </c>
      <c r="H5">
        <v>626.79411764705799</v>
      </c>
      <c r="I5">
        <v>3.4575302179573999</v>
      </c>
      <c r="J5" s="6">
        <f t="shared" si="2"/>
        <v>800</v>
      </c>
      <c r="K5" s="6">
        <v>256</v>
      </c>
      <c r="L5">
        <v>93</v>
      </c>
      <c r="M5">
        <v>433.30107526881699</v>
      </c>
      <c r="N5">
        <v>5.1335751727143197</v>
      </c>
      <c r="O5" s="6">
        <v>484</v>
      </c>
      <c r="P5" s="6">
        <f t="shared" si="1"/>
        <v>125004</v>
      </c>
    </row>
    <row r="6" spans="1:16" x14ac:dyDescent="0.55000000000000004">
      <c r="A6" s="6">
        <v>196</v>
      </c>
      <c r="B6">
        <v>90</v>
      </c>
      <c r="C6" s="3">
        <v>169.34444444444401</v>
      </c>
      <c r="D6" s="3">
        <v>2.9495066853240099</v>
      </c>
      <c r="E6" s="6">
        <f t="shared" si="0"/>
        <v>122500</v>
      </c>
      <c r="F6" s="6">
        <v>196</v>
      </c>
      <c r="G6">
        <v>16</v>
      </c>
      <c r="H6">
        <v>747.375</v>
      </c>
      <c r="I6">
        <v>4.3219587609637502</v>
      </c>
      <c r="J6" s="6">
        <f t="shared" si="2"/>
        <v>700</v>
      </c>
      <c r="K6" s="6">
        <v>196</v>
      </c>
      <c r="L6">
        <v>90</v>
      </c>
      <c r="M6">
        <v>467.377777777777</v>
      </c>
      <c r="N6">
        <v>5.2843664144269296</v>
      </c>
      <c r="O6" s="6">
        <v>484</v>
      </c>
      <c r="P6" s="6">
        <f t="shared" si="1"/>
        <v>95964</v>
      </c>
    </row>
    <row r="7" spans="1:16" x14ac:dyDescent="0.55000000000000004">
      <c r="A7" s="6">
        <v>144</v>
      </c>
      <c r="B7" s="2">
        <v>82</v>
      </c>
      <c r="C7" s="3">
        <v>174.28048780487799</v>
      </c>
      <c r="D7" s="3">
        <v>2.8715430223269398</v>
      </c>
      <c r="E7" s="6">
        <f t="shared" si="0"/>
        <v>90000</v>
      </c>
      <c r="F7" s="6">
        <v>144</v>
      </c>
      <c r="G7">
        <v>27</v>
      </c>
      <c r="H7">
        <v>769.66666666666595</v>
      </c>
      <c r="I7">
        <v>26.9243548474516</v>
      </c>
      <c r="J7" s="6">
        <f t="shared" si="2"/>
        <v>600</v>
      </c>
      <c r="K7" s="6">
        <v>144</v>
      </c>
      <c r="L7" s="2">
        <v>83</v>
      </c>
      <c r="M7">
        <v>500.67469879518001</v>
      </c>
      <c r="N7">
        <v>8.6417301534618893</v>
      </c>
      <c r="O7" s="6">
        <v>484</v>
      </c>
      <c r="P7" s="6">
        <f t="shared" si="1"/>
        <v>70796</v>
      </c>
    </row>
    <row r="8" spans="1:16" x14ac:dyDescent="0.55000000000000004">
      <c r="A8" s="6">
        <v>100</v>
      </c>
      <c r="B8">
        <v>62</v>
      </c>
      <c r="C8" s="3">
        <v>229.74193548387001</v>
      </c>
      <c r="D8" s="3">
        <v>3.68772584701617</v>
      </c>
      <c r="E8" s="6">
        <f t="shared" si="0"/>
        <v>62500</v>
      </c>
      <c r="F8" s="6">
        <v>100</v>
      </c>
      <c r="G8">
        <v>4</v>
      </c>
      <c r="H8">
        <v>878.75</v>
      </c>
      <c r="I8">
        <v>29.429256882984099</v>
      </c>
      <c r="J8" s="6">
        <f t="shared" si="2"/>
        <v>500</v>
      </c>
      <c r="K8" s="6">
        <v>100</v>
      </c>
      <c r="L8">
        <v>78</v>
      </c>
      <c r="M8">
        <v>505.961538461538</v>
      </c>
      <c r="N8">
        <v>8.3372537100878592</v>
      </c>
      <c r="O8" s="6">
        <v>484</v>
      </c>
      <c r="P8" s="6">
        <f t="shared" si="1"/>
        <v>49500</v>
      </c>
    </row>
    <row r="9" spans="1:16" x14ac:dyDescent="0.55000000000000004">
      <c r="A9" s="6">
        <v>64</v>
      </c>
      <c r="B9">
        <v>53</v>
      </c>
      <c r="C9" s="3">
        <v>313.98113207547101</v>
      </c>
      <c r="D9" s="3">
        <v>5.1856703061680696</v>
      </c>
      <c r="E9" s="6">
        <f t="shared" si="0"/>
        <v>40000</v>
      </c>
      <c r="F9" s="6">
        <v>64</v>
      </c>
      <c r="G9">
        <v>0</v>
      </c>
      <c r="H9">
        <v>1000</v>
      </c>
      <c r="I9" t="s">
        <v>5</v>
      </c>
      <c r="J9" s="6">
        <f t="shared" si="2"/>
        <v>400</v>
      </c>
      <c r="K9" s="6">
        <v>64</v>
      </c>
      <c r="L9">
        <v>52</v>
      </c>
      <c r="M9">
        <v>600.01923076923003</v>
      </c>
      <c r="N9">
        <v>9.7064424043592901</v>
      </c>
      <c r="O9" s="6">
        <v>484</v>
      </c>
      <c r="P9" s="6">
        <f t="shared" si="1"/>
        <v>32076</v>
      </c>
    </row>
    <row r="10" spans="1:16" x14ac:dyDescent="0.55000000000000004">
      <c r="A10" s="6">
        <v>36</v>
      </c>
      <c r="B10">
        <v>14</v>
      </c>
      <c r="C10" s="3">
        <v>536.142857142857</v>
      </c>
      <c r="D10" s="3">
        <v>8.0381301974079395</v>
      </c>
      <c r="E10" s="6">
        <f t="shared" si="0"/>
        <v>22500</v>
      </c>
      <c r="F10" s="6">
        <v>36</v>
      </c>
      <c r="G10">
        <v>0</v>
      </c>
      <c r="H10">
        <v>1000</v>
      </c>
      <c r="I10" t="s">
        <v>5</v>
      </c>
      <c r="J10" s="6">
        <f t="shared" si="2"/>
        <v>300</v>
      </c>
      <c r="K10" s="6">
        <v>36</v>
      </c>
      <c r="L10">
        <v>7</v>
      </c>
      <c r="M10">
        <v>760.71428571428498</v>
      </c>
      <c r="N10">
        <v>10.935299708641001</v>
      </c>
      <c r="O10" s="6">
        <v>484</v>
      </c>
      <c r="P10" s="6">
        <f t="shared" si="1"/>
        <v>18524</v>
      </c>
    </row>
    <row r="11" spans="1:16" x14ac:dyDescent="0.55000000000000004">
      <c r="A11" s="7" t="s">
        <v>19</v>
      </c>
      <c r="B11" s="7" t="s">
        <v>20</v>
      </c>
      <c r="C11" s="7" t="s">
        <v>14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55000000000000004">
      <c r="A12" s="7">
        <v>5</v>
      </c>
      <c r="B12" s="7">
        <v>4</v>
      </c>
      <c r="C12" s="7">
        <v>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55000000000000004">
      <c r="A13" s="6" t="s">
        <v>0</v>
      </c>
      <c r="B13" s="6" t="s">
        <v>1</v>
      </c>
      <c r="C13" s="6" t="s">
        <v>2</v>
      </c>
      <c r="D13" s="6" t="s">
        <v>3</v>
      </c>
      <c r="E13" s="6" t="s">
        <v>17</v>
      </c>
      <c r="F13" s="6" t="s">
        <v>0</v>
      </c>
      <c r="G13" s="6" t="s">
        <v>1</v>
      </c>
      <c r="H13" s="6" t="s">
        <v>2</v>
      </c>
      <c r="I13" s="6" t="s">
        <v>3</v>
      </c>
      <c r="J13" s="6" t="s">
        <v>17</v>
      </c>
      <c r="K13" s="6" t="s">
        <v>0</v>
      </c>
      <c r="L13" s="6" t="s">
        <v>1</v>
      </c>
      <c r="M13" s="6" t="s">
        <v>2</v>
      </c>
      <c r="N13" s="6" t="s">
        <v>3</v>
      </c>
      <c r="O13" s="6" t="s">
        <v>18</v>
      </c>
      <c r="P13" s="6" t="s">
        <v>17</v>
      </c>
    </row>
    <row r="14" spans="1:16" x14ac:dyDescent="0.55000000000000004">
      <c r="A14" s="6">
        <v>400</v>
      </c>
      <c r="B14">
        <v>100</v>
      </c>
      <c r="C14" s="3">
        <v>124.3</v>
      </c>
      <c r="D14" s="3">
        <v>1.85339164216071</v>
      </c>
      <c r="E14" s="6">
        <f t="shared" ref="E14:E21" si="3">A14*($A$12^$B$12)</f>
        <v>250000</v>
      </c>
      <c r="F14" s="6">
        <v>400</v>
      </c>
      <c r="G14">
        <v>90</v>
      </c>
      <c r="H14">
        <v>549.06666666666604</v>
      </c>
      <c r="I14">
        <v>5.2053911682632199</v>
      </c>
      <c r="J14" s="6">
        <f t="shared" ref="J14:J21" si="4">2*$A$12^($B$12/2)*(F14^0.5)</f>
        <v>1000</v>
      </c>
      <c r="K14" s="6">
        <v>400</v>
      </c>
      <c r="L14" s="2">
        <v>82</v>
      </c>
      <c r="M14">
        <v>628.93902439024396</v>
      </c>
      <c r="N14">
        <v>14.868479649945099</v>
      </c>
      <c r="O14" s="6">
        <v>484</v>
      </c>
      <c r="P14" s="6">
        <f t="shared" ref="P14:P21" si="5">2*($A$12^($B$12/2))*O14^0.5+O14*K14</f>
        <v>194700</v>
      </c>
    </row>
    <row r="15" spans="1:16" x14ac:dyDescent="0.55000000000000004">
      <c r="A15" s="6">
        <v>324</v>
      </c>
      <c r="B15">
        <v>100</v>
      </c>
      <c r="C15" s="3">
        <v>146.86000000000001</v>
      </c>
      <c r="D15" s="3">
        <v>2.47634340781718</v>
      </c>
      <c r="E15" s="6">
        <f t="shared" si="3"/>
        <v>202500</v>
      </c>
      <c r="F15" s="6">
        <v>324</v>
      </c>
      <c r="G15" s="2">
        <v>75</v>
      </c>
      <c r="H15">
        <v>685.09333333333302</v>
      </c>
      <c r="I15">
        <v>6.2537294005105801</v>
      </c>
      <c r="J15" s="6">
        <f t="shared" si="4"/>
        <v>900</v>
      </c>
      <c r="K15" s="6">
        <v>324</v>
      </c>
      <c r="L15">
        <v>76</v>
      </c>
      <c r="M15">
        <v>660.27631578947296</v>
      </c>
      <c r="N15">
        <v>16.467154584432901</v>
      </c>
      <c r="O15" s="6">
        <v>484</v>
      </c>
      <c r="P15" s="6">
        <f t="shared" si="5"/>
        <v>157916</v>
      </c>
    </row>
    <row r="16" spans="1:16" x14ac:dyDescent="0.55000000000000004">
      <c r="A16" s="6">
        <v>256</v>
      </c>
      <c r="B16">
        <v>99</v>
      </c>
      <c r="C16" s="3">
        <v>175.97979797979701</v>
      </c>
      <c r="D16" s="3">
        <v>4.5383902761633603</v>
      </c>
      <c r="E16" s="6">
        <f t="shared" si="3"/>
        <v>160000</v>
      </c>
      <c r="F16" s="6">
        <v>256</v>
      </c>
      <c r="G16">
        <v>29</v>
      </c>
      <c r="H16">
        <v>710.55172413793105</v>
      </c>
      <c r="I16">
        <v>6.5286779032442004</v>
      </c>
      <c r="J16" s="6">
        <f t="shared" si="4"/>
        <v>800</v>
      </c>
      <c r="K16" s="6">
        <v>256</v>
      </c>
      <c r="L16">
        <v>69</v>
      </c>
      <c r="M16">
        <v>678.695652173913</v>
      </c>
      <c r="N16">
        <v>16.783820765740799</v>
      </c>
      <c r="O16" s="6">
        <v>484</v>
      </c>
      <c r="P16" s="6">
        <f t="shared" si="5"/>
        <v>125004</v>
      </c>
    </row>
    <row r="17" spans="1:16" x14ac:dyDescent="0.55000000000000004">
      <c r="A17" s="6">
        <v>196</v>
      </c>
      <c r="B17">
        <v>91</v>
      </c>
      <c r="C17" s="3">
        <v>251.65934065933999</v>
      </c>
      <c r="D17" s="3">
        <v>6.2561877728695698</v>
      </c>
      <c r="E17" s="6">
        <f t="shared" si="3"/>
        <v>122500</v>
      </c>
      <c r="F17" s="6">
        <v>196</v>
      </c>
      <c r="G17">
        <v>15</v>
      </c>
      <c r="H17">
        <v>815.86666666666599</v>
      </c>
      <c r="I17">
        <v>7.5022215827057703</v>
      </c>
      <c r="J17" s="6">
        <f t="shared" si="4"/>
        <v>700</v>
      </c>
      <c r="K17" s="6">
        <v>196</v>
      </c>
      <c r="L17">
        <v>62</v>
      </c>
      <c r="M17">
        <v>751.70967741935397</v>
      </c>
      <c r="N17">
        <v>18.519741432110301</v>
      </c>
      <c r="O17" s="6">
        <v>484</v>
      </c>
      <c r="P17" s="6">
        <f t="shared" si="5"/>
        <v>95964</v>
      </c>
    </row>
    <row r="18" spans="1:16" x14ac:dyDescent="0.55000000000000004">
      <c r="A18" s="6">
        <v>144</v>
      </c>
      <c r="B18" s="2">
        <v>86</v>
      </c>
      <c r="C18" s="3">
        <v>322.5</v>
      </c>
      <c r="D18" s="3">
        <v>10.5072399564737</v>
      </c>
      <c r="E18" s="6">
        <f t="shared" si="3"/>
        <v>90000</v>
      </c>
      <c r="F18" s="6">
        <v>144</v>
      </c>
      <c r="G18" s="6">
        <v>0</v>
      </c>
      <c r="H18" s="6">
        <v>1000</v>
      </c>
      <c r="I18" s="6" t="s">
        <v>5</v>
      </c>
      <c r="J18" s="6">
        <f t="shared" si="4"/>
        <v>600</v>
      </c>
      <c r="K18" s="6">
        <v>144</v>
      </c>
      <c r="L18">
        <v>27</v>
      </c>
      <c r="M18">
        <v>769.66666666666595</v>
      </c>
      <c r="N18">
        <v>26.9243548474516</v>
      </c>
      <c r="O18" s="6">
        <v>484</v>
      </c>
      <c r="P18" s="6">
        <f t="shared" si="5"/>
        <v>70796</v>
      </c>
    </row>
    <row r="19" spans="1:16" x14ac:dyDescent="0.55000000000000004">
      <c r="A19" s="6">
        <v>100</v>
      </c>
      <c r="B19">
        <v>37</v>
      </c>
      <c r="C19" s="3">
        <v>468.32432432432398</v>
      </c>
      <c r="D19" s="3">
        <v>16.084964805509099</v>
      </c>
      <c r="E19" s="6">
        <f t="shared" si="3"/>
        <v>62500</v>
      </c>
      <c r="F19" s="6">
        <v>100</v>
      </c>
      <c r="G19" s="6">
        <v>0</v>
      </c>
      <c r="H19" s="6">
        <v>1000</v>
      </c>
      <c r="I19" s="6" t="s">
        <v>5</v>
      </c>
      <c r="J19" s="6">
        <f t="shared" si="4"/>
        <v>500</v>
      </c>
      <c r="K19" s="6">
        <v>100</v>
      </c>
      <c r="L19">
        <v>4</v>
      </c>
      <c r="M19">
        <v>878.75</v>
      </c>
      <c r="N19">
        <v>29.429256882984099</v>
      </c>
      <c r="O19" s="6">
        <v>484</v>
      </c>
      <c r="P19" s="6">
        <f t="shared" si="5"/>
        <v>49500</v>
      </c>
    </row>
    <row r="20" spans="1:16" x14ac:dyDescent="0.55000000000000004">
      <c r="A20" s="6">
        <v>64</v>
      </c>
      <c r="B20">
        <v>2</v>
      </c>
      <c r="C20" s="3">
        <v>747</v>
      </c>
      <c r="D20" s="3">
        <v>18.100088553503099</v>
      </c>
      <c r="E20" s="6">
        <f t="shared" si="3"/>
        <v>40000</v>
      </c>
      <c r="F20" s="6">
        <v>64</v>
      </c>
      <c r="G20" s="6"/>
      <c r="H20" s="6"/>
      <c r="I20" s="6"/>
      <c r="J20" s="6">
        <f t="shared" si="4"/>
        <v>400</v>
      </c>
      <c r="K20" s="6">
        <v>64</v>
      </c>
      <c r="L20">
        <v>0</v>
      </c>
      <c r="M20">
        <v>1000</v>
      </c>
      <c r="N20" t="s">
        <v>5</v>
      </c>
      <c r="O20" s="6">
        <v>484</v>
      </c>
      <c r="P20" s="6">
        <f t="shared" si="5"/>
        <v>32076</v>
      </c>
    </row>
    <row r="21" spans="1:16" x14ac:dyDescent="0.55000000000000004">
      <c r="A21" s="6">
        <v>36</v>
      </c>
      <c r="B21">
        <v>0</v>
      </c>
      <c r="C21">
        <v>1000</v>
      </c>
      <c r="D21" t="s">
        <v>5</v>
      </c>
      <c r="E21" s="6">
        <f t="shared" si="3"/>
        <v>22500</v>
      </c>
      <c r="F21" s="6">
        <v>36</v>
      </c>
      <c r="G21" s="6"/>
      <c r="H21" s="6"/>
      <c r="I21" s="6"/>
      <c r="J21" s="6">
        <f t="shared" si="4"/>
        <v>300</v>
      </c>
      <c r="K21" s="6">
        <v>36</v>
      </c>
      <c r="L21">
        <v>0</v>
      </c>
      <c r="M21">
        <v>1000</v>
      </c>
      <c r="N21" t="s">
        <v>5</v>
      </c>
      <c r="O21" s="6">
        <v>484</v>
      </c>
      <c r="P21" s="6">
        <f t="shared" si="5"/>
        <v>18524</v>
      </c>
    </row>
    <row r="22" spans="1:16" x14ac:dyDescent="0.55000000000000004">
      <c r="A22" s="7" t="s">
        <v>19</v>
      </c>
      <c r="B22" s="7" t="s">
        <v>20</v>
      </c>
      <c r="C22" s="7" t="s">
        <v>14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55000000000000004">
      <c r="A23" s="7">
        <v>5</v>
      </c>
      <c r="B23" s="7">
        <v>4</v>
      </c>
      <c r="C23" s="7">
        <v>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55000000000000004">
      <c r="A24" s="6">
        <v>400</v>
      </c>
      <c r="B24">
        <v>100</v>
      </c>
      <c r="C24" s="3">
        <v>236.22</v>
      </c>
      <c r="D24" s="3">
        <v>6.2763030083477496</v>
      </c>
      <c r="E24" s="6">
        <f>A24*($A$23^$B$23)</f>
        <v>250000</v>
      </c>
      <c r="F24" s="6">
        <v>400</v>
      </c>
      <c r="G24">
        <v>3</v>
      </c>
      <c r="H24">
        <v>958.66666666666595</v>
      </c>
      <c r="I24">
        <v>9.52042091327408</v>
      </c>
      <c r="J24" s="6">
        <f>2*$A$12^($B$12/2)*(F24^0.5)</f>
        <v>1000</v>
      </c>
      <c r="K24" s="6">
        <v>400</v>
      </c>
      <c r="L24">
        <v>0</v>
      </c>
      <c r="M24" t="s">
        <v>5</v>
      </c>
      <c r="N24">
        <v>1000</v>
      </c>
      <c r="O24" s="6">
        <v>484</v>
      </c>
      <c r="P24" s="6">
        <f>2*($A$23^($B$23/2))*O24^0.5+O24*K24</f>
        <v>194700</v>
      </c>
    </row>
    <row r="25" spans="1:16" x14ac:dyDescent="0.55000000000000004">
      <c r="A25" s="6">
        <v>324</v>
      </c>
      <c r="B25">
        <v>99</v>
      </c>
      <c r="C25" s="3">
        <v>310.53535353535301</v>
      </c>
      <c r="D25" s="3">
        <v>8.2429289359486404</v>
      </c>
      <c r="E25" s="6">
        <f>A25*($A$23^$B$23)</f>
        <v>202500</v>
      </c>
      <c r="F25" s="6">
        <v>324</v>
      </c>
      <c r="G25">
        <v>1</v>
      </c>
      <c r="H25">
        <v>947</v>
      </c>
      <c r="I25">
        <v>9.3054642044007707</v>
      </c>
      <c r="J25" s="6">
        <f>2*$A$12^($B$12/2)*(F25^0.5)</f>
        <v>900</v>
      </c>
      <c r="K25" s="6">
        <v>324</v>
      </c>
      <c r="L25">
        <v>0</v>
      </c>
      <c r="M25" t="s">
        <v>5</v>
      </c>
      <c r="N25">
        <v>1000</v>
      </c>
      <c r="O25" s="6">
        <v>484</v>
      </c>
      <c r="P25" s="6">
        <f>2*($A$23^($B$23/2))*O25^0.5+O25*K25</f>
        <v>157916</v>
      </c>
    </row>
    <row r="26" spans="1:16" x14ac:dyDescent="0.55000000000000004">
      <c r="A26" s="6">
        <v>256</v>
      </c>
      <c r="B26">
        <v>91</v>
      </c>
      <c r="C26" s="3">
        <v>482.71428571428498</v>
      </c>
      <c r="D26" s="3">
        <v>12.6151955557966</v>
      </c>
      <c r="E26" s="6">
        <f>A26*($A$23^$B$23)</f>
        <v>160000</v>
      </c>
      <c r="F26" s="6">
        <v>256</v>
      </c>
      <c r="G26">
        <v>0</v>
      </c>
      <c r="H26">
        <v>1000</v>
      </c>
      <c r="I26" t="s">
        <v>5</v>
      </c>
      <c r="J26" s="6">
        <f>2*$A$12^($B$12/2)*(F26^0.5)</f>
        <v>800</v>
      </c>
      <c r="K26" s="6">
        <v>256</v>
      </c>
      <c r="L26">
        <v>0</v>
      </c>
      <c r="M26" t="s">
        <v>5</v>
      </c>
      <c r="N26">
        <v>1000</v>
      </c>
      <c r="O26" s="6">
        <v>484</v>
      </c>
      <c r="P26" s="6">
        <f>2*($A$23^($B$23/2))*O26^0.5+O26*K26</f>
        <v>125004</v>
      </c>
    </row>
    <row r="27" spans="1:16" x14ac:dyDescent="0.55000000000000004">
      <c r="A27" s="6">
        <v>196</v>
      </c>
      <c r="B27">
        <v>35</v>
      </c>
      <c r="C27" s="3">
        <v>776.88571428571402</v>
      </c>
      <c r="D27" s="3">
        <v>21.214092374486501</v>
      </c>
      <c r="E27" s="6">
        <f>A27*($A$23^$B$23)</f>
        <v>122500</v>
      </c>
      <c r="F27" s="6">
        <v>196</v>
      </c>
      <c r="G27">
        <v>0</v>
      </c>
      <c r="H27">
        <v>1000</v>
      </c>
      <c r="I27" t="s">
        <v>5</v>
      </c>
      <c r="J27" s="6">
        <f>2*$A$12^($B$12/2)*(F27^0.5)</f>
        <v>700</v>
      </c>
      <c r="K27" s="6">
        <v>196</v>
      </c>
      <c r="L27">
        <v>0</v>
      </c>
      <c r="M27" t="s">
        <v>5</v>
      </c>
      <c r="N27">
        <v>1000</v>
      </c>
      <c r="O27" s="6">
        <v>484</v>
      </c>
      <c r="P27" s="6">
        <f>2*($A$23^($B$23/2))*O27^0.5+O27*K27</f>
        <v>95964</v>
      </c>
    </row>
    <row r="28" spans="1:16" x14ac:dyDescent="0.55000000000000004">
      <c r="A28" s="6">
        <v>144</v>
      </c>
      <c r="B28">
        <v>0</v>
      </c>
      <c r="C28">
        <v>1000</v>
      </c>
      <c r="D28" t="s">
        <v>5</v>
      </c>
      <c r="E28" s="6">
        <f>A28*($A$23^$B$23)</f>
        <v>90000</v>
      </c>
      <c r="F28" s="6">
        <v>144</v>
      </c>
      <c r="G28">
        <v>0</v>
      </c>
      <c r="H28">
        <v>1000</v>
      </c>
      <c r="I28" t="s">
        <v>5</v>
      </c>
      <c r="J28" s="6">
        <f>2*$A$12^($B$12/2)*(F28^0.5)</f>
        <v>600</v>
      </c>
      <c r="K28" s="6">
        <v>144</v>
      </c>
      <c r="L28">
        <v>0</v>
      </c>
      <c r="M28" t="s">
        <v>5</v>
      </c>
      <c r="N28">
        <v>1000</v>
      </c>
      <c r="O28" s="6">
        <v>484</v>
      </c>
      <c r="P28" s="6">
        <f>2*($A$23^($B$23/2))*O28^0.5+O28*K28</f>
        <v>70796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 Methods_Fourier</vt:lpstr>
      <vt:lpstr>Intermediate dimennion_Fourier</vt:lpstr>
      <vt:lpstr>Compare Methods Gaussian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Perlmutter</dc:creator>
  <cp:lastModifiedBy>Michael Perlmutter</cp:lastModifiedBy>
  <dcterms:created xsi:type="dcterms:W3CDTF">2021-07-09T21:28:47Z</dcterms:created>
  <dcterms:modified xsi:type="dcterms:W3CDTF">2021-07-14T22:14:45Z</dcterms:modified>
</cp:coreProperties>
</file>