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eleprue/Desktop/myHomework/Crowd Funding Analysis/"/>
    </mc:Choice>
  </mc:AlternateContent>
  <xr:revisionPtr revIDLastSave="0" documentId="13_ncr:1_{439AA6CD-F779-D944-9E66-16AA7E3F3925}" xr6:coauthVersionLast="36" xr6:coauthVersionMax="36" xr10:uidLastSave="{00000000-0000-0000-0000-000000000000}"/>
  <bookViews>
    <workbookView xWindow="31020" yWindow="180" windowWidth="26760" windowHeight="16600" activeTab="1" xr2:uid="{00000000-000D-0000-FFFF-FFFF00000000}"/>
  </bookViews>
  <sheets>
    <sheet name="Kickstarter Data" sheetId="1" r:id="rId1"/>
    <sheet name="Theater Outcomes by Launch Date" sheetId="8" r:id="rId2"/>
    <sheet name="Outcomes Based on Goals" sheetId="9" r:id="rId3"/>
  </sheets>
  <definedNames>
    <definedName name="_xlnm._FilterDatabase" localSheetId="0" hidden="1">'Kickstarter Data'!$A$1:$R$4115</definedName>
    <definedName name="_xlchart.v1.0" hidden="1">'Outcomes Based on Goals'!$A$2:$A$22</definedName>
    <definedName name="_xlchart.v1.1" hidden="1">'Outcomes Based on Goals'!$F$1</definedName>
    <definedName name="_xlchart.v1.2" hidden="1">'Outcomes Based on Goals'!$F$2:$F$22</definedName>
    <definedName name="_xlchart.v1.3" hidden="1">'Outcomes Based on Goals'!$G$1</definedName>
    <definedName name="_xlchart.v1.4" hidden="1">'Outcomes Based on Goals'!$G$2:$G$22</definedName>
    <definedName name="_xlchart.v1.5" hidden="1">'Outcomes Based on Goals'!$H$1</definedName>
    <definedName name="_xlchart.v1.6" hidden="1">'Outcomes Based on Goals'!$H$2:$H$22</definedName>
  </definedNames>
  <calcPr calcId="181029"/>
  <pivotCaches>
    <pivotCache cacheId="1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9" l="1"/>
  <c r="H3" i="9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7" i="9"/>
  <c r="D6" i="9"/>
  <c r="D5" i="9"/>
  <c r="D4" i="9"/>
  <c r="D3" i="9"/>
  <c r="D2" i="9"/>
  <c r="D8" i="9"/>
  <c r="B13" i="9"/>
  <c r="C13" i="9"/>
  <c r="C12" i="9"/>
  <c r="C11" i="9"/>
  <c r="C10" i="9"/>
  <c r="C9" i="9"/>
  <c r="C8" i="9"/>
  <c r="C7" i="9"/>
  <c r="C6" i="9"/>
  <c r="C5" i="9"/>
  <c r="B5" i="9"/>
  <c r="C3" i="9"/>
  <c r="C4" i="9"/>
  <c r="B4" i="9"/>
  <c r="B3" i="9"/>
  <c r="C2" i="9"/>
  <c r="B2" i="9"/>
  <c r="B12" i="9"/>
  <c r="B11" i="9"/>
  <c r="B10" i="9"/>
  <c r="B9" i="9"/>
  <c r="B8" i="9"/>
  <c r="B7" i="9"/>
  <c r="B6" i="9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743" i="1"/>
  <c r="O1741" i="1"/>
  <c r="O52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<sst xmlns="http://schemas.openxmlformats.org/spreadsheetml/2006/main" count="32975" uniqueCount="8401">
  <si>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</si>
  <si>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</si>
  <si>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</si>
  <si>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</si>
  <si>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</si>
  <si>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</si>
  <si>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</si>
  <si>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</si>
  <si>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</si>
  <si>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</si>
  <si>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</si>
  <si>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</si>
  <si>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</si>
  <si>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</si>
  <si>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</si>
  <si>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</si>
  <si>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</si>
  <si>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</si>
  <si>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</si>
  <si>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</si>
  <si>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</si>
  <si>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</si>
  <si>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</si>
  <si>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</si>
  <si>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</si>
  <si>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</si>
  <si>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</si>
  <si>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</si>
  <si>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</si>
  <si>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</si>
  <si>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</si>
  <si>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</si>
  <si>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</si>
  <si>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</si>
  <si>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</si>
  <si>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</si>
  <si>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</si>
  <si>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</si>
  <si>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</si>
  <si>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</si>
  <si>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</si>
  <si>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</si>
  <si>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</si>
  <si>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</si>
  <si>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</si>
  <si>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</si>
  <si>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</si>
  <si>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</si>
  <si>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</si>
  <si>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</si>
  <si>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</si>
  <si>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</si>
  <si>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</si>
  <si>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</si>
  <si>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</si>
  <si>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</si>
  <si>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</si>
  <si>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</si>
  <si>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</si>
  <si>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</si>
  <si>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</si>
  <si>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</si>
  <si>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</si>
  <si>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</si>
  <si>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</si>
  <si>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</si>
  <si>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</si>
  <si>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</si>
  <si>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</si>
  <si>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</si>
  <si>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</si>
  <si>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</si>
  <si>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</si>
  <si>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</si>
  <si>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</si>
  <si>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</si>
  <si>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</si>
  <si>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</si>
  <si>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</si>
  <si>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</si>
  <si>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</si>
  <si>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</si>
  <si>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</si>
  <si>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</si>
  <si>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</si>
  <si>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</si>
  <si>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</si>
  <si>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</si>
  <si>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</si>
  <si>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</si>
  <si>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</si>
  <si>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</si>
  <si>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</si>
  <si>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</si>
  <si>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</si>
  <si>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</si>
  <si>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</si>
  <si>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</si>
  <si>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</si>
  <si>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</si>
  <si>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</si>
  <si>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</si>
  <si>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</si>
  <si>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</si>
  <si>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</si>
  <si>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</si>
  <si>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</si>
  <si>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</si>
  <si>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</si>
  <si>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</si>
  <si>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</si>
  <si>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</si>
  <si>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</si>
  <si>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</si>
  <si>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</si>
  <si>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</si>
  <si>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</si>
  <si>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</si>
  <si>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</si>
  <si>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</si>
  <si>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</si>
  <si>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</si>
  <si>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</si>
  <si>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</si>
  <si>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</si>
  <si>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</si>
  <si>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</si>
  <si>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</si>
  <si>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</si>
  <si>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</si>
  <si>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</si>
  <si>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</si>
  <si>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</si>
  <si>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</si>
  <si>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</si>
  <si>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</si>
  <si>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</si>
  <si>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</si>
  <si>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</si>
  <si>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</si>
  <si>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</si>
  <si>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</si>
  <si>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</si>
  <si>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</si>
  <si>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</si>
  <si>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</si>
  <si>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</si>
  <si>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</si>
  <si>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</si>
  <si>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</si>
  <si>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</si>
  <si>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</si>
  <si>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</si>
  <si>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</si>
  <si>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</si>
  <si>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</si>
  <si>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</si>
  <si>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</si>
  <si>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</si>
  <si>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</si>
  <si>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</si>
  <si>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</si>
  <si>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</si>
  <si>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</si>
  <si>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</si>
  <si>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</si>
  <si>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</si>
  <si>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</si>
  <si>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</si>
  <si>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</si>
  <si>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</si>
  <si>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</si>
  <si>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</si>
  <si>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</si>
  <si>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</si>
  <si>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</si>
  <si>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</si>
  <si>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</si>
  <si>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</si>
  <si>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</si>
  <si>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</si>
  <si>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</si>
  <si>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</si>
  <si>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</si>
  <si>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</si>
  <si>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</si>
  <si>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</si>
  <si>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</si>
  <si>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</si>
  <si>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</si>
  <si>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</si>
  <si>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</si>
  <si>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</si>
  <si>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</si>
  <si>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</si>
  <si>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</si>
  <si>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</si>
  <si>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</si>
  <si>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</si>
  <si>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</si>
  <si>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</si>
  <si>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</si>
  <si>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</si>
  <si>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</si>
  <si>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</si>
  <si>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</si>
  <si>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</si>
  <si>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</si>
  <si>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</si>
  <si>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</si>
  <si>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</si>
  <si>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</si>
  <si>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</si>
  <si>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</si>
  <si>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</si>
  <si>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</si>
  <si>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</si>
  <si>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</si>
  <si>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</si>
  <si>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</si>
  <si>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</si>
  <si>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</si>
  <si>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</si>
  <si>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</si>
  <si>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</si>
  <si>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</si>
  <si>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</si>
  <si>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</si>
  <si>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</si>
  <si>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</si>
  <si>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</si>
  <si>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</si>
  <si>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</si>
  <si>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</si>
  <si>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</si>
  <si>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</si>
  <si>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</si>
  <si>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</si>
  <si>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</si>
  <si>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</si>
  <si>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</si>
  <si>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</si>
  <si>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</si>
  <si>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</si>
  <si>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</si>
  <si>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</si>
  <si>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</si>
  <si>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</si>
  <si>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</si>
  <si>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</si>
  <si>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</si>
  <si>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</si>
  <si>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</si>
  <si>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</si>
  <si>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</si>
  <si>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</si>
  <si>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</si>
  <si>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</si>
  <si>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</si>
  <si>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</si>
  <si>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</si>
  <si>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</si>
  <si>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</si>
  <si>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</si>
  <si>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</si>
  <si>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</si>
  <si>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</si>
  <si>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</si>
  <si>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</si>
  <si>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</si>
  <si>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</si>
  <si>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</si>
  <si>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</si>
  <si>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</si>
  <si>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</si>
  <si>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</si>
  <si>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</si>
  <si>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</si>
  <si>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</si>
  <si>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</si>
  <si>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</si>
  <si>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</si>
  <si>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</si>
  <si>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</si>
  <si>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</si>
  <si>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</si>
  <si>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</si>
  <si>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</si>
  <si>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</si>
  <si>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</si>
  <si>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</si>
  <si>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</si>
  <si>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</si>
  <si>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</si>
  <si>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</si>
  <si>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</si>
  <si>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</si>
  <si>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</si>
  <si>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</si>
  <si>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</si>
  <si>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</si>
  <si>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</si>
  <si>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</si>
  <si>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</si>
  <si>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</si>
  <si>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</si>
  <si>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</si>
  <si>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</si>
  <si>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</si>
  <si>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</si>
  <si>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</si>
  <si>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</si>
  <si>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</si>
  <si>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</si>
  <si>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</si>
  <si>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</si>
  <si>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</si>
  <si>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</si>
  <si>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</si>
  <si>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</si>
  <si>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</si>
  <si>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</si>
  <si>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</si>
  <si>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</si>
  <si>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</si>
  <si>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</si>
  <si>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</si>
  <si>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</si>
  <si>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</si>
  <si>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</si>
  <si>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</si>
  <si>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</si>
  <si>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</si>
  <si>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</si>
  <si>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</si>
  <si>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</si>
  <si>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</si>
  <si>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</si>
  <si>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</si>
  <si>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</si>
  <si>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</si>
  <si>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</si>
  <si>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</si>
  <si>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</si>
  <si>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</si>
  <si>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</si>
  <si>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</si>
  <si>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</si>
  <si>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</si>
  <si>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</si>
  <si>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</si>
  <si>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</si>
  <si>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</si>
  <si>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</si>
  <si>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</si>
  <si>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</si>
  <si>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</si>
  <si>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</si>
  <si>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</si>
  <si>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</si>
  <si>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</si>
  <si>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</si>
  <si>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</si>
  <si>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</si>
  <si>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</si>
  <si>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</si>
  <si>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</si>
  <si>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</si>
  <si>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</si>
  <si>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</si>
  <si>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</si>
  <si>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</si>
  <si>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</si>
  <si>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</si>
  <si>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</si>
  <si>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</si>
  <si>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</si>
  <si>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</si>
  <si>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</si>
  <si>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</si>
  <si>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</si>
  <si>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</si>
  <si>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</si>
  <si>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</si>
  <si>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</si>
  <si>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</si>
  <si>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</si>
  <si>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</si>
  <si>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</si>
  <si>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</si>
  <si>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</si>
  <si>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</si>
  <si>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</si>
  <si>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</si>
  <si>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</si>
  <si>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</si>
  <si>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</si>
  <si>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</si>
  <si>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</si>
  <si>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</si>
  <si>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</si>
  <si>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</si>
  <si>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</si>
  <si>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</si>
  <si>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</si>
  <si>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</si>
  <si>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</si>
  <si>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</si>
  <si>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</si>
  <si>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</si>
  <si>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</si>
  <si>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</si>
  <si>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</si>
  <si>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</si>
  <si>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</si>
  <si>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</si>
  <si>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</si>
  <si>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</si>
  <si>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</si>
  <si>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</si>
  <si>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</si>
  <si>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</si>
  <si>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</si>
  <si>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</si>
  <si>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</si>
  <si>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</si>
  <si>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</si>
  <si>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</si>
  <si>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</si>
  <si>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</si>
  <si>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</si>
  <si>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</si>
  <si>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</si>
  <si>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</si>
  <si>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</si>
  <si>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</si>
  <si>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</si>
  <si>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</si>
  <si>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</si>
  <si>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</si>
  <si>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</si>
  <si>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</si>
  <si>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</si>
  <si>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</si>
  <si>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</si>
  <si>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</si>
  <si>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</si>
  <si>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</si>
  <si>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</si>
  <si>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</si>
  <si>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</si>
  <si>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</si>
  <si>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</si>
  <si>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</si>
  <si>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</si>
  <si>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</si>
  <si>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</si>
  <si>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</si>
  <si>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</si>
  <si>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</si>
  <si>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</si>
  <si>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</si>
  <si>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</si>
  <si>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</si>
  <si>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</si>
  <si>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</si>
  <si>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</si>
  <si>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</si>
  <si>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</si>
  <si>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</si>
  <si>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</si>
  <si>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</si>
  <si>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</si>
  <si>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</si>
  <si>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</si>
  <si>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</si>
  <si>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</si>
  <si>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</si>
  <si>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</si>
  <si>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</si>
  <si>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</si>
  <si>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</si>
  <si>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</si>
  <si>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</si>
  <si>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</si>
  <si>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</si>
  <si>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</si>
  <si>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</si>
  <si>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</si>
  <si>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</si>
  <si>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</si>
  <si>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</si>
  <si>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</si>
  <si>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</si>
  <si>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</si>
  <si>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</si>
  <si>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</si>
  <si>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</si>
  <si>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</si>
  <si>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</si>
  <si>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</si>
  <si>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</si>
  <si>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</si>
  <si>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</si>
  <si>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</si>
  <si>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</si>
  <si>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</si>
  <si>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</si>
  <si>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</si>
  <si>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</si>
  <si>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</si>
  <si>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</si>
  <si>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</si>
  <si>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</si>
  <si>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</si>
  <si>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</si>
  <si>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</si>
  <si>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</si>
  <si>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</si>
  <si>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</si>
  <si>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</si>
  <si>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</si>
  <si>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</si>
  <si>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</si>
  <si>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</si>
  <si>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</si>
  <si>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</si>
  <si>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</si>
  <si>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</si>
  <si>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</si>
  <si>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</si>
  <si>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</si>
  <si>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</si>
  <si>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</si>
  <si>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</si>
  <si>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</si>
  <si>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</si>
  <si>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</si>
  <si>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</si>
  <si>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</si>
  <si>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</si>
  <si>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</si>
  <si>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</si>
  <si>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</si>
  <si>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</si>
  <si>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</si>
  <si>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</si>
  <si>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</si>
  <si>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</si>
  <si>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</si>
  <si>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</si>
  <si>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</si>
  <si>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</si>
  <si>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</si>
  <si>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</si>
  <si>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</si>
  <si>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</si>
  <si>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</si>
  <si>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</si>
  <si>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</si>
  <si>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</si>
  <si>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</si>
  <si>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</si>
  <si>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</si>
  <si>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</si>
  <si>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</si>
  <si>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</si>
  <si>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</si>
  <si>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</si>
  <si>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</si>
  <si>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</si>
  <si>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</si>
  <si>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</si>
  <si>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</si>
  <si>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</si>
  <si>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</si>
  <si>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</si>
  <si>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</si>
  <si>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</si>
  <si>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</si>
  <si>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</si>
  <si>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</si>
  <si>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</si>
  <si>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</si>
  <si>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</si>
  <si>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</si>
  <si>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</si>
  <si>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</si>
  <si>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</si>
  <si>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</si>
  <si>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</si>
  <si>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</si>
  <si>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</si>
  <si>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</si>
  <si>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</si>
  <si>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</si>
  <si>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</si>
  <si>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</si>
  <si>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</si>
  <si>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</si>
  <si>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</si>
  <si>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</si>
  <si>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</si>
  <si>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</si>
  <si>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</si>
  <si>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</si>
  <si>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</si>
  <si>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</si>
  <si>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</si>
  <si>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</si>
  <si>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</si>
  <si>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</si>
  <si>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</si>
  <si>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</si>
  <si>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</si>
  <si>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</si>
  <si>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</si>
  <si>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</si>
  <si>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</si>
  <si>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</si>
  <si>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</si>
  <si>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</si>
  <si>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</si>
  <si>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</si>
  <si>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</si>
  <si>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</si>
  <si>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</si>
  <si>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</si>
  <si>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</si>
  <si>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</si>
  <si>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</si>
  <si>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</si>
  <si>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</si>
  <si>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</si>
  <si>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</si>
  <si>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</si>
  <si>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</si>
  <si>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</si>
  <si>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</si>
  <si>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</si>
  <si>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</si>
  <si>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</si>
  <si>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</si>
  <si>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</si>
  <si>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</si>
  <si>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</si>
  <si>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</si>
  <si>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</si>
  <si>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</si>
  <si>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</si>
  <si>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</si>
  <si>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</si>
  <si>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</si>
  <si>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</si>
  <si>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</si>
  <si>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</si>
  <si>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</si>
  <si>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</si>
  <si>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</si>
  <si>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</si>
  <si>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</si>
  <si>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</si>
  <si>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</si>
  <si>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</si>
  <si>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</si>
  <si>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</si>
  <si>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</si>
  <si>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</si>
  <si>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</si>
  <si>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</si>
  <si>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</si>
  <si>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</si>
  <si>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</si>
  <si>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</si>
  <si>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</si>
  <si>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</si>
  <si>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</si>
  <si>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</si>
  <si>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</si>
  <si>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</si>
  <si>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</si>
  <si>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</si>
  <si>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</si>
  <si>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</si>
  <si>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</si>
  <si>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</si>
  <si>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</si>
  <si>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</si>
  <si>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</si>
  <si>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</si>
  <si>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</si>
  <si>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</si>
  <si>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</si>
  <si>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</si>
  <si>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</si>
  <si>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</si>
  <si>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</si>
  <si>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</si>
  <si>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</si>
  <si>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</si>
  <si>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</si>
  <si>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</si>
  <si>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</si>
  <si>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</si>
  <si>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</si>
  <si>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</si>
  <si>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</si>
  <si>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</si>
  <si>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</si>
  <si>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</si>
  <si>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</si>
  <si>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</si>
  <si>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</si>
  <si>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</si>
  <si>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</si>
  <si>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</si>
  <si>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</si>
  <si>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</si>
  <si>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</si>
  <si>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</si>
  <si>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</si>
  <si>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</si>
  <si>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</si>
  <si>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</si>
  <si>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</si>
  <si>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</si>
  <si>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</si>
  <si>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</si>
  <si>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</si>
  <si>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</si>
  <si>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</si>
  <si>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</si>
  <si>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</si>
  <si>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</si>
  <si>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</si>
  <si>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</si>
  <si>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</si>
  <si>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</si>
  <si>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</si>
  <si>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</si>
  <si>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</si>
  <si>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</si>
  <si>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</si>
  <si>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</si>
  <si>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</si>
  <si>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</si>
  <si>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</si>
  <si>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</si>
  <si>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</si>
  <si>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</si>
  <si>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</si>
  <si>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</si>
  <si>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</si>
  <si>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</si>
  <si>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</si>
  <si>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</si>
  <si>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</si>
  <si>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</si>
  <si>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</si>
  <si>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</si>
  <si>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</si>
  <si>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</si>
  <si>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</si>
  <si>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</si>
  <si>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</si>
  <si>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</si>
  <si>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</si>
  <si>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</si>
  <si>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</si>
  <si>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</si>
  <si>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</si>
  <si>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</si>
  <si>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</si>
  <si>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</si>
  <si>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</si>
  <si>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</si>
  <si>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</si>
  <si>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</si>
  <si>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</si>
  <si>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</si>
  <si>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</si>
  <si>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</si>
  <si>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</si>
  <si>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</si>
  <si>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</si>
  <si>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</si>
  <si>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</si>
  <si>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</si>
  <si>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</si>
  <si>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</si>
  <si>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</si>
  <si>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</si>
  <si>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</si>
  <si>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</si>
  <si>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</si>
  <si>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</si>
  <si>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</si>
  <si>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</si>
  <si>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</si>
  <si>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</si>
  <si>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</si>
  <si>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</si>
  <si>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</si>
  <si>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</si>
  <si>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</si>
  <si>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</si>
  <si>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</si>
  <si>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</si>
  <si>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</si>
  <si>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</si>
  <si>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</si>
  <si>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</si>
  <si>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</si>
  <si>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</si>
  <si>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</si>
  <si>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</si>
  <si>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</si>
  <si>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</si>
  <si>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</si>
  <si>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</si>
  <si>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</si>
  <si>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</si>
  <si>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</si>
  <si>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</si>
  <si>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</si>
  <si>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</si>
  <si>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</si>
  <si>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</si>
  <si>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</si>
  <si>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</si>
  <si>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</si>
  <si>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</si>
  <si>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</si>
  <si>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</si>
  <si>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</si>
  <si>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</si>
  <si>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</si>
  <si>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</si>
  <si>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</si>
  <si>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</si>
  <si>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</si>
  <si>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</si>
  <si>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</si>
  <si>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</si>
  <si>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</si>
  <si>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</si>
  <si>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</si>
  <si>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</si>
  <si>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</si>
  <si>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</si>
  <si>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</si>
  <si>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</si>
  <si>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</si>
  <si>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</si>
  <si>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</si>
  <si>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</si>
  <si>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</si>
  <si>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</si>
  <si>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</si>
  <si>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</si>
  <si>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</si>
  <si>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</si>
  <si>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</si>
  <si>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</si>
  <si>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</si>
  <si>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</si>
  <si>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</si>
  <si>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</si>
  <si>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</si>
  <si>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</si>
  <si>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</si>
  <si>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</si>
  <si>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</si>
  <si>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</si>
  <si>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</si>
  <si>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</si>
  <si>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</si>
  <si>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</si>
  <si>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</si>
  <si>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</si>
  <si>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</si>
  <si>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</si>
  <si>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</si>
  <si>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</si>
  <si>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</si>
  <si>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</si>
  <si>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</si>
  <si>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</si>
  <si>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</si>
  <si>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</si>
  <si>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</si>
  <si>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</si>
  <si>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</si>
  <si>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</si>
  <si>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</si>
  <si>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</si>
  <si>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</si>
  <si>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</si>
  <si>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</si>
  <si>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</si>
  <si>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</si>
  <si>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</si>
  <si>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</si>
  <si>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</si>
  <si>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</si>
  <si>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</si>
  <si>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</si>
  <si>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</si>
  <si>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</si>
  <si>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</si>
  <si>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</si>
  <si>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</si>
  <si>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</si>
  <si>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</si>
  <si>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</si>
  <si>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</si>
  <si>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</si>
  <si>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</si>
  <si>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</si>
  <si>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</si>
  <si>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</si>
  <si>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</si>
  <si>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</si>
  <si>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</si>
  <si>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</si>
  <si>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</si>
  <si>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</si>
  <si>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</si>
  <si>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</si>
  <si>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</si>
  <si>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</si>
  <si>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</si>
  <si>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</si>
  <si>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</si>
  <si>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</si>
  <si>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</si>
  <si>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</si>
  <si>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</si>
  <si>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</si>
  <si>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</si>
  <si>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</si>
  <si>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</si>
  <si>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</si>
  <si>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</si>
  <si>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</si>
  <si>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</si>
  <si>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</si>
  <si>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</si>
  <si>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</si>
  <si>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</si>
  <si>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</si>
  <si>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</si>
  <si>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</si>
  <si>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</si>
  <si>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</si>
  <si>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</si>
  <si>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</si>
  <si>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</si>
  <si>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</si>
  <si>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</si>
  <si>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</si>
  <si>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</si>
  <si>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</si>
  <si>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</si>
  <si>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</si>
  <si>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</si>
  <si>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</si>
  <si>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</si>
  <si>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</si>
  <si>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</si>
  <si>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</si>
  <si>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</si>
  <si>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</si>
  <si>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</si>
  <si>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</si>
  <si>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</si>
  <si>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</si>
  <si>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</si>
  <si>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</si>
  <si>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</si>
  <si>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</si>
  <si>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</si>
  <si>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</si>
  <si>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</si>
  <si>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</si>
  <si>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</si>
  <si>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</si>
  <si>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</si>
  <si>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</si>
  <si>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</si>
  <si>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</si>
  <si>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</si>
  <si>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</si>
  <si>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</si>
  <si>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</si>
  <si>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</si>
  <si>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</si>
  <si>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</si>
  <si>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</si>
  <si>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</si>
  <si>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</si>
  <si>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</si>
  <si>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</si>
  <si>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</si>
  <si>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</si>
  <si>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</si>
  <si>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</si>
  <si>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</si>
  <si>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</si>
  <si>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</si>
  <si>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</si>
  <si>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</si>
  <si>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</si>
  <si>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</si>
  <si>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</si>
  <si>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</si>
  <si>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</si>
  <si>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</si>
  <si>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</si>
  <si>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</si>
  <si>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</si>
  <si>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</si>
  <si>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</si>
  <si>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</si>
  <si>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</si>
  <si>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</si>
  <si>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</si>
  <si>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</si>
  <si>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</si>
  <si>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</si>
  <si>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</si>
  <si>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</si>
  <si>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</si>
  <si>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</si>
  <si>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</si>
  <si>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</si>
  <si>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</si>
  <si>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</si>
  <si>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</si>
  <si>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</si>
  <si>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</si>
  <si>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</si>
  <si>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</si>
  <si>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</si>
  <si>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</si>
  <si>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</si>
  <si>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</si>
  <si>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</si>
  <si>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</si>
  <si>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</si>
  <si>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</si>
  <si>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</si>
  <si>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</si>
  <si>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</si>
  <si>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</si>
  <si>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</si>
  <si>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</si>
  <si>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</si>
  <si>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</si>
  <si>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</si>
  <si>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</si>
  <si>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</si>
  <si>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</si>
  <si>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</si>
  <si>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</si>
  <si>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</si>
  <si>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</si>
  <si>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</si>
  <si>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</si>
  <si>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</si>
  <si>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</si>
  <si>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</si>
  <si>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</si>
  <si>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</si>
  <si>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</si>
  <si>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</si>
  <si>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</si>
  <si>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</si>
  <si>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</si>
  <si>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</si>
  <si>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</si>
  <si>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</si>
  <si>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</si>
  <si>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</si>
  <si>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</si>
  <si>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</si>
  <si>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</si>
  <si>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</si>
  <si>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</si>
  <si>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</si>
  <si>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</si>
  <si>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</si>
  <si>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</si>
  <si>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</si>
  <si>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</si>
  <si>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</si>
  <si>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</si>
  <si>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</si>
  <si>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</si>
  <si>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</si>
  <si>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</si>
  <si>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</si>
  <si>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</si>
  <si>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</si>
  <si>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</si>
  <si>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</si>
  <si>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</si>
  <si>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</si>
  <si>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</si>
  <si>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</si>
  <si>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</si>
  <si>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</si>
  <si>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</si>
  <si>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</si>
  <si>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</si>
  <si>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</si>
  <si>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</si>
  <si>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</si>
  <si>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</si>
  <si>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</si>
  <si>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</si>
  <si>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</si>
  <si>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</si>
  <si>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</si>
  <si>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</si>
  <si>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</si>
  <si>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</si>
  <si>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</si>
  <si>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</si>
  <si>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</si>
  <si>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</si>
  <si>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</si>
  <si>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</si>
  <si>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</si>
  <si>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</si>
  <si>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</si>
  <si>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</si>
  <si>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</si>
  <si>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</si>
  <si>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</si>
  <si>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</si>
  <si>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</si>
  <si>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</si>
  <si>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</si>
  <si>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</si>
  <si>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</si>
  <si>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</si>
  <si>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</si>
  <si>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</si>
  <si>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</si>
  <si>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</si>
  <si>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</si>
  <si>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</si>
  <si>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</si>
  <si>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</si>
  <si>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</si>
  <si>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</si>
  <si>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</si>
  <si>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</si>
  <si>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</si>
  <si>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</si>
  <si>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</si>
  <si>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</si>
  <si>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</si>
  <si>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</si>
  <si>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</si>
  <si>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</si>
  <si>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</si>
  <si>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</si>
  <si>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</si>
  <si>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</si>
  <si>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</si>
  <si>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</si>
  <si>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</si>
  <si>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</si>
  <si>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</si>
  <si>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</si>
  <si>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</si>
  <si>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</si>
  <si>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</si>
  <si>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</si>
  <si>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</si>
  <si>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</si>
  <si>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</si>
  <si>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</si>
  <si>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</si>
  <si>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</si>
  <si>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</si>
  <si>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</si>
  <si>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</si>
  <si>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</si>
  <si>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</si>
  <si>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</si>
  <si>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</si>
  <si>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</si>
  <si>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</si>
  <si>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</si>
  <si>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</si>
  <si>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</si>
  <si>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</si>
  <si>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</si>
  <si>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</si>
  <si>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</si>
  <si>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</si>
  <si>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</si>
  <si>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</si>
  <si>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</si>
  <si>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</si>
  <si>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</si>
  <si>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</si>
  <si>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</si>
  <si>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</si>
  <si>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</si>
  <si>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</si>
  <si>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</si>
  <si>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</si>
  <si>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</si>
  <si>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</si>
  <si>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</si>
  <si>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</si>
  <si>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</si>
  <si>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</si>
  <si>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</si>
  <si>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</si>
  <si>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</si>
  <si>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</si>
  <si>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</si>
  <si>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</si>
  <si>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</si>
  <si>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</si>
  <si>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</si>
  <si>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</si>
  <si>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</si>
  <si>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</si>
  <si>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</si>
  <si>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</si>
  <si>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</si>
  <si>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</si>
  <si>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</si>
  <si>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</si>
  <si>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</si>
  <si>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</si>
  <si>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</si>
  <si>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</si>
  <si>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</si>
  <si>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</si>
  <si>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</si>
  <si>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</si>
  <si>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</si>
  <si>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</si>
  <si>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</si>
  <si>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</si>
  <si>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</si>
  <si>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</si>
  <si>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</si>
  <si>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</si>
  <si>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</si>
  <si>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</si>
  <si>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</si>
  <si>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</si>
  <si>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</si>
  <si>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</si>
  <si>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</si>
  <si>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</si>
  <si>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</si>
  <si>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</si>
  <si>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</si>
  <si>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</si>
  <si>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</si>
  <si>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</si>
  <si>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</si>
  <si>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</si>
  <si>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</si>
  <si>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</si>
  <si>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</si>
  <si>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</si>
  <si>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</si>
  <si>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</si>
  <si>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</si>
  <si>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</si>
  <si>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</si>
  <si>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</si>
  <si>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</si>
  <si>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</si>
  <si>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</si>
  <si>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</si>
  <si>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</si>
  <si>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</si>
  <si>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</si>
  <si>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</si>
  <si>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</si>
  <si>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</si>
  <si>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</si>
  <si>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</si>
  <si>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</si>
  <si>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</si>
  <si>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</si>
  <si>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</si>
  <si>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</si>
  <si>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</si>
  <si>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</si>
  <si>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</si>
  <si>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</si>
  <si>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</si>
  <si>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</si>
  <si>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</si>
  <si>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</si>
  <si>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</si>
  <si>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</si>
  <si>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</si>
  <si>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</si>
  <si>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</si>
  <si>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</si>
  <si>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</si>
  <si>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</si>
  <si>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</si>
  <si>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</si>
  <si>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</si>
  <si>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</si>
  <si>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</si>
  <si>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</si>
  <si>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</si>
  <si>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</si>
  <si>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</si>
  <si>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</si>
  <si>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</si>
  <si>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</si>
  <si>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</si>
  <si>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</si>
  <si>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</si>
  <si>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</si>
  <si>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</si>
  <si>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</si>
  <si>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</si>
  <si>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</si>
  <si>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</si>
  <si>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</si>
  <si>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</si>
  <si>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</si>
  <si>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</si>
  <si>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</si>
  <si>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</si>
  <si>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</si>
  <si>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</si>
  <si>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</si>
  <si>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</si>
  <si>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</si>
  <si>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</si>
  <si>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</si>
  <si>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</si>
  <si>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</si>
  <si>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</si>
  <si>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</si>
  <si>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</si>
  <si>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</si>
  <si>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</si>
  <si>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</si>
  <si>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</si>
  <si>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</si>
  <si>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</si>
  <si>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</si>
  <si>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</si>
  <si>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</si>
  <si>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</si>
  <si>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</si>
  <si>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</si>
  <si>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</si>
  <si>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</si>
  <si>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</si>
  <si>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</si>
  <si>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</si>
  <si>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</si>
  <si>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</si>
  <si>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</si>
  <si>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</si>
  <si>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</si>
  <si>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</si>
  <si>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</si>
  <si>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</si>
  <si>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</si>
  <si>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</si>
  <si>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</si>
  <si>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</si>
  <si>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</si>
  <si>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</si>
  <si>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</si>
  <si>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</si>
  <si>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</si>
  <si>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</si>
  <si>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</si>
  <si>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</si>
  <si>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</si>
  <si>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</si>
  <si>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</si>
  <si>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</si>
  <si>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</si>
  <si>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</si>
  <si>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</si>
  <si>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</si>
  <si>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</si>
  <si>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</si>
  <si>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</si>
  <si>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</si>
  <si>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</si>
  <si>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</si>
  <si>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</si>
  <si>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</si>
  <si>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</si>
  <si>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</si>
  <si>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</si>
  <si>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</si>
  <si>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</si>
  <si>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</si>
  <si>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</si>
  <si>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</si>
  <si>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</si>
  <si>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</si>
  <si>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</si>
  <si>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</si>
  <si>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</si>
  <si>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</si>
  <si>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</si>
  <si>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</si>
  <si>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</si>
  <si>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</si>
  <si>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</si>
  <si>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</si>
  <si>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</si>
  <si>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</si>
  <si>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</si>
  <si>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</si>
  <si>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</si>
  <si>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</si>
  <si>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</si>
  <si>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</si>
  <si>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</si>
  <si>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</si>
  <si>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</si>
  <si>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</si>
  <si>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</si>
  <si>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</si>
  <si>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</si>
  <si>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</si>
  <si>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</si>
  <si>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</si>
  <si>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</si>
  <si>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</si>
  <si>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</si>
  <si>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</si>
  <si>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</si>
  <si>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</si>
  <si>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</si>
  <si>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</si>
  <si>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</si>
  <si>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</si>
  <si>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</si>
  <si>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</si>
  <si>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</si>
  <si>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</si>
  <si>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</si>
  <si>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</si>
  <si>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</si>
  <si>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</si>
  <si>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</si>
  <si>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</si>
  <si>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</si>
  <si>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</si>
  <si>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</si>
  <si>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</si>
  <si>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</si>
  <si>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</si>
  <si>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</si>
  <si>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</si>
  <si>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</si>
  <si>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</si>
  <si>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</si>
  <si>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</si>
  <si>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</si>
  <si>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</si>
  <si>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</si>
  <si>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</si>
  <si>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</si>
  <si>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</si>
  <si>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</si>
  <si>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</si>
  <si>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</si>
  <si>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</si>
  <si>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</si>
  <si>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</si>
  <si>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</si>
  <si>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</si>
  <si>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</si>
  <si>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</si>
  <si>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</si>
  <si>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</si>
  <si>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</si>
  <si>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</si>
  <si>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</si>
  <si>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</si>
  <si>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</si>
  <si>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</si>
  <si>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</si>
  <si>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</si>
  <si>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</si>
  <si>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</si>
  <si>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</si>
  <si>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</si>
  <si>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</si>
  <si>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</si>
  <si>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</si>
  <si>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</si>
  <si>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</si>
  <si>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</si>
  <si>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</si>
  <si>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</si>
  <si>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</si>
  <si>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</si>
  <si>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</si>
  <si>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</si>
  <si>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</si>
  <si>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</si>
  <si>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</si>
  <si>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</si>
  <si>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</si>
  <si>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</si>
  <si>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</si>
  <si>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</si>
  <si>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</si>
  <si>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</si>
  <si>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</si>
  <si>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</si>
  <si>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</si>
  <si>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</si>
  <si>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</si>
  <si>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</si>
  <si>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</si>
  <si>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</si>
  <si>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</si>
  <si>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</si>
  <si>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</si>
  <si>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</si>
  <si>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</si>
  <si>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</si>
  <si>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</si>
  <si>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</si>
  <si>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</si>
  <si>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</si>
  <si>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</si>
  <si>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</si>
  <si>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</si>
  <si>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</si>
  <si>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</si>
  <si>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</si>
  <si>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</si>
  <si>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</si>
  <si>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</si>
  <si>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</si>
  <si>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</si>
  <si>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</si>
  <si>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</si>
  <si>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</si>
  <si>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</si>
  <si>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</si>
  <si>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</si>
  <si>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</si>
  <si>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</si>
  <si>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</si>
  <si>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</si>
  <si>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</si>
  <si>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</si>
  <si>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</si>
  <si>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</si>
  <si>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</si>
  <si>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</si>
  <si>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</si>
  <si>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</si>
  <si>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</si>
  <si>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</si>
  <si>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</si>
  <si>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</si>
  <si>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</si>
  <si>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</si>
  <si>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</si>
  <si>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</si>
  <si>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</si>
  <si>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</si>
  <si>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</si>
  <si>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</si>
  <si>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</si>
  <si>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</si>
  <si>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</si>
  <si>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</si>
  <si>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</si>
  <si>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</si>
  <si>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</si>
  <si>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</si>
  <si>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</si>
  <si>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</si>
  <si>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</si>
  <si>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</si>
  <si>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</si>
  <si>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</si>
  <si>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</si>
  <si>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</si>
  <si>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</si>
  <si>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</si>
  <si>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</si>
  <si>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</si>
  <si>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</si>
  <si>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</si>
  <si>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</si>
  <si>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</si>
  <si>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</si>
  <si>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</si>
  <si>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</si>
  <si>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</si>
  <si>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</si>
  <si>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</si>
  <si>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</si>
  <si>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</si>
  <si>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</si>
  <si>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</si>
  <si>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</si>
  <si>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</si>
  <si>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</si>
  <si>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</si>
  <si>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</si>
  <si>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</si>
  <si>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</si>
  <si>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</si>
  <si>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</si>
  <si>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</si>
  <si>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</si>
  <si>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</si>
  <si>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</si>
  <si>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</si>
  <si>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</si>
  <si>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</si>
  <si>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</si>
  <si>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</si>
  <si>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</si>
  <si>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</si>
  <si>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</si>
  <si>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</si>
  <si>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</si>
  <si>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</si>
  <si>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</si>
  <si>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</si>
  <si>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</si>
  <si>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</si>
  <si>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</si>
  <si>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</si>
  <si>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</si>
  <si>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</si>
  <si>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</si>
  <si>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</si>
  <si>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</si>
  <si>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</si>
  <si>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</si>
  <si>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</si>
  <si>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</si>
  <si>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</si>
  <si>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</si>
  <si>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</si>
  <si>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</si>
  <si>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</si>
  <si>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</si>
  <si>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</si>
  <si>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</si>
  <si>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</si>
  <si>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</si>
  <si>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</si>
  <si>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</si>
  <si>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</si>
  <si>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</si>
  <si>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</si>
  <si>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</si>
  <si>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</si>
  <si>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</si>
  <si>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</si>
  <si>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</si>
  <si>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</si>
  <si>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</si>
  <si>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</si>
  <si>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</si>
  <si>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</si>
  <si>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</si>
  <si>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</si>
  <si>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</si>
  <si>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</si>
  <si>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</si>
  <si>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</si>
  <si>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</si>
  <si>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</si>
  <si>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</si>
  <si>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</si>
  <si>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</si>
  <si>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</si>
  <si>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</si>
  <si>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</si>
  <si>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</si>
  <si>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</si>
  <si>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</si>
  <si>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</si>
  <si>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</si>
  <si>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</si>
  <si>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</si>
  <si>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</si>
  <si>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</si>
  <si>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</si>
  <si>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</si>
  <si>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</si>
  <si>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</si>
  <si>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</si>
  <si>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</si>
  <si>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</si>
  <si>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</si>
  <si>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</si>
  <si>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</si>
  <si>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</si>
  <si>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</si>
  <si>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</si>
  <si>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</si>
  <si>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</si>
  <si>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</si>
  <si>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</si>
  <si>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</si>
  <si>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</si>
  <si>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</si>
  <si>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</si>
  <si>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</si>
  <si>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</si>
  <si>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</si>
  <si>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</si>
  <si>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</si>
  <si>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</si>
  <si>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</si>
  <si>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</si>
  <si>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</si>
  <si>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</si>
  <si>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</si>
  <si>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</si>
  <si>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</si>
  <si>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</si>
  <si>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</si>
  <si>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</si>
  <si>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</si>
  <si>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</si>
  <si>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</si>
  <si>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</si>
  <si>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</si>
  <si>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</si>
  <si>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</si>
  <si>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</si>
  <si>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</si>
  <si>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</si>
  <si>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</si>
  <si>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</si>
  <si>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</si>
  <si>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</si>
  <si>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</si>
  <si>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</si>
  <si>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</si>
  <si>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</si>
  <si>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</si>
  <si>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</si>
  <si>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</si>
  <si>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</si>
  <si>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</si>
  <si>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</si>
  <si>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</si>
  <si>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</si>
  <si>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</si>
  <si>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</si>
  <si>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</si>
  <si>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</si>
  <si>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</si>
  <si>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</si>
  <si>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</si>
  <si>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</si>
  <si>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</si>
  <si>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</si>
  <si>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</si>
  <si>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</si>
  <si>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</si>
  <si>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</si>
  <si>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</si>
  <si>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</si>
  <si>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</si>
  <si>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</si>
  <si>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</si>
  <si>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</si>
  <si>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</si>
  <si>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</si>
  <si>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</si>
  <si>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</si>
  <si>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</si>
  <si>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</si>
  <si>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</si>
  <si>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</si>
  <si>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</si>
  <si>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</si>
  <si>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</si>
  <si>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</si>
  <si>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</si>
  <si>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</si>
  <si>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</si>
  <si>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</si>
  <si>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</si>
  <si>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</si>
  <si>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</si>
  <si>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</si>
  <si>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</si>
  <si>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</si>
  <si>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</si>
  <si>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</si>
  <si>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</si>
  <si>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</si>
  <si>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</si>
  <si>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</si>
  <si>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</si>
  <si>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</si>
  <si>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</si>
  <si>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</si>
  <si>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</si>
  <si>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</si>
  <si>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</si>
  <si>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</si>
  <si>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</si>
  <si>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</si>
  <si>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</si>
  <si>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</si>
  <si>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</si>
  <si>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</si>
  <si>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</si>
  <si>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</si>
  <si>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</si>
  <si>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</si>
  <si>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</si>
  <si>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</si>
  <si>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</si>
  <si>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</si>
  <si>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</si>
  <si>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</si>
  <si>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</si>
  <si>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</si>
  <si>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</si>
  <si>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</si>
  <si>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</si>
  <si>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</si>
  <si>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</si>
  <si>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</si>
  <si>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</si>
  <si>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</si>
  <si>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</si>
  <si>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</si>
  <si>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</si>
  <si>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</si>
  <si>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</si>
  <si>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</si>
  <si>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</si>
  <si>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</si>
  <si>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</si>
  <si>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</si>
  <si>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</si>
  <si>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</si>
  <si>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</si>
  <si>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</si>
  <si>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</si>
  <si>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</si>
  <si>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</si>
  <si>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</si>
  <si>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</si>
  <si>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</si>
  <si>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</si>
  <si>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</si>
  <si>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</si>
  <si>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</si>
  <si>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</si>
  <si>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</si>
  <si>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</si>
  <si>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</si>
  <si>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</si>
  <si>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</si>
  <si>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</si>
  <si>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</si>
  <si>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</si>
  <si>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</si>
  <si>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</si>
  <si>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</si>
  <si>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</si>
  <si>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</si>
  <si>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</si>
  <si>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</si>
  <si>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</si>
  <si>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</si>
  <si>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</si>
  <si>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</si>
  <si>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</si>
  <si>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</si>
  <si>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</si>
  <si>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</si>
  <si>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</si>
  <si>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</si>
  <si>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</si>
  <si>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</si>
  <si>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</si>
  <si>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</si>
  <si>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</si>
  <si>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</si>
  <si>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</si>
  <si>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</si>
  <si>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</si>
  <si>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</si>
  <si>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</si>
  <si>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</si>
  <si>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</si>
  <si>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</si>
  <si>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</si>
  <si>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</si>
  <si>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</si>
  <si>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</si>
  <si>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</si>
  <si>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</si>
  <si>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</si>
  <si>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</si>
  <si>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</si>
  <si>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</si>
  <si>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</si>
  <si>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</si>
  <si>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</si>
  <si>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</si>
  <si>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</si>
  <si>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</si>
  <si>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</si>
  <si>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</si>
  <si>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</si>
  <si>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</si>
  <si>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</si>
  <si>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</si>
  <si>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</si>
  <si>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</si>
  <si>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</si>
  <si>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</si>
  <si>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</si>
  <si>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</si>
  <si>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</si>
  <si>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</si>
  <si>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</si>
  <si>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</si>
  <si>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</si>
  <si>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</si>
  <si>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</si>
  <si>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</si>
  <si>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</si>
  <si>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</si>
  <si>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</si>
  <si>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</si>
  <si>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</si>
  <si>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</si>
  <si>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</si>
  <si>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</si>
  <si>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</si>
  <si>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</si>
  <si>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</si>
  <si>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</si>
  <si>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</si>
  <si>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</si>
  <si>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</si>
  <si>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</si>
  <si>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</si>
  <si>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</si>
  <si>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</si>
  <si>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</si>
  <si>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</si>
  <si>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</si>
  <si>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</si>
  <si>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</si>
  <si>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</si>
  <si>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</si>
  <si>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</si>
  <si>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</si>
  <si>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</si>
  <si>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</si>
  <si>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</si>
  <si>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</si>
  <si>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</si>
  <si>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</si>
  <si>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</si>
  <si>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</si>
  <si>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</si>
  <si>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</si>
  <si>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</si>
  <si>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</si>
  <si>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</si>
  <si>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</si>
  <si>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</si>
  <si>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</si>
  <si>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</si>
  <si>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</si>
  <si>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</si>
  <si>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</si>
  <si>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</si>
  <si>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</si>
  <si>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</si>
  <si>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</si>
  <si>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</si>
  <si>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</si>
  <si>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</si>
  <si>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</si>
  <si>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</si>
  <si>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</si>
  <si>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</si>
  <si>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</si>
  <si>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</si>
  <si>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</si>
  <si>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</si>
  <si>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</si>
  <si>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</si>
  <si>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</si>
  <si>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</si>
  <si>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</si>
  <si>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</si>
  <si>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</si>
  <si>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</si>
  <si>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</si>
  <si>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</si>
  <si>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</si>
  <si>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</si>
  <si>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</si>
  <si>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</si>
  <si>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</si>
  <si>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</si>
  <si>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</si>
  <si>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</si>
  <si>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</si>
  <si>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</si>
  <si>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</si>
  <si>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</si>
  <si>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</si>
  <si>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</si>
  <si>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</si>
  <si>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</si>
  <si>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</si>
  <si>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</si>
  <si>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</si>
  <si>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</si>
  <si>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</si>
  <si>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</si>
  <si>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</si>
  <si>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</si>
  <si>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</si>
  <si>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</si>
  <si>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</si>
  <si>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</si>
  <si>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</si>
  <si>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</si>
  <si>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</si>
  <si>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</si>
  <si>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</si>
  <si>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</si>
  <si>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</si>
  <si>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</si>
  <si>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</si>
  <si>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</si>
  <si>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</si>
  <si>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</si>
  <si>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</si>
  <si>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</si>
  <si>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</si>
  <si>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</si>
  <si>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</si>
  <si>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</si>
  <si>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</si>
  <si>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</si>
  <si>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</si>
  <si>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</si>
  <si>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</si>
  <si>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</si>
  <si>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</si>
  <si>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</si>
  <si>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</si>
  <si>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</si>
  <si>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</si>
  <si>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</si>
  <si>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</si>
  <si>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</si>
  <si>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</si>
  <si>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</si>
  <si>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</si>
  <si>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</si>
  <si>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</si>
  <si>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</si>
  <si>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</si>
  <si>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</si>
  <si>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</si>
  <si>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</si>
  <si>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</si>
  <si>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</si>
  <si>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</si>
  <si>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</si>
  <si>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</si>
  <si>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</si>
  <si>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</si>
  <si>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</si>
  <si>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</si>
  <si>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</si>
  <si>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</si>
  <si>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</si>
  <si>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</si>
  <si>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</si>
  <si>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</si>
  <si>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</si>
  <si>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</si>
  <si>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</si>
  <si>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</si>
  <si>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</si>
  <si>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</si>
  <si>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</si>
  <si>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</si>
  <si>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</si>
  <si>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</si>
  <si>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</si>
  <si>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</si>
  <si>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</si>
  <si>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</si>
  <si>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</si>
  <si>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</si>
  <si>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</si>
  <si>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</si>
  <si>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</si>
  <si>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</si>
  <si>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</si>
  <si>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</si>
  <si>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</si>
  <si>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</si>
  <si>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</si>
  <si>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</si>
  <si>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</si>
  <si>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</si>
  <si>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</si>
  <si>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</si>
  <si>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</si>
  <si>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</si>
  <si>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</si>
  <si>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</si>
  <si>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</si>
  <si>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</si>
  <si>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</si>
  <si>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</si>
  <si>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</si>
  <si>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</si>
  <si>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</si>
  <si>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</si>
  <si>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</si>
  <si>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</si>
  <si>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</si>
  <si>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</si>
  <si>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</si>
  <si>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</si>
  <si>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</si>
  <si>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</si>
  <si>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</si>
  <si>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</si>
  <si>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</si>
  <si>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</si>
  <si>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</si>
  <si>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</si>
  <si>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</si>
  <si>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</si>
  <si>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</si>
  <si>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</si>
  <si>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</si>
  <si>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</si>
  <si>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</si>
  <si>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</si>
  <si>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</si>
  <si>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</si>
  <si>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</si>
  <si>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</si>
  <si>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</si>
  <si>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</si>
  <si>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</si>
  <si>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</si>
  <si>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</si>
  <si>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</si>
  <si>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</si>
  <si>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</si>
  <si>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</si>
  <si>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</si>
  <si>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</si>
  <si>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</si>
  <si>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</si>
  <si>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</si>
  <si>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</si>
  <si>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</si>
  <si>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</si>
  <si>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</si>
  <si>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</si>
  <si>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</si>
  <si>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</si>
  <si>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</si>
  <si>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</si>
  <si>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</si>
  <si>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</si>
  <si>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</si>
  <si>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</si>
  <si>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</si>
  <si>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</si>
  <si>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</si>
  <si>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</si>
  <si>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</si>
  <si>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</si>
  <si>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</si>
  <si>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</si>
  <si>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</si>
  <si>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</si>
  <si>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</si>
  <si>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</si>
  <si>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</si>
  <si>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</si>
  <si>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</si>
  <si>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</si>
  <si>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</si>
  <si>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</si>
  <si>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</si>
  <si>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</si>
  <si>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</si>
  <si>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</si>
  <si>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</si>
  <si>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</si>
  <si>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</si>
  <si>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</si>
  <si>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</si>
  <si>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</si>
  <si>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</si>
  <si>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</si>
  <si>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</si>
  <si>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</si>
  <si>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</si>
  <si>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</si>
  <si>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</si>
  <si>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</si>
  <si>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</si>
  <si>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</si>
  <si>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</si>
  <si>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</si>
  <si>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</si>
  <si>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</si>
  <si>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</si>
  <si>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</si>
  <si>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</si>
  <si>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</si>
  <si>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</si>
  <si>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</si>
  <si>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</si>
  <si>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</si>
  <si>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</si>
  <si>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</si>
  <si>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</si>
  <si>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</si>
  <si>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</si>
  <si>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</si>
  <si>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</si>
  <si>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</si>
  <si>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</si>
  <si>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</si>
  <si>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</si>
  <si>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</si>
  <si>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</si>
  <si>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</si>
  <si>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</si>
  <si>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</si>
  <si>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</si>
  <si>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</si>
  <si>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</si>
  <si>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</si>
  <si>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</si>
  <si>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</si>
  <si>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</si>
  <si>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</si>
  <si>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</si>
  <si>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</si>
  <si>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</si>
  <si>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</si>
  <si>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</si>
  <si>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</si>
  <si>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</si>
  <si>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</si>
  <si>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</si>
  <si>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</si>
  <si>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</si>
  <si>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</si>
  <si>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</si>
  <si>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</si>
  <si>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</si>
  <si>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</si>
  <si>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</si>
  <si>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</si>
  <si>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</si>
  <si>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</si>
  <si>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</si>
  <si>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</si>
  <si>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</si>
  <si>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</si>
  <si>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</si>
  <si>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</si>
  <si>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</si>
  <si>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</si>
  <si>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</si>
  <si>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</si>
  <si>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</si>
  <si>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</si>
  <si>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</si>
  <si>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</si>
  <si>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</si>
  <si>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</si>
  <si>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</si>
  <si>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</si>
  <si>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</si>
  <si>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</si>
  <si>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</si>
  <si>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</si>
  <si>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</si>
  <si>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</si>
  <si>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</si>
  <si>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</si>
  <si>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</si>
  <si>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</si>
  <si>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</si>
  <si>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</si>
  <si>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</si>
  <si>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</si>
  <si>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</si>
  <si>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</si>
  <si>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</si>
  <si>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</si>
  <si>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</si>
  <si>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</si>
  <si>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</si>
  <si>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</si>
  <si>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</si>
  <si>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</si>
  <si>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</si>
  <si>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</si>
  <si>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</si>
  <si>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</si>
  <si>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</si>
  <si>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</si>
  <si>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</si>
  <si>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</si>
  <si>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</si>
  <si>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</si>
  <si>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</si>
  <si>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</si>
  <si>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</si>
  <si>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</si>
  <si>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</si>
  <si>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</si>
  <si>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</si>
  <si>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</si>
  <si>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</si>
  <si>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</si>
  <si>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</si>
  <si>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</si>
  <si>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</si>
  <si>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</si>
  <si>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</si>
  <si>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</si>
  <si>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</si>
  <si>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</si>
  <si>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</si>
  <si>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</si>
  <si>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</si>
  <si>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</si>
  <si>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</si>
  <si>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</si>
  <si>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</si>
  <si>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</si>
  <si>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</si>
  <si>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</si>
  <si>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</si>
  <si>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</si>
  <si>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</si>
  <si>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</si>
  <si>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</si>
  <si>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</si>
  <si>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</si>
  <si>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</si>
  <si>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</si>
  <si>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</si>
  <si>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</si>
  <si>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</si>
  <si>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</si>
  <si>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</si>
  <si>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</si>
  <si>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</si>
  <si>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</si>
  <si>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</si>
  <si>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</si>
  <si>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</si>
  <si>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</si>
  <si>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</si>
  <si>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</si>
  <si>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</si>
  <si>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</si>
  <si>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</si>
  <si>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</si>
  <si>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</si>
  <si>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</si>
  <si>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</si>
  <si>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</si>
  <si>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</si>
  <si>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</si>
  <si>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</si>
  <si>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</si>
  <si>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</si>
  <si>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</si>
  <si>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</si>
  <si>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</si>
  <si>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</si>
  <si>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</si>
  <si>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</si>
  <si>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</si>
  <si>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</si>
  <si>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</si>
  <si>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</si>
  <si>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</si>
  <si>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</si>
  <si>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</si>
  <si>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</si>
  <si>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</si>
  <si>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</si>
  <si>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</si>
  <si>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</si>
  <si>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</si>
  <si>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</si>
  <si>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</si>
  <si>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</si>
  <si>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</si>
  <si>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</si>
  <si>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</si>
  <si>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</si>
  <si>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</si>
  <si>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</si>
  <si>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</si>
  <si>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</si>
  <si>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</si>
  <si>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</si>
  <si>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</si>
  <si>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</si>
  <si>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</si>
  <si>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</si>
  <si>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</si>
  <si>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</si>
  <si>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</si>
  <si>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</si>
  <si>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</si>
  <si>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</si>
  <si>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</si>
  <si>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</si>
  <si>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</si>
  <si>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</si>
  <si>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</si>
  <si>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</si>
  <si>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</si>
  <si>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</si>
  <si>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</si>
  <si>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</si>
  <si>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</si>
  <si>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</si>
  <si>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</si>
  <si>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</si>
  <si>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</si>
  <si>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</si>
  <si>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</si>
  <si>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</si>
  <si>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</si>
  <si>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</si>
  <si>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</si>
  <si>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</si>
  <si>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</si>
  <si>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</si>
  <si>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</si>
  <si>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</si>
  <si>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</si>
  <si>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</si>
  <si>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</si>
  <si>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</si>
  <si>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</si>
  <si>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</si>
  <si>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</si>
  <si>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</si>
  <si>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</si>
  <si>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</si>
  <si>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</si>
  <si>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</si>
  <si>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</si>
  <si>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</si>
  <si>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</si>
  <si>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</si>
  <si>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</si>
  <si>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</si>
  <si>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</si>
  <si>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</si>
  <si>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</si>
  <si>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</si>
  <si>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</si>
  <si>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</si>
  <si>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</si>
  <si>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</si>
  <si>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</si>
  <si>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</si>
  <si>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</si>
  <si>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</si>
  <si>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</si>
  <si>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</si>
  <si>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</si>
  <si>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</si>
  <si>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</si>
  <si>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</si>
  <si>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</si>
  <si>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</si>
  <si>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</si>
  <si>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</si>
  <si>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</si>
  <si>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</si>
  <si>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</si>
  <si>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</si>
  <si>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</si>
  <si>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</si>
  <si>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</si>
  <si>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</si>
  <si>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</si>
  <si>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</si>
  <si>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</si>
  <si>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</si>
  <si>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</si>
  <si>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</si>
  <si>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</si>
  <si>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</si>
  <si>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</si>
  <si>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</si>
  <si>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</si>
  <si>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</si>
  <si>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</si>
  <si>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</si>
  <si>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</si>
  <si>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</si>
  <si>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</si>
  <si>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</si>
  <si>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</si>
  <si>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</si>
  <si>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</si>
  <si>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</si>
  <si>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</si>
  <si>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</si>
  <si>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</si>
  <si>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</si>
  <si>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</si>
  <si>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</si>
  <si>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</si>
  <si>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</si>
  <si>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</si>
  <si>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</si>
  <si>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</si>
  <si>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</si>
  <si>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</si>
  <si>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</si>
  <si>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</si>
  <si>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</si>
  <si>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</si>
  <si>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</si>
  <si>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</si>
  <si>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</si>
  <si>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</si>
  <si>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</si>
  <si>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</si>
  <si>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</si>
  <si>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</si>
  <si>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</si>
  <si>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</si>
  <si>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</si>
  <si>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</si>
  <si>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</si>
  <si>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</si>
  <si>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</si>
  <si>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</si>
  <si>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</si>
  <si>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</si>
  <si>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</si>
  <si>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</si>
  <si>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</si>
  <si>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</si>
  <si>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</si>
  <si>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</si>
  <si>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</si>
  <si>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</si>
  <si>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</si>
  <si>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</si>
  <si>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</si>
  <si>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</si>
  <si>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</si>
  <si>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</si>
  <si>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</si>
  <si>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</si>
  <si>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</si>
  <si>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</si>
  <si>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</si>
  <si>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</si>
  <si>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</si>
  <si>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</si>
  <si>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</si>
  <si>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</si>
  <si>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</si>
  <si>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</si>
  <si>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</si>
  <si>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</si>
  <si>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</si>
  <si>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</si>
  <si>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</si>
  <si>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</si>
  <si>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</si>
  <si>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</si>
  <si>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</si>
  <si>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</si>
  <si>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</si>
  <si>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</si>
  <si>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</si>
  <si>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</si>
  <si>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</si>
  <si>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</si>
  <si>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</si>
  <si>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</si>
  <si>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</si>
  <si>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</si>
  <si>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</si>
  <si>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</si>
  <si>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</si>
  <si>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</si>
  <si>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</si>
  <si>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</si>
  <si>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</si>
  <si>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</si>
  <si>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</si>
  <si>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</si>
  <si>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</si>
  <si>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</si>
  <si>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</si>
  <si>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</si>
  <si>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</si>
  <si>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</si>
  <si>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</si>
  <si>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</si>
  <si>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</si>
  <si>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</si>
  <si>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</si>
  <si>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</si>
  <si>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</si>
  <si>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</si>
  <si>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</si>
  <si>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</si>
  <si>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</si>
  <si>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</si>
  <si>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</si>
  <si>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</si>
  <si>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</si>
  <si>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</si>
  <si>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</si>
  <si>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</si>
  <si>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</si>
  <si>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</si>
  <si>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</si>
  <si>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</si>
  <si>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</si>
  <si>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</si>
  <si>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</si>
  <si>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</si>
  <si>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</si>
  <si>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</si>
  <si>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</si>
  <si>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</si>
  <si>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</si>
  <si>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</si>
  <si>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</si>
  <si>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</si>
  <si>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</si>
  <si>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</si>
  <si>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</si>
  <si>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</si>
  <si>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</si>
  <si>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</si>
  <si>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</si>
  <si>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</si>
  <si>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</si>
  <si>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</si>
  <si>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</si>
  <si>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</si>
  <si>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</si>
  <si>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</si>
  <si>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</si>
  <si>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</si>
  <si>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</si>
  <si>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</si>
  <si>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</si>
  <si>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</si>
  <si>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</si>
  <si>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</si>
  <si>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</si>
  <si>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</si>
  <si>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</si>
  <si>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</si>
  <si>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</si>
  <si>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</si>
  <si>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</si>
  <si>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</si>
  <si>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</si>
  <si>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</si>
  <si>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</si>
  <si>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</si>
  <si>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</si>
  <si>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</si>
  <si>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</si>
  <si>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</si>
  <si>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</si>
  <si>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</si>
  <si>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</si>
  <si>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</si>
  <si>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</si>
  <si>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</si>
  <si>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</si>
  <si>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</si>
  <si>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</si>
  <si>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</si>
  <si>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</si>
  <si>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</si>
  <si>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</si>
  <si>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</si>
  <si>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</si>
  <si>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</si>
  <si>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</si>
  <si>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</si>
  <si>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</si>
  <si>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</si>
  <si>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</si>
  <si>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</si>
  <si>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</si>
  <si>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</si>
  <si>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</si>
  <si>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</si>
  <si>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</si>
  <si>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</si>
  <si>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</si>
  <si>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</si>
  <si>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</si>
  <si>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</si>
  <si>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</si>
  <si>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</si>
  <si>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</si>
  <si>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</si>
  <si>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</si>
  <si>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</si>
  <si>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</si>
  <si>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</si>
  <si>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</si>
  <si>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</si>
  <si>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</si>
  <si>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</si>
  <si>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</si>
  <si>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</si>
  <si>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</si>
  <si>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</si>
  <si>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</si>
  <si>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</si>
  <si>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</si>
  <si>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</si>
  <si>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</si>
  <si>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</si>
  <si>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</si>
  <si>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</si>
  <si>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</si>
  <si>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</si>
  <si>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</si>
  <si>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</si>
  <si>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</si>
  <si>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</si>
  <si>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</si>
  <si>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</si>
  <si>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</si>
  <si>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</si>
  <si>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</si>
  <si>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</si>
  <si>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</si>
  <si>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</si>
  <si>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</si>
  <si>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</si>
  <si>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</si>
  <si>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</si>
  <si>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</si>
  <si>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</si>
  <si>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</si>
  <si>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</si>
  <si>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</si>
  <si>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</si>
  <si>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</si>
  <si>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</si>
  <si>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</si>
  <si>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</si>
  <si>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</si>
  <si>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</si>
  <si>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</si>
  <si>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</si>
  <si>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</si>
  <si>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</si>
  <si>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</si>
  <si>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</si>
  <si>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</si>
  <si>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</si>
  <si>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</si>
  <si>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</si>
  <si>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</si>
  <si>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</si>
  <si>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</si>
  <si>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</si>
  <si>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</si>
  <si>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</si>
  <si>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</si>
  <si>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</si>
  <si>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</si>
  <si>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</si>
  <si>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</si>
  <si>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</si>
  <si>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</si>
  <si>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</si>
  <si>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</si>
  <si>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</si>
  <si>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</si>
  <si>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</si>
  <si>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</si>
  <si>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</si>
  <si>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</si>
  <si>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</si>
  <si>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</si>
  <si>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</si>
  <si>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</si>
  <si>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</si>
  <si>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</si>
  <si>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</si>
  <si>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</si>
  <si>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</si>
  <si>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</si>
  <si>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</si>
  <si>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</si>
  <si>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</si>
  <si>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</si>
  <si>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</si>
  <si>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</si>
  <si>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</si>
  <si>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</si>
  <si>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</si>
  <si>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</si>
  <si>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</si>
  <si>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</si>
  <si>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</si>
  <si>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</si>
  <si>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</si>
  <si>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</si>
  <si>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</si>
  <si>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</si>
  <si>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</si>
  <si>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</si>
  <si>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</si>
  <si>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</si>
  <si>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</si>
  <si>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</si>
  <si>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</si>
  <si>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</si>
  <si>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</si>
  <si>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</si>
  <si>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</si>
  <si>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</si>
  <si>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</si>
  <si>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</si>
  <si>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</si>
  <si>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</si>
  <si>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</si>
  <si>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</si>
  <si>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</si>
  <si>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</si>
  <si>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</si>
  <si>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</si>
  <si>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</si>
  <si>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</si>
  <si>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</si>
  <si>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</si>
  <si>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</si>
  <si>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</si>
  <si>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</si>
  <si>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</si>
  <si>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</si>
  <si>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</si>
  <si>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</si>
  <si>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</si>
  <si>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</si>
  <si>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</si>
  <si>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</si>
  <si>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</si>
  <si>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</si>
  <si>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</si>
  <si>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</si>
  <si>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</si>
  <si>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</si>
  <si>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</si>
  <si>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</si>
  <si>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</si>
  <si>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</si>
  <si>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</si>
  <si>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</si>
  <si>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</si>
  <si>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</si>
  <si>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</si>
  <si>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</si>
  <si>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</si>
  <si>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</si>
  <si>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</si>
  <si>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</si>
  <si>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</si>
  <si>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</si>
  <si>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</si>
  <si>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</si>
  <si>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</si>
  <si>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</si>
  <si>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</si>
  <si>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</si>
  <si>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</si>
  <si>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</si>
  <si>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</si>
  <si>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</si>
  <si>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</si>
  <si>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</si>
  <si>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</si>
  <si>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</si>
  <si>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</si>
  <si>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</si>
  <si>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</si>
  <si>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</si>
  <si>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</si>
  <si>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</si>
  <si>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</si>
  <si>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</si>
  <si>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</si>
  <si>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</si>
  <si>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</si>
  <si>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</si>
  <si>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</si>
  <si>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</si>
  <si>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</si>
  <si>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</si>
  <si>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</si>
  <si>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</si>
  <si>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</si>
  <si>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</si>
  <si>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</si>
  <si>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</si>
  <si>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</si>
  <si>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</si>
  <si>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</si>
  <si>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</si>
  <si>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</si>
  <si>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</si>
  <si>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</si>
  <si>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</si>
  <si>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</si>
  <si>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</si>
  <si>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</si>
  <si>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</si>
  <si>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</si>
  <si>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</si>
  <si>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</si>
  <si>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</si>
  <si>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</si>
  <si>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</si>
  <si>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</si>
  <si>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</si>
  <si>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</si>
  <si>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</si>
  <si>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</si>
  <si>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</si>
  <si>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</si>
  <si>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</si>
  <si>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</si>
  <si>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</si>
  <si>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</si>
  <si>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</si>
  <si>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</si>
  <si>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</si>
  <si>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</si>
  <si>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</si>
  <si>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</si>
  <si>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</si>
  <si>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</si>
  <si>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</si>
  <si>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</si>
  <si>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</si>
  <si>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</si>
  <si>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</si>
  <si>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</si>
  <si>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</si>
  <si>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</si>
  <si>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</si>
  <si>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</si>
  <si>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</si>
  <si>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</si>
  <si>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</si>
  <si>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</si>
  <si>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</si>
  <si>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</si>
  <si>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</si>
  <si>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</si>
  <si>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</si>
  <si>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</si>
  <si>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</si>
  <si>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</si>
  <si>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</si>
  <si>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</si>
  <si>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</si>
  <si>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</si>
  <si>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</si>
  <si>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</si>
  <si>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</si>
  <si>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</si>
  <si>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</si>
  <si>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</si>
  <si>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</si>
  <si>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</si>
  <si>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</si>
  <si>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</si>
  <si>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</si>
  <si>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</si>
  <si>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</si>
  <si>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</si>
  <si>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</si>
  <si>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</si>
  <si>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</si>
  <si>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</si>
  <si>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</si>
  <si>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</si>
  <si>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</si>
  <si>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</si>
  <si>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</si>
  <si>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</si>
  <si>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</si>
  <si>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</si>
  <si>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</si>
  <si>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</si>
  <si>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</si>
  <si>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</si>
  <si>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</si>
  <si>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</si>
  <si>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</si>
  <si>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</si>
  <si>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</si>
  <si>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</si>
  <si>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</si>
  <si>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</si>
  <si>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</si>
  <si>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</si>
  <si>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</si>
  <si>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</si>
  <si>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</si>
  <si>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</si>
  <si>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</si>
  <si>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</si>
  <si>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</si>
  <si>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</si>
  <si>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</si>
  <si>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</si>
  <si>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</si>
  <si>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</si>
  <si>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</si>
  <si>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</si>
  <si>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</si>
  <si>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</si>
  <si>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</si>
  <si>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</si>
  <si>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</si>
  <si>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</si>
  <si>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</si>
  <si>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</si>
  <si>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</si>
  <si>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</si>
  <si>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</si>
  <si>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</si>
  <si>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</si>
  <si>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</si>
  <si>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</si>
  <si>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</si>
  <si>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</si>
  <si>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</si>
  <si>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</si>
  <si>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</si>
  <si>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</si>
  <si>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</si>
  <si>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</si>
  <si>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</si>
  <si>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</si>
  <si>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</si>
  <si>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</si>
  <si>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</si>
  <si>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</si>
  <si>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</si>
  <si>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</si>
  <si>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</si>
  <si>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</si>
  <si>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</si>
  <si>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</si>
  <si>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</si>
  <si>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</si>
  <si>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</si>
  <si>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</si>
  <si>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</si>
  <si>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</si>
  <si>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</si>
  <si>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</si>
  <si>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</si>
  <si>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</si>
  <si>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</si>
  <si>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</si>
  <si>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</si>
  <si>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</si>
  <si>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</si>
  <si>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</si>
  <si>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</si>
  <si>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</si>
  <si>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</si>
  <si>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</si>
  <si>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</si>
  <si>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</si>
  <si>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</si>
  <si>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</si>
  <si>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</si>
  <si>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</si>
  <si>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</si>
  <si>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</si>
  <si>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</si>
  <si>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</si>
  <si>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</si>
  <si>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</si>
  <si>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</si>
  <si>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</si>
  <si>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</si>
  <si>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</si>
  <si>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</si>
  <si>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</si>
  <si>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</si>
  <si>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</si>
  <si>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</si>
  <si>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</si>
  <si>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</si>
  <si>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</si>
  <si>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</si>
  <si>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</si>
  <si>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</si>
  <si>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</si>
  <si>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</si>
  <si>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</si>
  <si>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</si>
  <si>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</si>
  <si>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</si>
  <si>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</si>
  <si>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</si>
  <si>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</si>
  <si>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</si>
  <si>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</si>
  <si>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</si>
  <si>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</si>
  <si>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</si>
  <si>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</si>
  <si>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</si>
  <si>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</si>
  <si>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</si>
  <si>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</si>
  <si>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</si>
  <si>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</si>
  <si>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</si>
  <si>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</si>
  <si>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</si>
  <si>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</si>
  <si>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</si>
  <si>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</si>
  <si>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</si>
  <si>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</si>
  <si>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</si>
  <si>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</si>
  <si>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</si>
  <si>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</si>
  <si>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</si>
  <si>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</si>
  <si>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</si>
  <si>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</si>
  <si>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</si>
  <si>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</si>
  <si>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</si>
  <si>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</si>
  <si>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</si>
  <si>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</si>
  <si>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</si>
  <si>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</si>
  <si>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</si>
  <si>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</si>
  <si>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</si>
  <si>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</si>
  <si>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</si>
  <si>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</si>
  <si>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</si>
  <si>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</si>
  <si>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</si>
  <si>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</si>
  <si>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</si>
  <si>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</si>
  <si>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</si>
  <si>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</si>
  <si>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</si>
  <si>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</si>
  <si>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</si>
  <si>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</si>
  <si>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</si>
  <si>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</si>
  <si>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</si>
  <si>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</si>
  <si>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</si>
  <si>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</si>
  <si>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</si>
  <si>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</si>
  <si>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</si>
  <si>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</si>
  <si>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</si>
  <si>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</si>
  <si>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</si>
  <si>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</si>
  <si>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</si>
  <si>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</si>
  <si>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</si>
  <si>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</si>
  <si>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</si>
  <si>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</si>
  <si>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</si>
  <si>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</si>
  <si>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</si>
  <si>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</si>
  <si>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</si>
  <si>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</si>
  <si>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</si>
  <si>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</si>
  <si>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</si>
  <si>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</si>
  <si>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</si>
  <si>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</si>
  <si>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</si>
  <si>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</si>
  <si>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</si>
  <si>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</si>
  <si>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</si>
  <si>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</si>
  <si>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</si>
  <si>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</si>
  <si>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</si>
  <si>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</si>
  <si>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</si>
  <si>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</si>
  <si>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</si>
  <si>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</si>
  <si>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</si>
  <si>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</si>
  <si>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</si>
  <si>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</si>
  <si>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</si>
  <si>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</si>
  <si>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</si>
  <si>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</si>
  <si>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</si>
  <si>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</si>
  <si>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</si>
  <si>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</si>
  <si>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</si>
  <si>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</si>
  <si>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</si>
  <si>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</si>
  <si>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</si>
  <si>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</si>
  <si>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</si>
  <si>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</si>
  <si>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</si>
  <si>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</si>
  <si>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</si>
  <si>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</si>
  <si>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</si>
  <si>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</si>
  <si>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</si>
  <si>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</si>
  <si>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</si>
  <si>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</si>
  <si>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</si>
  <si>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</si>
  <si>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</si>
  <si>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</si>
  <si>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</si>
  <si>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</si>
  <si>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</si>
  <si>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</si>
  <si>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</si>
  <si>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</si>
  <si>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</si>
  <si>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</si>
  <si>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</si>
  <si>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</si>
  <si>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</si>
  <si>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</si>
  <si>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</si>
  <si>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</si>
  <si>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</si>
  <si>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</si>
  <si>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</si>
  <si>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</si>
  <si>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</si>
  <si>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</si>
  <si>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</si>
  <si>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</si>
  <si>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</si>
  <si>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</si>
  <si>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</si>
  <si>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</si>
  <si>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</si>
  <si>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</si>
  <si>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</si>
  <si>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</si>
  <si>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</si>
  <si>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</si>
  <si>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</si>
  <si>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</si>
  <si>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</si>
  <si>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</si>
  <si>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</si>
  <si>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</si>
  <si>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</si>
  <si>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</si>
  <si>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</si>
  <si>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</si>
  <si>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</si>
  <si>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</si>
  <si>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</si>
  <si>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</si>
  <si>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</si>
  <si>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</si>
  <si>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</si>
  <si>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</si>
  <si>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</si>
  <si>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</si>
  <si>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</si>
  <si>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</si>
  <si>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</si>
  <si>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</si>
  <si>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</si>
  <si>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</si>
  <si>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</si>
  <si>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</si>
  <si>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</si>
  <si>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</si>
  <si>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</si>
  <si>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</si>
  <si>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</si>
  <si>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</si>
  <si>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</si>
  <si>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</si>
  <si>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</si>
  <si>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</si>
  <si>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</si>
  <si>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</si>
  <si>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</si>
  <si>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</si>
  <si>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</si>
  <si>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</si>
  <si>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</si>
  <si>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</si>
  <si>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</si>
  <si>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</si>
  <si>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</si>
  <si>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</si>
  <si>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</si>
  <si>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</si>
  <si>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</si>
  <si>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</si>
  <si>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</si>
  <si>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</si>
  <si>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</si>
  <si>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</si>
  <si>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</si>
  <si>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</si>
  <si>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</si>
  <si>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</si>
  <si>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</si>
  <si>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</si>
  <si>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</si>
  <si>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</si>
  <si>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</si>
  <si>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</si>
  <si>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</si>
  <si>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</si>
  <si>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</si>
  <si>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</si>
  <si>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</si>
  <si>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</si>
  <si>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</si>
  <si>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</si>
  <si>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</si>
  <si>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</si>
  <si>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</si>
  <si>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</si>
  <si>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</si>
  <si>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</si>
  <si>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</si>
  <si>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</si>
  <si>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</si>
  <si>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</si>
  <si>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</si>
  <si>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</si>
  <si>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</si>
  <si>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</si>
  <si>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</si>
  <si>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</si>
  <si>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</si>
  <si>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</si>
  <si>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</si>
  <si>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</si>
  <si>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</si>
  <si>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</si>
  <si>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</si>
  <si>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</si>
  <si>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</si>
  <si>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</si>
  <si>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</si>
  <si>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</si>
  <si>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</si>
  <si>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</si>
  <si>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</si>
  <si>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</si>
  <si>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</si>
  <si>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</si>
  <si>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</si>
  <si>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</si>
  <si>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</si>
  <si>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</si>
  <si>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</si>
  <si>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</si>
  <si>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</si>
  <si>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</si>
  <si>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</si>
  <si>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</si>
  <si>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</si>
  <si>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</si>
  <si>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</si>
  <si>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</si>
  <si>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</si>
  <si>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</si>
  <si>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</si>
  <si>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</si>
  <si>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</si>
  <si>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</si>
  <si>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</si>
  <si>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</si>
  <si>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</si>
  <si>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</si>
  <si>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</si>
  <si>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</si>
  <si>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</si>
  <si>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</si>
  <si>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</si>
  <si>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</si>
  <si>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</si>
  <si>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</si>
  <si>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</si>
  <si>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</si>
  <si>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</si>
  <si>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</si>
  <si>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</si>
  <si>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</si>
  <si>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</si>
  <si>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</si>
  <si>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</si>
  <si>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</si>
  <si>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</si>
  <si>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</si>
  <si>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</si>
  <si>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</si>
  <si>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</si>
  <si>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</si>
  <si>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</si>
  <si>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</si>
  <si>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</si>
  <si>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</si>
  <si>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</si>
  <si>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</si>
  <si>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</si>
  <si>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</si>
  <si>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</si>
  <si>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</si>
  <si>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</si>
  <si>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</si>
  <si>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</si>
  <si>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</si>
  <si>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</si>
  <si>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</si>
  <si>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</si>
  <si>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</si>
  <si>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</si>
  <si>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</si>
  <si>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</si>
  <si>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</si>
  <si>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</si>
  <si>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</si>
  <si>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</si>
  <si>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</si>
  <si>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</si>
  <si>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</si>
  <si>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</si>
  <si>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</si>
  <si>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</si>
  <si>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</si>
  <si>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</si>
  <si>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</si>
  <si>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</si>
  <si>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</si>
  <si>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</si>
  <si>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</si>
  <si>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</si>
  <si>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</si>
  <si>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</si>
  <si>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</si>
  <si>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</si>
  <si>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</si>
  <si>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</si>
  <si>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</si>
  <si>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</si>
  <si>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</si>
  <si>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</si>
  <si>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</si>
  <si>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</si>
  <si>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</si>
  <si>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</si>
  <si>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</si>
  <si>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</si>
  <si>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</si>
  <si>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</si>
  <si>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</si>
  <si>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</si>
  <si>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</si>
  <si>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</si>
  <si>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</si>
  <si>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</si>
  <si>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</si>
  <si>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</si>
  <si>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</si>
  <si>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</si>
  <si>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</si>
  <si>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</si>
  <si>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</si>
  <si>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</si>
  <si>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</si>
  <si>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</si>
  <si>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</si>
  <si>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</si>
  <si>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</si>
  <si>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</si>
  <si>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</si>
  <si>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</si>
  <si>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</si>
  <si>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</si>
  <si>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</si>
  <si>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</si>
  <si>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</si>
  <si>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</si>
  <si>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</si>
  <si>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</si>
  <si>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</si>
  <si>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</si>
  <si>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</si>
  <si>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</si>
  <si>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</si>
  <si>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</si>
  <si>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</si>
  <si>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</si>
  <si>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</si>
  <si>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</si>
  <si>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</si>
  <si>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</si>
  <si>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</si>
  <si>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</si>
  <si>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</si>
  <si>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</si>
  <si>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</si>
  <si>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</si>
  <si>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</si>
  <si>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</si>
  <si>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</si>
  <si>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</si>
  <si>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</si>
  <si>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</si>
  <si>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</si>
  <si>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</si>
  <si>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</si>
  <si>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</si>
  <si>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</si>
  <si>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</si>
  <si>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</si>
  <si>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</si>
  <si>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</si>
  <si>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</si>
  <si>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</si>
  <si>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</si>
  <si>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</si>
  <si>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</si>
  <si>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</si>
  <si>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</si>
  <si>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</si>
  <si>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</si>
  <si>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</si>
  <si>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</si>
  <si>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</si>
  <si>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</si>
  <si>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</si>
  <si>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</si>
  <si>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</si>
  <si>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</si>
  <si>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</si>
  <si>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</si>
  <si>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</si>
  <si>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</si>
  <si>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</si>
  <si>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</si>
  <si>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</si>
  <si>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</si>
  <si>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</si>
  <si>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</si>
  <si>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</si>
  <si>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</si>
  <si>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</si>
  <si>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</si>
  <si>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</si>
  <si>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</si>
  <si>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</si>
  <si>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</si>
  <si>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</si>
  <si>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</si>
  <si>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</si>
  <si>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</si>
  <si>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</si>
  <si>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</si>
  <si>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</si>
  <si>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</si>
  <si>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</si>
  <si>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</si>
  <si>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</si>
  <si>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</si>
  <si>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</si>
  <si>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</si>
  <si>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</si>
  <si>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</si>
  <si>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</si>
  <si>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</si>
  <si>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</si>
  <si>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</si>
  <si>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</si>
  <si>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</si>
  <si>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</si>
  <si>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</si>
  <si>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</si>
  <si>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</si>
  <si>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</si>
  <si>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</si>
  <si>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</si>
  <si>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</si>
  <si>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</si>
  <si>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</si>
  <si>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</si>
  <si>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</si>
  <si>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</si>
  <si>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</si>
  <si>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</si>
  <si>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</si>
  <si>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</si>
  <si>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</si>
  <si>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</si>
  <si>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</si>
  <si>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</si>
  <si>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</si>
  <si>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</si>
  <si>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</si>
  <si>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</si>
  <si>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</si>
  <si>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</si>
  <si>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</si>
  <si>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</si>
  <si>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</si>
  <si>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</si>
  <si>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</si>
  <si>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</si>
  <si>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</si>
  <si>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</si>
  <si>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</si>
  <si>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</si>
  <si>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</si>
  <si>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</si>
  <si>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</si>
  <si>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</si>
  <si>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</si>
  <si>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</si>
  <si>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</si>
  <si>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</si>
  <si>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</si>
  <si>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</si>
  <si>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</si>
  <si>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</si>
  <si>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</si>
  <si>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</si>
  <si>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</si>
  <si>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</si>
  <si>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</si>
  <si>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</si>
  <si>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</si>
  <si>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</si>
  <si>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</si>
  <si>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</si>
  <si>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</si>
  <si>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</si>
  <si>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</si>
  <si>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</si>
  <si>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</si>
  <si>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</si>
  <si>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</si>
  <si>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</si>
  <si>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</si>
  <si>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</si>
  <si>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</si>
  <si>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</si>
  <si>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</si>
  <si>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</si>
  <si>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</si>
  <si>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</si>
  <si>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</si>
  <si>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</si>
  <si>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</si>
  <si>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</si>
  <si>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</si>
  <si>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</si>
  <si>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</si>
  <si>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</si>
  <si>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</si>
  <si>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</si>
  <si>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</si>
  <si>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</si>
  <si>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</si>
  <si>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</si>
  <si>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</si>
  <si>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</si>
  <si>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</si>
  <si>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</si>
  <si>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</si>
  <si>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</si>
  <si>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</si>
  <si>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</si>
  <si>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</si>
  <si>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</si>
  <si>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</si>
  <si>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</si>
  <si>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</si>
  <si>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</si>
  <si>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</si>
  <si>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</si>
  <si>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</si>
  <si>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</si>
  <si>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</si>
  <si>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</si>
  <si>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</si>
  <si>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</si>
  <si>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</si>
  <si>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</si>
  <si>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</si>
  <si>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</si>
  <si>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</si>
  <si>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</si>
  <si>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</si>
  <si>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</si>
  <si>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</si>
  <si>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</si>
  <si>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</si>
  <si>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</si>
  <si>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</si>
  <si>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</si>
  <si>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</si>
  <si>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</si>
  <si>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</si>
  <si>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</si>
  <si>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</si>
  <si>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</si>
  <si>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</si>
  <si>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</si>
  <si>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</si>
  <si>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</si>
  <si>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</si>
  <si>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</si>
  <si>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</si>
  <si>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</si>
  <si>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</si>
  <si>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</si>
  <si>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</si>
  <si>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</si>
  <si>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</si>
  <si>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</si>
  <si>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</si>
  <si>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</si>
  <si>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</si>
  <si>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</si>
  <si>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</si>
  <si>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</si>
  <si>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</si>
  <si>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</si>
  <si>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</si>
  <si>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</si>
  <si>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</si>
  <si>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</si>
  <si>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</si>
  <si>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</si>
  <si>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</si>
  <si>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</si>
  <si>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</si>
  <si>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</si>
  <si>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</si>
  <si>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</si>
  <si>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</si>
  <si>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</si>
  <si>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</si>
  <si>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</si>
  <si>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</si>
  <si>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</si>
  <si>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</si>
  <si>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</si>
  <si>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</si>
  <si>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</si>
  <si>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</si>
  <si>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</si>
  <si>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</si>
  <si>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</si>
  <si>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</si>
  <si>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</si>
  <si>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</si>
  <si>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</si>
  <si>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</si>
  <si>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</si>
  <si>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</si>
  <si>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</si>
  <si>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</si>
  <si>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</si>
  <si>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</si>
  <si>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</si>
  <si>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</si>
  <si>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</si>
  <si>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</si>
  <si>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</si>
  <si>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</si>
  <si>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</si>
  <si>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</si>
  <si>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</si>
  <si>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</si>
  <si>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</si>
  <si>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</si>
  <si>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</si>
  <si>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</si>
  <si>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</si>
  <si>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</si>
  <si>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</si>
  <si>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</si>
  <si>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</si>
  <si>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</si>
  <si>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</si>
  <si>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</si>
  <si>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</si>
  <si>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</si>
  <si>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</si>
  <si>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</si>
  <si>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</si>
  <si>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</si>
  <si>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</si>
  <si>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</si>
  <si>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</si>
  <si>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</si>
  <si>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</si>
  <si>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</si>
  <si>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</si>
  <si>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</si>
  <si>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</si>
  <si>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</si>
  <si>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</si>
  <si>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</si>
  <si>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</si>
  <si>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</si>
  <si>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</si>
  <si>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</si>
  <si>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</si>
  <si>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</si>
  <si>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</si>
  <si>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</si>
  <si>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</si>
  <si>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</si>
  <si>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</si>
  <si>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</si>
  <si>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</si>
  <si>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</si>
  <si>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</si>
  <si>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</si>
  <si>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</si>
  <si>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</si>
  <si>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</si>
  <si>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</si>
  <si>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</si>
  <si>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</si>
  <si>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</si>
  <si>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</si>
  <si>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</si>
  <si>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</si>
  <si>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</si>
  <si>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</si>
  <si>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</si>
  <si>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</si>
  <si>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</si>
  <si>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</si>
  <si>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</si>
  <si>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</si>
  <si>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</si>
  <si>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</si>
  <si>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</si>
  <si>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</si>
  <si>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</si>
  <si>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</si>
  <si>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</si>
  <si>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</si>
  <si>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</si>
  <si>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</si>
  <si>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</si>
  <si>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</si>
  <si>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</si>
  <si>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</si>
  <si>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</si>
  <si>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</si>
  <si>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</si>
  <si>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</si>
  <si>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</si>
  <si>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</si>
  <si>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</si>
  <si>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</si>
  <si>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</si>
  <si>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</si>
  <si>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</si>
  <si>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</si>
  <si>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</si>
  <si>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</si>
  <si>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</si>
  <si>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</si>
  <si>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</si>
  <si>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</si>
  <si>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</si>
  <si>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</si>
  <si>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</si>
  <si>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</si>
  <si>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</si>
  <si>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</si>
  <si>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</si>
  <si>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</si>
  <si>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</si>
  <si>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</si>
  <si>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</si>
  <si>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</si>
  <si>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</si>
  <si>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</si>
  <si>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</si>
  <si>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</si>
  <si>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</si>
  <si>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</si>
  <si>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</si>
  <si>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</si>
  <si>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</si>
  <si>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</si>
  <si>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</si>
  <si>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</si>
  <si>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</si>
  <si>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</si>
  <si>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</si>
  <si>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</si>
  <si>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</si>
  <si>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</si>
  <si>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</si>
  <si>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</si>
  <si>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</si>
  <si>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</si>
  <si>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</si>
  <si>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</si>
  <si>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</si>
  <si>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</si>
  <si>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</si>
  <si>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</si>
  <si>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</si>
  <si>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</si>
  <si>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</si>
  <si>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</si>
  <si>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</si>
  <si>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</si>
  <si>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</si>
  <si>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</si>
  <si>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</si>
  <si>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</si>
  <si>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</si>
  <si>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</si>
  <si>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</si>
  <si>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</si>
  <si>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</si>
  <si>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</si>
  <si>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</si>
  <si>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</si>
  <si>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</si>
  <si>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</si>
  <si>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</si>
  <si>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</si>
  <si>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</si>
  <si>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</si>
  <si>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</si>
  <si>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</si>
  <si>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</si>
  <si>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</si>
  <si>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</si>
  <si>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</si>
  <si>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</si>
  <si>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</si>
  <si>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</si>
  <si>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</si>
  <si>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</si>
  <si>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</si>
  <si>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</si>
  <si>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</si>
  <si>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</si>
  <si>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</si>
  <si>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</si>
  <si>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</si>
  <si>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</si>
  <si>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</si>
  <si>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</si>
  <si>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</si>
  <si>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</si>
  <si>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</si>
  <si>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</si>
  <si>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</si>
  <si>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</si>
  <si>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</si>
  <si>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</si>
  <si>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</si>
  <si>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</si>
  <si>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</si>
  <si>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</si>
  <si>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</si>
  <si>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</si>
  <si>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</si>
  <si>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</si>
  <si>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</si>
  <si>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</si>
  <si>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</si>
  <si>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</si>
  <si>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</si>
  <si>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</si>
  <si>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</si>
  <si>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</si>
  <si>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</si>
  <si>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</si>
  <si>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</si>
  <si>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</si>
  <si>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</si>
  <si>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</si>
  <si>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</si>
  <si>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</si>
  <si>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</si>
  <si>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</si>
  <si>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</si>
  <si>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</si>
  <si>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</si>
  <si>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</si>
  <si>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</si>
  <si>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</si>
  <si>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</si>
  <si>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</si>
  <si>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</si>
  <si>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</si>
  <si>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</si>
  <si>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</si>
  <si>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</si>
  <si>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</si>
  <si>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</si>
  <si>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</si>
  <si>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</si>
  <si>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</si>
  <si>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</si>
  <si>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</si>
  <si>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</si>
  <si>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</si>
  <si>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</si>
  <si>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</si>
  <si>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</si>
  <si>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</si>
  <si>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</si>
  <si>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</si>
  <si>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</si>
  <si>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</si>
  <si>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</si>
  <si>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</si>
  <si>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</si>
  <si>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</si>
  <si>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</si>
  <si>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</si>
  <si>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</si>
  <si>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</si>
  <si>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</si>
  <si>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</si>
  <si>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</si>
  <si>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</si>
  <si>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</si>
  <si>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</si>
  <si>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</si>
  <si>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</si>
  <si>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</si>
  <si>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</si>
  <si>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</si>
  <si>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</si>
  <si>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</si>
  <si>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</si>
  <si>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</si>
  <si>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</si>
  <si>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</si>
  <si>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</si>
  <si>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</si>
  <si>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</si>
  <si>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</si>
  <si>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</si>
  <si>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</si>
  <si>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</si>
  <si>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</si>
  <si>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</si>
  <si>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</si>
  <si>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</si>
  <si>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</si>
  <si>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</si>
  <si>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</si>
  <si>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</si>
  <si>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</si>
  <si>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</si>
  <si>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</si>
  <si>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</si>
  <si>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</si>
  <si>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</si>
  <si>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</si>
  <si>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</si>
  <si>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</si>
  <si>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</si>
  <si>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</si>
  <si>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</si>
  <si>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</si>
  <si>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</si>
  <si>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</si>
  <si>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</si>
  <si>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</si>
  <si>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</si>
  <si>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</si>
  <si>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</si>
  <si>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</si>
  <si>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</si>
  <si>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</si>
  <si>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</si>
  <si>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</si>
  <si>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</si>
  <si>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</si>
  <si>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</si>
  <si>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</si>
  <si>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</si>
  <si>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</si>
  <si>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</si>
  <si>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</si>
  <si>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</si>
  <si>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</si>
  <si>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</si>
  <si>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</si>
  <si>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</si>
  <si>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</si>
  <si>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</si>
  <si>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</si>
  <si>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</si>
  <si>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</si>
  <si>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</si>
  <si>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</si>
  <si>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</si>
  <si>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</si>
  <si>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</si>
  <si>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</si>
  <si>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</si>
  <si>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</si>
  <si>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</si>
  <si>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</si>
  <si>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</si>
  <si>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</si>
  <si>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</si>
  <si>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</si>
  <si>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</si>
  <si>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</si>
  <si>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</si>
  <si>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</si>
  <si>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</si>
  <si>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</si>
  <si>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</si>
  <si>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</si>
  <si>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</si>
  <si>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</si>
  <si>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</si>
  <si>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</si>
  <si>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</si>
  <si>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</si>
  <si>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</si>
  <si>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</si>
  <si>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</si>
  <si>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</si>
  <si>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</si>
  <si>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</si>
  <si>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</si>
  <si>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</si>
  <si>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</si>
  <si>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</si>
  <si>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</si>
  <si>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</si>
  <si>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</si>
  <si>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</si>
  <si>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</si>
  <si>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</si>
  <si>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</si>
  <si>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</si>
  <si>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</si>
  <si>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</si>
  <si>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</si>
  <si>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</si>
  <si>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</si>
  <si>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</si>
  <si>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</si>
  <si>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</si>
  <si>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</si>
  <si>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</si>
  <si>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</si>
  <si>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</si>
  <si>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</si>
  <si>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</si>
  <si>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</si>
  <si>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</si>
  <si>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</si>
  <si>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</si>
  <si>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</si>
  <si>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</si>
  <si>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</si>
  <si>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</si>
  <si>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</si>
  <si>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</si>
  <si>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</si>
  <si>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</si>
  <si>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</si>
  <si>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</si>
  <si>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</si>
  <si>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</si>
  <si>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</si>
  <si>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</si>
  <si>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</si>
  <si>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</si>
  <si>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</si>
  <si>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</si>
  <si>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</si>
  <si>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</si>
  <si>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</si>
  <si>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</si>
  <si>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</si>
  <si>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</si>
  <si>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</si>
  <si>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</si>
  <si>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</si>
  <si>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</si>
  <si>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</si>
  <si>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</si>
  <si>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</si>
  <si>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</si>
  <si>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</si>
  <si>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</si>
  <si>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</si>
  <si>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</si>
  <si>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</si>
  <si>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</si>
  <si>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</si>
  <si>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</si>
  <si>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</si>
  <si>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</si>
  <si>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</si>
  <si>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</si>
  <si>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</si>
  <si>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</si>
  <si>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</si>
  <si>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</si>
  <si>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</si>
  <si>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</si>
  <si>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</si>
  <si>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</si>
  <si>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</si>
  <si>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</si>
  <si>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</si>
  <si>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</si>
  <si>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</si>
  <si>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</si>
  <si>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</si>
  <si>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</si>
  <si>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</si>
  <si>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</si>
  <si>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</si>
  <si>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</si>
  <si>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</si>
  <si>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</si>
  <si>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</si>
  <si>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</si>
  <si>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</si>
  <si>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</si>
  <si>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</si>
  <si>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</si>
  <si>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</si>
  <si>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</si>
  <si>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</si>
  <si>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</si>
  <si>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</si>
  <si>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</si>
  <si>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</si>
  <si>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</si>
  <si>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</si>
  <si>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</si>
  <si>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</si>
  <si>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</si>
  <si>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</si>
  <si>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</si>
  <si>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</si>
  <si>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</si>
  <si>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</si>
  <si>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</si>
  <si>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</si>
  <si>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</si>
  <si>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</si>
  <si>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</si>
  <si>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</si>
  <si>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</si>
  <si>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</si>
  <si>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</si>
  <si>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</si>
  <si>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</si>
  <si>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</si>
  <si>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</si>
  <si>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</si>
  <si>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</si>
  <si>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</si>
  <si>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</si>
  <si>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</si>
  <si>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</si>
  <si>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</si>
  <si>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</si>
  <si>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</si>
  <si>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</si>
  <si>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</si>
  <si>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</si>
  <si>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</si>
  <si>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</si>
  <si>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</si>
  <si>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</si>
  <si>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</si>
  <si>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</si>
  <si>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</si>
  <si>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</si>
  <si>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</si>
  <si>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</si>
  <si>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</si>
  <si>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</si>
  <si>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</si>
  <si>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</si>
  <si>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</si>
  <si>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</si>
  <si>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</si>
  <si>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</si>
  <si>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</si>
  <si>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</si>
  <si>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</si>
  <si>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</si>
  <si>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</si>
  <si>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</si>
  <si>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</si>
  <si>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</si>
  <si>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</si>
  <si>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</si>
  <si>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</si>
  <si>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</si>
  <si>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</si>
  <si>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</si>
  <si>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</si>
  <si>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</si>
  <si>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</si>
  <si>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</si>
  <si>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</si>
  <si>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</si>
  <si>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</si>
  <si>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</si>
  <si>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</si>
  <si>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</si>
  <si>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</si>
  <si>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</si>
  <si>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</si>
  <si>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</si>
  <si>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</si>
  <si>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</si>
  <si>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</si>
  <si>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</si>
  <si>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</si>
  <si>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</si>
  <si>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</si>
  <si>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</si>
  <si>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</si>
  <si>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</si>
  <si>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</si>
  <si>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</si>
  <si>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</si>
  <si>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</si>
  <si>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</si>
  <si>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</si>
  <si>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</si>
  <si>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</si>
  <si>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</si>
  <si>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</si>
  <si>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</si>
  <si>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</si>
  <si>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</si>
  <si>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</si>
  <si>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</si>
  <si>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</si>
  <si>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</si>
  <si>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</si>
  <si>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</si>
  <si>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</si>
  <si>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</si>
  <si>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</si>
  <si>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</si>
  <si>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</si>
  <si>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</si>
  <si>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</si>
  <si>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</si>
  <si>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</si>
  <si>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</si>
  <si>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</si>
  <si>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</si>
  <si>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</si>
  <si>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</si>
  <si>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</si>
  <si>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</si>
  <si>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</si>
  <si>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</si>
  <si>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</si>
  <si>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</si>
  <si>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</si>
  <si>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</si>
  <si>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</si>
  <si>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</si>
  <si>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</si>
  <si>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</si>
  <si>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</si>
  <si>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</si>
  <si>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</si>
  <si>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</si>
  <si>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</si>
  <si>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</si>
  <si>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</si>
  <si>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</si>
  <si>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</si>
  <si>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</si>
  <si>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</si>
  <si>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</si>
  <si>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</si>
  <si>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</si>
  <si>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</si>
  <si>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</si>
  <si>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</si>
  <si>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</si>
  <si>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</si>
  <si>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</si>
  <si>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</si>
  <si>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</si>
  <si>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</si>
  <si>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</si>
  <si>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</si>
  <si>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</si>
  <si>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</si>
  <si>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</si>
  <si>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</si>
  <si>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</si>
  <si>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</si>
  <si>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</si>
  <si>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</si>
  <si>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</si>
  <si>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</si>
  <si>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</si>
  <si>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</si>
  <si>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</si>
  <si>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</si>
  <si>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</si>
  <si>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</si>
  <si>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</si>
  <si>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</si>
  <si>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</si>
  <si>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</si>
  <si>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</si>
  <si>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</si>
  <si>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</si>
  <si>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</si>
  <si>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</si>
  <si>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</si>
  <si>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</si>
  <si>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</si>
  <si>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</si>
  <si>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</si>
  <si>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</si>
  <si>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</si>
  <si>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</si>
  <si>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</si>
  <si>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</si>
  <si>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</si>
  <si>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</si>
  <si>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</si>
  <si>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</si>
  <si>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</si>
  <si>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</si>
  <si>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</si>
  <si>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</si>
  <si>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</si>
  <si>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</si>
  <si>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</si>
  <si>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</si>
  <si>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</si>
  <si>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</si>
  <si>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</si>
  <si>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</si>
  <si>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</si>
  <si>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</si>
  <si>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</si>
  <si>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</si>
  <si>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</si>
  <si>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</si>
  <si>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</si>
  <si>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</si>
  <si>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</si>
  <si>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</si>
  <si>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</si>
  <si>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</si>
  <si>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</si>
  <si>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</si>
  <si>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</si>
  <si>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</si>
  <si>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</si>
  <si>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</si>
  <si>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</si>
  <si>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</si>
  <si>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</si>
  <si>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</si>
  <si>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</si>
  <si>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</si>
  <si>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</si>
  <si>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</si>
  <si>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</si>
  <si>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</si>
  <si>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</si>
  <si>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</si>
  <si>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</si>
  <si>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</si>
  <si>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</si>
  <si>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</si>
  <si>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</si>
  <si>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</si>
  <si>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</si>
  <si>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</si>
  <si>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</si>
  <si>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</si>
  <si>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</si>
  <si>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</si>
  <si>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</si>
  <si>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</si>
  <si>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</si>
  <si>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</si>
  <si>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</si>
  <si>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</si>
  <si>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</si>
  <si>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</si>
  <si>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</si>
  <si>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</si>
  <si>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</si>
  <si>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</si>
  <si>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</si>
  <si>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</si>
  <si>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</si>
  <si>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</si>
  <si>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</si>
  <si>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</si>
  <si>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</si>
  <si>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</si>
  <si>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</si>
  <si>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</si>
  <si>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</si>
  <si>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</si>
  <si>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</si>
  <si>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</si>
  <si>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</si>
  <si>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</si>
  <si>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</si>
  <si>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</si>
  <si>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</si>
  <si>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</si>
  <si>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</si>
  <si>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</si>
  <si>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</si>
  <si>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</si>
  <si>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</si>
  <si>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</si>
  <si>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</si>
  <si>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</si>
  <si>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</si>
  <si>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</si>
  <si>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</si>
  <si>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</si>
  <si>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</si>
  <si>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</si>
  <si>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</si>
  <si>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</si>
  <si>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</si>
  <si>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</si>
  <si>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</si>
  <si>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</si>
  <si>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</si>
  <si>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</si>
  <si>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</si>
  <si>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</si>
  <si>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</si>
  <si>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</si>
  <si>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</si>
  <si>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</si>
  <si>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</si>
  <si>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</si>
  <si>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</si>
  <si>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</si>
  <si>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</si>
  <si>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</si>
  <si>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</si>
  <si>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</si>
  <si>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</si>
  <si>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</si>
  <si>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</si>
  <si>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</si>
  <si>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</si>
  <si>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</si>
  <si>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</si>
  <si>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</si>
  <si>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</si>
  <si>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</si>
  <si>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</si>
  <si>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</si>
  <si>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</si>
  <si>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</si>
  <si>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</si>
  <si>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</si>
  <si>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</si>
  <si>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</si>
  <si>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</si>
  <si>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</si>
  <si>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</si>
  <si>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</si>
  <si>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</si>
  <si>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</si>
  <si>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</si>
  <si>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</si>
  <si>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</si>
  <si>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</si>
  <si>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</si>
  <si>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</si>
  <si>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</si>
  <si>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</si>
  <si>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</si>
  <si>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</si>
  <si>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</si>
  <si>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</si>
  <si>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</si>
  <si>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</si>
  <si>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</si>
  <si>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</si>
  <si>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</si>
  <si>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</si>
  <si>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</si>
  <si>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</si>
  <si>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</si>
  <si>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</si>
  <si>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</si>
  <si>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</si>
  <si>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</si>
  <si>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</si>
  <si>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</si>
  <si>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</si>
  <si>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</si>
  <si>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</si>
  <si>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</si>
  <si>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</si>
  <si>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</si>
  <si>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</si>
  <si>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</si>
  <si>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</si>
  <si>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</si>
  <si>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</si>
  <si>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</si>
  <si>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</si>
  <si>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</si>
  <si>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</si>
  <si>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</si>
  <si>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</si>
  <si>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</si>
  <si>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</si>
  <si>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</si>
  <si>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</si>
  <si>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</si>
  <si>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</si>
  <si>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</si>
  <si>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</si>
  <si>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</si>
  <si>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</si>
  <si>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</si>
  <si>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</si>
  <si>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</si>
  <si>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</si>
  <si>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</si>
  <si>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</si>
  <si>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</si>
  <si>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</si>
  <si>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</si>
  <si>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</si>
  <si>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</si>
  <si>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</si>
  <si>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</si>
  <si>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</si>
  <si>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</si>
  <si>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</si>
  <si>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</si>
  <si>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</si>
  <si>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</si>
  <si>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</si>
  <si>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</si>
  <si>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</si>
  <si>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</si>
  <si>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</si>
  <si>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</si>
  <si>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</si>
  <si>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</si>
  <si>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</si>
  <si>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</si>
  <si>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</si>
  <si>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</si>
  <si>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</si>
  <si>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</si>
  <si>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</si>
  <si>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</si>
  <si>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</si>
  <si>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</si>
  <si>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</si>
  <si>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</si>
  <si>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</si>
  <si>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</si>
  <si>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</si>
  <si>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</si>
  <si>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</si>
  <si>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</si>
  <si>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</si>
  <si>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</si>
  <si>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</si>
  <si>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</si>
  <si>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</si>
  <si>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</si>
  <si>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</si>
  <si>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</si>
  <si>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</si>
  <si>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</si>
  <si>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</si>
  <si>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</si>
  <si>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</si>
  <si>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</si>
  <si>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</si>
  <si>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</si>
  <si>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</si>
  <si>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</si>
  <si>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</si>
  <si>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</si>
  <si>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</si>
  <si>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</si>
  <si>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</si>
  <si>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</si>
  <si>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</si>
  <si>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</si>
  <si>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</si>
  <si>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</si>
  <si>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</si>
  <si>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</si>
  <si>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</si>
  <si>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</si>
  <si>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</si>
  <si>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</si>
  <si>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</si>
  <si>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</si>
  <si>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</si>
  <si>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</si>
  <si>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</si>
  <si>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</si>
  <si>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</si>
  <si>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</si>
  <si>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</si>
  <si>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</si>
  <si>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</si>
  <si>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</si>
  <si>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</si>
  <si>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</si>
  <si>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</si>
  <si>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</si>
  <si>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</si>
  <si>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</si>
  <si>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</si>
  <si>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</si>
  <si>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</si>
  <si>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</si>
  <si>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</si>
  <si>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</si>
  <si>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</si>
  <si>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</si>
  <si>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</si>
  <si>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</si>
  <si>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</si>
  <si>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</si>
  <si>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</si>
  <si>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</si>
  <si>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</si>
  <si>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</si>
  <si>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</si>
  <si>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</si>
  <si>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</si>
  <si>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</si>
  <si>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</si>
  <si>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</si>
  <si>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</si>
  <si>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</si>
  <si>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</si>
  <si>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</si>
  <si>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</si>
  <si>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</si>
  <si>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</si>
  <si>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</si>
  <si>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</si>
  <si>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</si>
  <si>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</si>
  <si>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</si>
  <si>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</si>
  <si>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</si>
  <si>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</si>
  <si>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</si>
  <si>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</si>
  <si>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</si>
  <si>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</si>
  <si>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</si>
  <si>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</si>
  <si>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</si>
  <si>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</si>
  <si>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</si>
  <si>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</si>
  <si>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</si>
  <si>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</si>
  <si>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</si>
  <si>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</si>
  <si>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</si>
  <si>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</si>
  <si>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</si>
  <si>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</si>
  <si>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</si>
  <si>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</si>
  <si>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</si>
  <si>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</si>
  <si>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</si>
  <si>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</si>
  <si>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</si>
  <si>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</si>
  <si>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</si>
  <si>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</si>
  <si>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</si>
  <si>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</si>
  <si>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</si>
  <si>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</si>
  <si>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</si>
  <si>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</si>
  <si>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</si>
  <si>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</si>
  <si>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</si>
  <si>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</si>
  <si>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</si>
  <si>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</si>
  <si>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</si>
  <si>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</si>
  <si>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</si>
  <si>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</si>
  <si>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</si>
  <si>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</si>
  <si>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</si>
  <si>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</si>
  <si>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</si>
  <si>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</si>
  <si>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</si>
  <si>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</si>
  <si>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</si>
  <si>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</si>
  <si>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</si>
  <si>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</si>
  <si>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</si>
  <si>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</si>
  <si>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</si>
  <si>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</si>
  <si>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</si>
  <si>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</si>
  <si>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</si>
  <si>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</si>
  <si>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</si>
  <si>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</si>
  <si>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</si>
  <si>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</si>
  <si>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</si>
  <si>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</si>
  <si>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</si>
  <si>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</si>
  <si>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</si>
  <si>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</si>
  <si>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</si>
  <si>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</si>
  <si>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</si>
  <si>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</si>
  <si>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</si>
  <si>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</si>
  <si>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</si>
  <si>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</si>
  <si>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</si>
  <si>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</si>
  <si>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</si>
  <si>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</si>
  <si>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</si>
  <si>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</si>
  <si>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</si>
  <si>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</si>
  <si>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</si>
  <si>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</si>
  <si>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</si>
  <si>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</si>
  <si>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</si>
  <si>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</si>
  <si>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</si>
  <si>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</si>
  <si>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</si>
  <si>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</si>
  <si>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</si>
  <si>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</si>
  <si>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</si>
  <si>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</si>
  <si>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</si>
  <si>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</si>
  <si>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</si>
  <si>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</si>
  <si>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</si>
  <si>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</si>
  <si>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</si>
  <si>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</si>
  <si>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</si>
  <si>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</si>
  <si>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</si>
  <si>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</si>
  <si>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</si>
  <si>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</si>
  <si>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</si>
  <si>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</si>
  <si>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</si>
  <si>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</si>
  <si>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</si>
  <si>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</si>
  <si>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</si>
  <si>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</si>
  <si>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</si>
  <si>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</si>
  <si>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</si>
  <si>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</si>
  <si>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</si>
  <si>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</si>
  <si>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</si>
  <si>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</si>
  <si>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</si>
  <si>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</si>
  <si>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</si>
  <si>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</si>
  <si>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</si>
  <si>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</si>
  <si>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</si>
  <si>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</si>
  <si>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</si>
  <si>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</si>
  <si>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</si>
  <si>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</si>
  <si>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</si>
  <si>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</si>
  <si>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</si>
  <si>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</si>
  <si>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</si>
  <si>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</si>
  <si>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</si>
  <si>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</si>
  <si>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</si>
  <si>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</si>
  <si>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</si>
  <si>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</si>
  <si>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</si>
  <si>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</si>
  <si>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</si>
  <si>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</si>
  <si>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</si>
  <si>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</si>
  <si>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</si>
  <si>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</si>
  <si>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</si>
  <si>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</si>
  <si>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</si>
  <si>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</si>
  <si>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</si>
  <si>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</si>
  <si>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</si>
  <si>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</si>
  <si>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</si>
  <si>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</si>
  <si>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</si>
  <si>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</si>
  <si>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</si>
  <si>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</si>
  <si>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</si>
  <si>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</si>
  <si>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</si>
  <si>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</si>
  <si>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</si>
  <si>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</si>
  <si>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</si>
  <si>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</si>
  <si>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</si>
  <si>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</si>
  <si>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</si>
  <si>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</si>
  <si>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</si>
  <si>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</si>
  <si>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</si>
  <si>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</si>
  <si>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</si>
  <si>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</si>
  <si>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</si>
  <si>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</si>
  <si>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</si>
  <si>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</si>
  <si>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</si>
  <si>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</si>
  <si>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</si>
  <si>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</si>
  <si>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</si>
  <si>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</si>
  <si>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</si>
  <si>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</si>
  <si>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</si>
  <si>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</si>
  <si>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</si>
  <si>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</si>
  <si>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</si>
  <si>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</si>
  <si>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</si>
  <si>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</si>
  <si>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</si>
  <si>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</si>
  <si>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</si>
  <si>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</si>
  <si>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</si>
  <si>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</si>
  <si>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</si>
  <si>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</si>
  <si>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</si>
  <si>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</si>
  <si>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</si>
  <si>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</si>
  <si>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</si>
  <si>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</si>
  <si>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</si>
  <si>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</si>
  <si>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</si>
  <si>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</si>
  <si>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</si>
  <si>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</si>
  <si>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</si>
  <si>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</si>
  <si>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</si>
  <si>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</si>
  <si>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</si>
  <si>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</si>
  <si>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</si>
  <si>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</si>
  <si>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</si>
  <si>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</si>
  <si>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</si>
  <si>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</si>
  <si>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</si>
  <si>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</si>
  <si>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</si>
  <si>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</si>
  <si>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</si>
  <si>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</si>
  <si>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</si>
  <si>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</si>
  <si>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</si>
  <si>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</si>
  <si>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</si>
  <si>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</si>
  <si>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</si>
  <si>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</si>
  <si>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</si>
  <si>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</si>
  <si>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</si>
  <si>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</si>
  <si>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</si>
  <si>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</si>
  <si>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</si>
  <si>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</si>
  <si>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</si>
  <si>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</si>
  <si>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</si>
  <si>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</si>
  <si>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</si>
  <si>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</si>
  <si>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</si>
  <si>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</si>
  <si>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</si>
  <si>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</si>
  <si>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</si>
  <si>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</si>
  <si>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</si>
  <si>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</si>
  <si>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</si>
  <si>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</si>
  <si>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</si>
  <si>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</si>
  <si>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</si>
  <si>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</si>
  <si>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</si>
  <si>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</si>
  <si>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</si>
  <si>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</si>
  <si>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</si>
  <si>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</si>
  <si>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</si>
  <si>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</si>
  <si>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</si>
  <si>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</si>
  <si>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</si>
  <si>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</si>
  <si>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</si>
  <si>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</si>
  <si>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</si>
  <si>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</si>
  <si>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</si>
  <si>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</si>
  <si>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</si>
  <si>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</si>
  <si>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</si>
  <si>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</si>
  <si>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</si>
  <si>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</si>
  <si>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</si>
  <si>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</si>
  <si>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</si>
  <si>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</si>
  <si>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</si>
  <si>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</si>
  <si>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</si>
  <si>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</si>
  <si>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</si>
  <si>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</si>
  <si>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</si>
  <si>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</si>
  <si>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</si>
  <si>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</si>
  <si>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</si>
  <si>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</si>
  <si>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</si>
  <si>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</si>
  <si>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</si>
  <si>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</si>
  <si>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</si>
  <si>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</si>
  <si>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</si>
  <si>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</si>
  <si>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</si>
  <si>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</si>
  <si>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</si>
  <si>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</si>
  <si>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</si>
  <si>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</si>
  <si>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</si>
  <si>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</si>
  <si>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</si>
  <si>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</si>
  <si>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</si>
  <si>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</si>
  <si>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</si>
  <si>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</si>
  <si>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</si>
  <si>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</si>
  <si>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</si>
  <si>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</si>
  <si>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</si>
  <si>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</si>
  <si>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</si>
  <si>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</si>
  <si>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</si>
  <si>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</si>
  <si>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</si>
  <si>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</si>
  <si>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</si>
  <si>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</si>
  <si>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</si>
  <si>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</si>
  <si>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</si>
  <si>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</si>
  <si>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</si>
  <si>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</si>
  <si>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</si>
  <si>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</si>
  <si>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</si>
  <si>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</si>
  <si>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</si>
  <si>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</si>
  <si>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</si>
  <si>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</si>
  <si>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</si>
  <si>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</si>
  <si>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</si>
  <si>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</si>
  <si>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</si>
  <si>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</si>
  <si>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</si>
  <si>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</si>
  <si>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</si>
  <si>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</si>
  <si>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</si>
  <si>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</si>
  <si>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</si>
  <si>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</si>
  <si>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</si>
  <si>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</si>
  <si>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</si>
  <si>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</si>
  <si>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</si>
  <si>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</si>
  <si>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</si>
  <si>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</si>
  <si>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</si>
  <si>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</si>
  <si>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</si>
  <si>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</si>
  <si>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</si>
  <si>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</si>
  <si>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</si>
  <si>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</si>
  <si>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</si>
  <si>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</si>
  <si>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</si>
  <si>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</si>
  <si>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</si>
  <si>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</si>
  <si>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</si>
  <si>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</si>
  <si>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</si>
  <si>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</si>
  <si>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</si>
  <si>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</si>
  <si>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</si>
  <si>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</si>
  <si>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</si>
  <si>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</si>
  <si>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</si>
  <si>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</si>
  <si>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</si>
  <si>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</si>
  <si>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</si>
  <si>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</si>
  <si>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</si>
  <si>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</si>
  <si>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</si>
  <si>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</si>
  <si>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</si>
  <si>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</si>
  <si>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</si>
  <si>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</si>
  <si>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</si>
  <si>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</si>
  <si>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</si>
  <si>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</si>
  <si>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</si>
  <si>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</si>
  <si>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</si>
  <si>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</si>
  <si>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</si>
  <si>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</si>
  <si>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</si>
  <si>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</si>
  <si>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</si>
  <si>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</si>
  <si>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</si>
  <si>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</si>
  <si>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</si>
  <si>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</si>
  <si>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</si>
  <si>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</si>
  <si>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</si>
  <si>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</si>
  <si>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</si>
  <si>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</si>
  <si>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</si>
  <si>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</si>
  <si>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</si>
  <si>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</si>
  <si>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</si>
  <si>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</si>
  <si>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</si>
  <si>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</si>
  <si>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</si>
  <si>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</si>
  <si>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</si>
  <si>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</si>
  <si>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</si>
  <si>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</si>
  <si>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</si>
  <si>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</si>
  <si>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</si>
  <si>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</si>
  <si>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</si>
  <si>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</si>
  <si>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</si>
  <si>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</si>
  <si>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</si>
  <si>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</si>
  <si>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</si>
  <si>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</si>
  <si>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</si>
  <si>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</si>
  <si>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</si>
  <si>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</si>
  <si>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</si>
  <si>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</si>
  <si>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</si>
  <si>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</si>
  <si>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</si>
  <si>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</si>
  <si>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</si>
  <si>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</si>
  <si>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</si>
  <si>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</si>
  <si>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</si>
  <si>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</si>
  <si>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</si>
  <si>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</si>
  <si>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</si>
  <si>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</si>
  <si>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</si>
  <si>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</si>
  <si>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</si>
  <si>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</si>
  <si>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</si>
  <si>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</si>
  <si>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</si>
  <si>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</si>
  <si>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</si>
  <si>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</si>
  <si>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</si>
  <si>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</si>
  <si>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</si>
  <si>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</si>
  <si>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</si>
  <si>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</si>
  <si>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</si>
  <si>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</si>
  <si>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</si>
  <si>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</si>
  <si>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</si>
  <si>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</si>
  <si>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</si>
  <si>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</si>
  <si>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</si>
  <si>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</si>
  <si>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</si>
  <si>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</si>
  <si>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</si>
  <si>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</si>
  <si>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</si>
  <si>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</si>
  <si>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</si>
  <si>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</si>
  <si>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</si>
  <si>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</si>
  <si>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</si>
  <si>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</si>
  <si>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</si>
  <si>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</si>
  <si>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</si>
  <si>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</si>
  <si>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</si>
  <si>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</si>
  <si>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</si>
  <si>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</si>
  <si>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</si>
  <si>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</si>
  <si>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</si>
  <si>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</si>
  <si>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</si>
  <si>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</si>
  <si>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</si>
  <si>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</si>
  <si>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</si>
  <si>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</si>
  <si>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</si>
  <si>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</si>
  <si>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</si>
  <si>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</si>
  <si>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</si>
  <si>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</si>
  <si>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</si>
  <si>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</si>
  <si>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</si>
  <si>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</si>
  <si>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</si>
  <si>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</si>
  <si>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</si>
  <si>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</si>
  <si>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</si>
  <si>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</si>
  <si>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</si>
  <si>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</si>
  <si>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</si>
  <si>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</si>
  <si>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</si>
  <si>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</si>
  <si>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</si>
  <si>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</si>
  <si>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</si>
  <si>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</si>
  <si>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</si>
  <si>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</si>
  <si>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</si>
  <si>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</si>
  <si>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</si>
  <si>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</si>
  <si>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</si>
  <si>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</si>
  <si>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</si>
  <si>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</si>
  <si>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</si>
  <si>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</si>
  <si>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</si>
  <si>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</si>
  <si>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</si>
  <si>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</si>
  <si>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</si>
  <si>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</si>
  <si>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</si>
  <si>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</si>
  <si>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</si>
  <si>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</si>
  <si>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</si>
  <si>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</si>
  <si>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</si>
  <si>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</si>
  <si>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</si>
  <si>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</si>
  <si>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</si>
  <si>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</si>
  <si>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</si>
  <si>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</si>
  <si>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</si>
  <si>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</si>
  <si>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</si>
  <si>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</si>
  <si>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</si>
  <si>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</si>
  <si>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</si>
  <si>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</si>
  <si>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</si>
  <si>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</si>
  <si>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</si>
  <si>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</si>
  <si>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</si>
  <si>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</si>
  <si>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</si>
  <si>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</si>
  <si>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</si>
  <si>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</si>
  <si>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</si>
  <si>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</si>
  <si>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</si>
  <si>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</si>
  <si>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</si>
  <si>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</si>
  <si>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</si>
  <si>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</si>
  <si>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</si>
  <si>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</si>
  <si>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</si>
  <si>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</si>
  <si>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</si>
  <si>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</si>
  <si>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</si>
  <si>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</si>
  <si>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</si>
  <si>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</si>
  <si>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</si>
  <si>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</si>
  <si>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</si>
  <si>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</si>
  <si>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</si>
  <si>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</si>
  <si>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</si>
  <si>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</si>
  <si>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</si>
  <si>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</si>
  <si>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</si>
  <si>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</si>
  <si>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</si>
  <si>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</si>
  <si>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</si>
  <si>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</si>
  <si>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</si>
  <si>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</si>
  <si>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</si>
  <si>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</si>
  <si>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</si>
  <si>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</si>
  <si>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</si>
  <si>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</si>
  <si>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</si>
  <si>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</si>
  <si>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</si>
  <si>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</si>
  <si>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</si>
  <si>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</si>
  <si>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</si>
  <si>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</si>
  <si>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</si>
  <si>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</si>
  <si>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</si>
  <si>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</si>
  <si>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</si>
  <si>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</si>
  <si>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</si>
  <si>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</si>
  <si>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</si>
  <si>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</si>
  <si>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</si>
  <si>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</si>
  <si>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</si>
  <si>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</si>
  <si>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</si>
  <si>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</si>
  <si>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</si>
  <si>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</si>
  <si>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</si>
  <si>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</si>
  <si>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</si>
  <si>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</si>
  <si>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</si>
  <si>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</si>
  <si>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</si>
  <si>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</si>
  <si>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</si>
  <si>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</si>
  <si>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</si>
  <si>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</si>
  <si>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</si>
  <si>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</si>
  <si>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</si>
  <si>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</si>
  <si>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</si>
  <si>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</si>
  <si>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</si>
  <si>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</si>
  <si>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</si>
  <si>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</si>
  <si>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</si>
  <si>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</si>
  <si>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</si>
  <si>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</si>
  <si>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</si>
  <si>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</si>
  <si>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</si>
  <si>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</si>
  <si>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</si>
  <si>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</si>
  <si>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</si>
  <si>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</si>
  <si>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</si>
  <si>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</si>
  <si>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</si>
  <si>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</si>
  <si>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</si>
  <si>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</si>
  <si>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</si>
  <si>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</si>
  <si>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</si>
  <si>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</si>
  <si>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</si>
  <si>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</si>
  <si>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</si>
  <si>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</si>
  <si>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</si>
  <si>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</si>
  <si>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</si>
  <si>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</si>
  <si>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</si>
  <si>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</si>
  <si>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</si>
  <si>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</si>
  <si>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</si>
  <si>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</si>
  <si>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</si>
  <si>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</si>
  <si>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</si>
  <si>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</si>
  <si>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</si>
  <si>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</si>
  <si>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</si>
  <si>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</si>
  <si>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</si>
  <si>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</si>
  <si>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</si>
  <si>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</si>
  <si>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</si>
  <si>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</si>
  <si>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</si>
  <si>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</si>
  <si>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</si>
  <si>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</si>
  <si>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</si>
  <si>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</si>
  <si>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</si>
  <si>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</si>
  <si>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</si>
  <si>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</si>
  <si>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</si>
  <si>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</si>
  <si>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</si>
  <si>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</si>
  <si>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</si>
  <si>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</si>
  <si>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</si>
  <si>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</si>
  <si>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</si>
  <si>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</si>
  <si>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</si>
  <si>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</si>
  <si>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</si>
  <si>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</si>
  <si>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</si>
  <si>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</si>
  <si>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</si>
  <si>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</si>
  <si>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</si>
  <si>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</si>
  <si>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</si>
  <si>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</si>
  <si>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</si>
  <si>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</si>
  <si>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</si>
  <si>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</si>
  <si>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</si>
  <si>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</si>
  <si>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</si>
  <si>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</si>
  <si>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</si>
  <si>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</si>
  <si>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</si>
  <si>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</si>
  <si>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</si>
  <si>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</si>
  <si>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</si>
  <si>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</si>
  <si>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</si>
  <si>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</si>
  <si>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</si>
  <si>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</si>
  <si>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</si>
  <si>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</si>
  <si>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</si>
  <si>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</si>
  <si>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</si>
  <si>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</si>
  <si>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</si>
  <si>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</si>
  <si>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</si>
  <si>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</si>
  <si>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</si>
  <si>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</si>
  <si>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</si>
  <si>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</si>
  <si>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</si>
  <si>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</si>
  <si>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</si>
  <si>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</si>
  <si>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</si>
  <si>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</si>
  <si>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</si>
  <si>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</si>
  <si>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</si>
  <si>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</si>
  <si>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</si>
  <si>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</si>
  <si>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</si>
  <si>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</si>
  <si>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</si>
  <si>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</si>
  <si>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</si>
  <si>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</si>
  <si>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</si>
  <si>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</si>
  <si>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</si>
  <si>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</si>
  <si>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</si>
  <si>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</si>
  <si>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</si>
  <si>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</si>
  <si>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</si>
  <si>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</si>
  <si>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</si>
  <si>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</si>
  <si>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</si>
  <si>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</si>
  <si>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</si>
  <si>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</si>
  <si>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</si>
  <si>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</si>
  <si>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</si>
  <si>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</si>
  <si>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</si>
  <si>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</si>
  <si>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</si>
  <si>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</si>
  <si>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</si>
  <si>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</si>
  <si>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</si>
  <si>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</si>
  <si>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</si>
  <si>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</si>
  <si>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</si>
  <si>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</si>
  <si>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</si>
  <si>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</si>
  <si>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</si>
  <si>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</si>
  <si>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</si>
  <si>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</si>
  <si>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</si>
  <si>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</si>
  <si>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</si>
  <si>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</si>
  <si>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</si>
  <si>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</si>
  <si>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</si>
  <si>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</si>
  <si>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</si>
  <si>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</si>
  <si>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</si>
  <si>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</si>
  <si>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</si>
  <si>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</si>
  <si>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</si>
  <si>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</si>
  <si>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</si>
  <si>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</si>
  <si>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</si>
  <si>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</si>
  <si>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</si>
  <si>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</si>
  <si>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</si>
  <si>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</si>
  <si>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</si>
  <si>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</si>
  <si>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</si>
  <si>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</si>
  <si>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</si>
  <si>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</si>
  <si>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</si>
  <si>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</si>
  <si>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</si>
  <si>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</si>
  <si>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</si>
  <si>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</si>
  <si>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</si>
  <si>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</si>
  <si>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</si>
  <si>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</si>
  <si>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</si>
  <si>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</si>
  <si>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</si>
  <si>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</si>
  <si>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</si>
  <si>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</si>
  <si>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</si>
  <si>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</si>
  <si>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</si>
  <si>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</si>
  <si>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</si>
  <si>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</si>
  <si>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</si>
  <si>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</si>
  <si>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</si>
  <si>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</si>
  <si>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</si>
  <si>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</si>
  <si>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</si>
  <si>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</si>
  <si>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</si>
  <si>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</si>
  <si>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</si>
  <si>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</si>
  <si>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</si>
  <si>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</si>
  <si>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</si>
  <si>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</si>
  <si>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</si>
  <si>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</si>
  <si>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</si>
  <si>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</si>
  <si>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</si>
  <si>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</si>
  <si>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</si>
  <si>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</si>
  <si>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</si>
  <si>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</si>
  <si>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</si>
  <si>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</si>
  <si>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</si>
  <si>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</si>
  <si>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</si>
  <si>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</si>
  <si>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</si>
  <si>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</si>
  <si>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</si>
  <si>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</si>
  <si>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</si>
  <si>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</si>
  <si>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</si>
  <si>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</si>
  <si>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</si>
  <si>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</si>
  <si>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</si>
  <si>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</si>
  <si>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</si>
  <si>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</si>
  <si>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</si>
  <si>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</si>
  <si>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</si>
  <si>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</si>
  <si>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</si>
  <si>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</si>
  <si>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</si>
  <si>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</si>
  <si>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</si>
  <si>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</si>
  <si>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</si>
  <si>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</si>
  <si>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</si>
  <si>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</si>
  <si>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</si>
  <si>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</si>
  <si>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</si>
  <si>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</si>
  <si>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</si>
  <si>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</si>
  <si>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</si>
  <si>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</si>
  <si>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</si>
  <si>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</si>
  <si>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</si>
  <si>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</si>
  <si>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</si>
  <si>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</si>
  <si>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</si>
  <si>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</si>
  <si>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</si>
  <si>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</si>
  <si>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</si>
  <si>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</si>
  <si>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</si>
  <si>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</si>
  <si>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</si>
  <si>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</si>
  <si>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</si>
  <si>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</si>
  <si>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</si>
  <si>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</si>
  <si>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</si>
  <si>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</si>
  <si>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</si>
  <si>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</si>
  <si>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</si>
  <si>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</si>
  <si>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</si>
  <si>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</si>
  <si>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</si>
  <si>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</si>
  <si>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</si>
  <si>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</si>
  <si>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</si>
  <si>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</si>
  <si>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</si>
  <si>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</si>
  <si>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</si>
  <si>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</si>
  <si>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</si>
  <si>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</si>
  <si>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</si>
  <si>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</si>
  <si>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</si>
  <si>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</si>
  <si>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</si>
  <si>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</si>
  <si>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</si>
  <si>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</si>
  <si>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</si>
  <si>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</si>
  <si>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</si>
  <si>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</si>
  <si>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</si>
  <si>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</si>
  <si>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</si>
  <si>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</si>
  <si>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</si>
  <si>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</si>
  <si>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</si>
  <si>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</si>
  <si>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</si>
  <si>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</si>
  <si>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</si>
  <si>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</si>
  <si>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</si>
  <si>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</si>
  <si>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</si>
  <si>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</si>
  <si>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</si>
  <si>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</si>
  <si>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</si>
  <si>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</si>
  <si>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</si>
  <si>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</si>
  <si>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</si>
  <si>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</si>
  <si>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</si>
  <si>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</si>
  <si>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</si>
  <si>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</si>
  <si>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</si>
  <si>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</si>
  <si>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</si>
  <si>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</si>
  <si>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</si>
  <si>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</si>
  <si>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</si>
  <si>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</si>
  <si>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</si>
  <si>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</si>
  <si>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</si>
  <si>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</si>
  <si>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</si>
  <si>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</si>
  <si>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</si>
  <si>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</si>
  <si>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</si>
  <si>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</si>
  <si>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</si>
  <si>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</si>
  <si>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</si>
  <si>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</si>
  <si>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</si>
  <si>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</si>
  <si>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</si>
  <si>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</si>
  <si>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</si>
  <si>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</si>
  <si>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</si>
  <si>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</si>
  <si>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</si>
  <si>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</si>
  <si>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</si>
  <si>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</si>
  <si>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</si>
  <si>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</si>
  <si>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</si>
  <si>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</si>
  <si>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</si>
  <si>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</si>
  <si>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</si>
  <si>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</si>
  <si>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</si>
  <si>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</si>
  <si>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</si>
  <si>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</si>
  <si>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</si>
  <si>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</si>
  <si>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</si>
  <si>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</si>
  <si>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</si>
  <si>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</si>
  <si>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</si>
  <si>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</si>
  <si>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</si>
  <si>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</si>
  <si>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</si>
  <si>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</si>
  <si>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</si>
  <si>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</si>
  <si>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</si>
  <si>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</si>
  <si>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</si>
  <si>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</si>
  <si>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</si>
  <si>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</si>
  <si>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</si>
  <si>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</si>
  <si>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</si>
  <si>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</si>
  <si>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</si>
  <si>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</si>
  <si>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</si>
  <si>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</si>
  <si>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</si>
  <si>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</si>
  <si>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</si>
  <si>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</si>
  <si>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</si>
  <si>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</si>
  <si>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</si>
  <si>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</si>
  <si>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</si>
  <si>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</si>
  <si>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</si>
  <si>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</si>
  <si>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</si>
  <si>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</si>
  <si>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</si>
  <si>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</si>
  <si>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</si>
  <si>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</si>
  <si>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</si>
  <si>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</si>
  <si>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</si>
  <si>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</si>
  <si>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</si>
  <si>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</si>
  <si>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</si>
  <si>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</si>
  <si>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</si>
  <si>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</si>
  <si>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</si>
  <si>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</si>
  <si>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</si>
  <si>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</si>
  <si>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</si>
  <si>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</si>
  <si>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</si>
  <si>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</si>
  <si>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</si>
  <si>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</si>
  <si>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</si>
  <si>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</si>
  <si>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</si>
  <si>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</si>
  <si>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</si>
  <si>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</si>
  <si>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</si>
  <si>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</si>
  <si>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</si>
  <si>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</si>
  <si>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</si>
  <si>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</si>
  <si>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</si>
  <si>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</si>
  <si>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</si>
  <si>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</si>
  <si>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</si>
  <si>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</si>
  <si>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</si>
  <si>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</si>
  <si>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</si>
  <si>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</si>
  <si>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</si>
  <si>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</si>
  <si>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</si>
  <si>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</si>
  <si>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</si>
  <si>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</si>
  <si>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</si>
  <si>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</si>
  <si>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</si>
  <si>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</si>
  <si>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</si>
  <si>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</si>
  <si>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</si>
  <si>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</si>
  <si>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</si>
  <si>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</si>
  <si>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</si>
  <si>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</si>
  <si>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</si>
  <si>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</si>
  <si>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</si>
  <si>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</si>
  <si>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</si>
  <si>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</si>
  <si>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</si>
  <si>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</si>
  <si>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</si>
  <si>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</si>
  <si>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</si>
  <si>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</si>
  <si>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</si>
  <si>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</si>
  <si>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</si>
  <si>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</si>
  <si>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</si>
  <si>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</si>
  <si>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</si>
  <si>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</si>
  <si>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</si>
  <si>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</si>
  <si>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</si>
  <si>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</si>
  <si>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</si>
  <si>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</si>
  <si>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</si>
  <si>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</si>
  <si>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</si>
  <si>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</si>
  <si>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</si>
  <si>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</si>
  <si>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</si>
  <si>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</si>
  <si>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</si>
  <si>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</si>
  <si>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</si>
  <si>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</si>
  <si>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</si>
  <si>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</si>
  <si>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</si>
  <si>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</si>
  <si>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</si>
  <si>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</si>
  <si>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</si>
  <si>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</si>
  <si>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</si>
  <si>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</si>
  <si>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</si>
  <si>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</si>
  <si>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</si>
  <si>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</si>
  <si>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</si>
  <si>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</si>
  <si>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</si>
  <si>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</si>
  <si>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</si>
  <si>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</si>
  <si>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</si>
  <si>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</si>
  <si>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</si>
  <si>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</si>
  <si>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</si>
  <si>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</si>
  <si>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</si>
  <si>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</si>
  <si>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</si>
  <si>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</si>
  <si>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</si>
  <si>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</si>
  <si>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</si>
  <si>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</si>
  <si>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</si>
  <si>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</si>
  <si>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</si>
  <si>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</si>
  <si>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</si>
  <si>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</si>
  <si>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</si>
  <si>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</si>
  <si>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</si>
  <si>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</si>
  <si>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</si>
  <si>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</si>
  <si>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</si>
  <si>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</si>
  <si>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</si>
  <si>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</si>
  <si>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</si>
  <si>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</si>
  <si>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</si>
  <si>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</si>
  <si>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</si>
  <si>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</si>
  <si>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</si>
  <si>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</si>
  <si>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</si>
  <si>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</si>
  <si>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</si>
  <si>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</si>
  <si>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</si>
  <si>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</si>
  <si>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</si>
  <si>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</si>
  <si>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</si>
  <si>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</si>
  <si>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</si>
  <si>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</si>
  <si>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</si>
  <si>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</si>
  <si>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</si>
  <si>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</si>
  <si>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</si>
  <si>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</si>
  <si>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</si>
  <si>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</si>
  <si>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</si>
  <si>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</si>
  <si>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</si>
  <si>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</si>
  <si>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</si>
  <si>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</si>
  <si>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</si>
  <si>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</si>
  <si>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</si>
  <si>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</si>
  <si>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</si>
  <si>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</si>
  <si>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</si>
  <si>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</si>
  <si>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</si>
  <si>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</si>
  <si>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</si>
  <si>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</si>
  <si>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</si>
  <si>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</si>
  <si>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</si>
  <si>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</si>
  <si>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</si>
  <si>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</si>
  <si>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</si>
  <si>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</si>
  <si>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</si>
  <si>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</si>
  <si>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</si>
  <si>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</si>
  <si>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</si>
  <si>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</si>
  <si>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</si>
  <si>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</si>
  <si>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</si>
  <si>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</si>
  <si>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</si>
  <si>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</si>
  <si>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</si>
  <si>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</si>
  <si>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</si>
  <si>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</si>
  <si>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</si>
  <si>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</si>
  <si>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</si>
  <si>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</si>
  <si>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</si>
  <si>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</si>
  <si>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</si>
  <si>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</si>
  <si>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</si>
  <si>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</si>
  <si>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</si>
  <si>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</si>
  <si>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</si>
  <si>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</si>
  <si>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</si>
  <si>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</si>
  <si>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</si>
  <si>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</si>
  <si>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</si>
  <si>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</si>
  <si>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</si>
  <si>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</si>
  <si>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</si>
  <si>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</si>
  <si>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</si>
  <si>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</si>
  <si>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</si>
  <si>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</si>
  <si>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</si>
  <si>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</si>
  <si>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</si>
  <si>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</si>
  <si>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</si>
  <si>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</si>
  <si>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</si>
  <si>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</si>
  <si>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</si>
  <si>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</si>
  <si>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</si>
  <si>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</si>
  <si>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</si>
  <si>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</si>
  <si>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</si>
  <si>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</si>
  <si>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</si>
  <si>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</si>
  <si>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</si>
  <si>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</si>
  <si>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</si>
  <si>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</si>
  <si>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</si>
  <si>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</si>
  <si>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</si>
  <si>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</si>
  <si>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</si>
  <si>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</si>
  <si>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</si>
  <si>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</si>
  <si>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</si>
  <si>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</si>
  <si>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</si>
  <si>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</si>
  <si>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</si>
  <si>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</si>
  <si>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</si>
  <si>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</si>
  <si>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</si>
  <si>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</si>
  <si>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</si>
  <si>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</si>
  <si>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</si>
  <si>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</si>
  <si>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</si>
  <si>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</si>
  <si>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</si>
  <si>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</si>
  <si>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</si>
  <si>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</si>
  <si>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</si>
  <si>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</si>
  <si>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</si>
  <si>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</si>
  <si>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</si>
  <si>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</si>
  <si>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</si>
  <si>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</si>
  <si>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</si>
  <si>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</si>
  <si>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</si>
  <si>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</si>
  <si>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</si>
  <si>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</si>
  <si>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</si>
  <si>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</si>
  <si>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</si>
  <si>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</si>
  <si>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</si>
  <si>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</si>
  <si>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</si>
  <si>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</si>
  <si>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</si>
  <si>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</si>
  <si>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</si>
  <si>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</si>
  <si>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</si>
  <si>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</si>
  <si>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</si>
  <si>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</si>
  <si>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</si>
  <si>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</si>
  <si>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</si>
  <si>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</si>
  <si>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</si>
  <si>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</si>
  <si>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</si>
  <si>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</si>
  <si>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</si>
  <si>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</si>
  <si>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</si>
  <si>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</si>
  <si>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</si>
  <si>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</si>
  <si>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</si>
  <si>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</si>
  <si>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</si>
  <si>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</si>
  <si>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</si>
  <si>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</si>
  <si>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</si>
  <si>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</si>
  <si>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</si>
  <si>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</si>
  <si>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</si>
  <si>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</si>
  <si>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</si>
  <si>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</si>
  <si>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</si>
  <si>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</si>
  <si>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</si>
  <si>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</si>
  <si>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</si>
  <si>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</si>
  <si>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</si>
  <si>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</si>
  <si>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</si>
  <si>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</si>
  <si>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</si>
  <si>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</si>
  <si>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</si>
  <si>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</si>
  <si>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</si>
  <si>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</si>
  <si>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</si>
  <si>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</si>
  <si>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</si>
  <si>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</si>
  <si>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</si>
  <si>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</si>
  <si>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</si>
  <si>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</si>
  <si>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</si>
  <si>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</si>
  <si>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</si>
  <si>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</si>
  <si>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</si>
  <si>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</si>
  <si>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</si>
  <si>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</si>
  <si>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</si>
  <si>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</si>
  <si>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</si>
  <si>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</si>
  <si>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</si>
  <si>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</si>
  <si>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</si>
  <si>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</si>
  <si>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</si>
  <si>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</si>
  <si>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</si>
  <si>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</si>
  <si>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</si>
  <si>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</si>
  <si>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</si>
  <si>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</si>
  <si>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</si>
  <si>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</si>
  <si>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</si>
  <si>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</si>
  <si>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</si>
  <si>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</si>
  <si>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</si>
  <si>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</si>
  <si>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</si>
  <si>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</si>
  <si>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</si>
  <si>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</si>
  <si>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</si>
  <si>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</si>
  <si>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</si>
  <si>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</si>
  <si>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</si>
  <si>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</si>
  <si>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</si>
  <si>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</si>
  <si>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</si>
  <si>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</si>
  <si>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</si>
  <si>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</si>
  <si>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</si>
  <si>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</si>
  <si>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</si>
  <si>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</si>
  <si>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</si>
  <si>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</si>
  <si>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</si>
  <si>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</si>
  <si>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</si>
  <si>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</si>
  <si>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</si>
  <si>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</si>
  <si>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</si>
  <si>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</si>
  <si>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</si>
  <si>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</si>
  <si>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</si>
  <si>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</si>
  <si>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</si>
  <si>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</si>
  <si>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</si>
  <si>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</si>
  <si>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</si>
  <si>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</si>
  <si>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</si>
  <si>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</si>
  <si>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</si>
  <si>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</si>
  <si>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</si>
  <si>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</si>
  <si>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</si>
  <si>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</si>
  <si>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</si>
  <si>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</si>
  <si>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</si>
  <si>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</si>
  <si>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</si>
  <si>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</si>
  <si>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</si>
  <si>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</si>
  <si>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</si>
  <si>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</si>
  <si>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</si>
  <si>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</si>
  <si>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</si>
  <si>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</si>
  <si>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</si>
  <si>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</si>
  <si>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</si>
  <si>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</si>
  <si>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</si>
  <si>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</si>
  <si>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</si>
  <si>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</si>
  <si>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</si>
  <si>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</si>
  <si>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</si>
  <si>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</si>
  <si>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</si>
  <si>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</si>
  <si>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</si>
  <si>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</si>
  <si>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</si>
  <si>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</si>
  <si>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</si>
  <si>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</si>
  <si>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</si>
  <si>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</si>
  <si>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</si>
  <si>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</si>
  <si>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</si>
  <si>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</si>
  <si>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</si>
  <si>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</si>
  <si>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</si>
  <si>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</si>
  <si>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</si>
  <si>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</si>
  <si>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</si>
  <si>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</si>
  <si>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</si>
  <si>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</si>
  <si>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</si>
  <si>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</si>
  <si>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</si>
  <si>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</si>
  <si>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</si>
  <si>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</si>
  <si>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</si>
  <si>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</si>
  <si>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</si>
  <si>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</si>
  <si>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</si>
  <si>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</si>
  <si>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</si>
  <si>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</si>
  <si>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</si>
  <si>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</si>
  <si>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</si>
  <si>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</si>
  <si>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</si>
  <si>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</si>
  <si>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</si>
  <si>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</si>
  <si>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</si>
  <si>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</si>
  <si>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</si>
  <si>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</si>
  <si>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</si>
  <si>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</si>
  <si>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</si>
  <si>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</si>
  <si>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</si>
  <si>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</si>
  <si>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</si>
  <si>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</si>
  <si>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</si>
  <si>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</si>
  <si>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</si>
  <si>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</si>
  <si>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</si>
  <si>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</si>
  <si>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</si>
  <si>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</si>
  <si>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</si>
  <si>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</si>
  <si>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</si>
  <si>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</si>
  <si>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</si>
  <si>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</si>
  <si>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</si>
  <si>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</si>
  <si>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</si>
  <si>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</si>
  <si>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</si>
  <si>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</si>
  <si>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</si>
  <si>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</si>
  <si>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</si>
  <si>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</si>
  <si>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</si>
  <si>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</si>
  <si>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</si>
  <si>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</si>
  <si>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</si>
  <si>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</si>
  <si>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</si>
  <si>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</si>
  <si>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</si>
  <si>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</si>
  <si>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</si>
  <si>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</si>
  <si>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</si>
  <si>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</si>
  <si>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</si>
  <si>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</si>
  <si>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</si>
  <si>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</si>
  <si>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</si>
  <si>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</si>
  <si>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</si>
  <si>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</si>
  <si>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</si>
  <si>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</si>
  <si>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</si>
  <si>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</si>
  <si>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</si>
  <si>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</si>
  <si>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</si>
  <si>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</si>
  <si>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</si>
  <si>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</si>
  <si>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</si>
  <si>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</si>
  <si>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</si>
  <si>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</si>
  <si>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</si>
  <si>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</si>
  <si>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</si>
  <si>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</si>
  <si>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</si>
  <si>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</si>
  <si>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</si>
  <si>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</si>
  <si>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</si>
  <si>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</si>
  <si>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</si>
  <si>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</si>
  <si>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</si>
  <si>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</si>
  <si>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</si>
  <si>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</si>
  <si>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</si>
  <si>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</si>
  <si>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</si>
  <si>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</si>
  <si>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</si>
  <si>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</si>
  <si>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</si>
  <si>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</si>
  <si>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</si>
  <si>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</si>
  <si>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</si>
  <si>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</si>
  <si>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</si>
  <si>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</si>
  <si>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</si>
  <si>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</si>
  <si>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</si>
  <si>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</si>
  <si>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</si>
  <si>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</si>
  <si>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</si>
  <si>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</si>
  <si>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</si>
  <si>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</si>
  <si>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</si>
  <si>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</si>
  <si>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</si>
  <si>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</si>
  <si>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</si>
  <si>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</si>
  <si>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</si>
  <si>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</si>
  <si>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</si>
  <si>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</si>
  <si>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</si>
  <si>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</si>
  <si>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</si>
  <si>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</si>
  <si>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</si>
  <si>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</si>
  <si>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</si>
  <si>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</si>
  <si>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</si>
  <si>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</si>
  <si>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</si>
  <si>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</si>
  <si>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</si>
  <si>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</si>
  <si>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</si>
  <si>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</si>
  <si>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</si>
  <si>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</si>
  <si>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</si>
  <si>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</si>
  <si>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</si>
  <si>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</si>
  <si>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</si>
  <si>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</si>
  <si>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</si>
  <si>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</si>
  <si>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</si>
  <si>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</si>
  <si>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</si>
  <si>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</si>
  <si>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</si>
  <si>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</si>
  <si>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</si>
  <si>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</si>
  <si>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</si>
  <si>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</si>
  <si>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</si>
  <si>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</si>
  <si>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</si>
  <si>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</si>
  <si>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</si>
  <si>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</si>
  <si>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</si>
  <si>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</si>
  <si>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</si>
  <si>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</si>
  <si>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</si>
  <si>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</si>
  <si>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</si>
  <si>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</si>
  <si>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</si>
  <si>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</si>
  <si>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</si>
  <si>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</si>
  <si>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</si>
  <si>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</si>
  <si>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</si>
  <si>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</si>
  <si>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</si>
  <si>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</si>
  <si>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</si>
  <si>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</si>
  <si>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</si>
  <si>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</si>
  <si>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</si>
  <si>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</si>
  <si>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</si>
  <si>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</si>
  <si>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</si>
  <si>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</si>
  <si>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</si>
  <si>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</si>
  <si>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</si>
  <si>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</si>
  <si>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</si>
  <si>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</si>
  <si>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</si>
  <si>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</si>
  <si>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</si>
  <si>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</si>
  <si>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</si>
  <si>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</si>
  <si>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</si>
  <si>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</si>
  <si>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</si>
  <si>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</si>
  <si>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</si>
  <si>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</si>
  <si>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</si>
  <si>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</si>
  <si>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</si>
  <si>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</si>
  <si>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</si>
  <si>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</si>
  <si>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</si>
  <si>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</si>
  <si>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</si>
  <si>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</si>
  <si>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</si>
  <si>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</si>
  <si>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</si>
  <si>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</si>
  <si>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</si>
  <si>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</si>
  <si>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</si>
  <si>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</si>
  <si>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</si>
  <si>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</si>
  <si>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</si>
  <si>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</si>
  <si>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</si>
  <si>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</si>
  <si>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</si>
  <si>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</si>
  <si>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</si>
  <si>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</si>
  <si>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</si>
  <si>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</si>
  <si>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</si>
  <si>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</si>
  <si>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</si>
  <si>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</si>
  <si>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</si>
  <si>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</si>
  <si>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</si>
  <si>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</si>
  <si>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</si>
  <si>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</si>
  <si>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</si>
  <si>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</si>
  <si>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</si>
  <si>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</si>
  <si>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</si>
  <si>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</si>
  <si>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</si>
  <si>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</si>
  <si>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</si>
  <si>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</si>
  <si>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</si>
  <si>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</si>
  <si>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</si>
  <si>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</si>
  <si>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</si>
  <si>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</si>
  <si>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</si>
  <si>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</si>
  <si>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</si>
  <si>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</si>
  <si>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</si>
  <si>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</si>
  <si>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</si>
  <si>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</si>
  <si>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</si>
  <si>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</si>
  <si>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</si>
  <si>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</si>
  <si>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</si>
  <si>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</si>
  <si>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</si>
  <si>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</si>
  <si>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</si>
  <si>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</si>
  <si>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</si>
  <si>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</si>
  <si>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</si>
  <si>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</si>
  <si>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</si>
  <si>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</si>
  <si>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</si>
  <si>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</si>
  <si>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</si>
  <si>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</si>
  <si>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</si>
  <si>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</si>
  <si>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</si>
  <si>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</si>
  <si>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</si>
  <si>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</si>
  <si>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</si>
  <si>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</si>
  <si>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</si>
  <si>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</si>
  <si>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</si>
  <si>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</si>
  <si>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</si>
  <si>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</si>
  <si>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</si>
  <si>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</si>
  <si>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</si>
  <si>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</si>
  <si>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</si>
  <si>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</si>
  <si>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</si>
  <si>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</si>
  <si>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</si>
  <si>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</si>
  <si>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</si>
  <si>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</si>
  <si>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</si>
  <si>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</si>
  <si>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</si>
  <si>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</si>
  <si>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</si>
  <si>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</si>
  <si>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</si>
  <si>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</si>
  <si>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</si>
  <si>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</si>
  <si>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</si>
  <si>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</si>
  <si>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</si>
  <si>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</si>
  <si>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</si>
  <si>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</si>
  <si>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</si>
  <si>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</si>
  <si>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</si>
  <si>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</si>
  <si>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</si>
  <si>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</si>
  <si>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</si>
  <si>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</si>
  <si>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</si>
  <si>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</si>
  <si>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</si>
  <si>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</si>
  <si>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</si>
  <si>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</si>
  <si>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</si>
  <si>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</si>
  <si>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</si>
  <si>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</si>
  <si>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</si>
  <si>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</si>
  <si>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</si>
  <si>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</si>
  <si>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</si>
  <si>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</si>
  <si>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</si>
  <si>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</si>
  <si>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</si>
  <si>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</si>
  <si>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</si>
  <si>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</si>
  <si>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</si>
  <si>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</si>
  <si>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</si>
  <si>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</si>
  <si>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</si>
  <si>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</si>
  <si>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</si>
  <si>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</si>
  <si>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</si>
  <si>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</si>
  <si>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</si>
  <si>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</si>
  <si>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</si>
  <si>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</si>
  <si>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</si>
  <si>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</si>
  <si>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</si>
  <si>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</si>
  <si>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</si>
  <si>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</si>
  <si>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</si>
  <si>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</si>
  <si>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</si>
  <si>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</si>
  <si>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</si>
  <si>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</si>
  <si>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</si>
  <si>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</si>
  <si>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</si>
  <si>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</si>
  <si>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</si>
  <si>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</si>
  <si>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</si>
  <si>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</si>
  <si>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</si>
  <si>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</si>
  <si>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</si>
  <si>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</si>
  <si>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</si>
  <si>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</si>
  <si>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</si>
  <si>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</si>
  <si>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</si>
  <si>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</si>
  <si>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</si>
  <si>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</si>
  <si>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</si>
  <si>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</si>
  <si>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</si>
  <si>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</si>
  <si>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</si>
  <si>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</si>
  <si>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</si>
  <si>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</si>
  <si>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</si>
  <si>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</si>
  <si>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</si>
  <si>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</si>
  <si>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</si>
  <si>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</si>
  <si>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</si>
  <si>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</si>
  <si>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</si>
  <si>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</si>
  <si>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</si>
  <si>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</si>
  <si>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</si>
  <si>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</si>
  <si>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</si>
  <si>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</si>
  <si>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</si>
  <si>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</si>
  <si>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</si>
  <si>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</si>
  <si>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</si>
  <si>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</si>
  <si>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</si>
  <si>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</si>
  <si>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</si>
  <si>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</si>
  <si>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</si>
  <si>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</si>
  <si>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</si>
  <si>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</si>
  <si>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</si>
  <si>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</si>
  <si>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</si>
  <si>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</si>
  <si>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</si>
  <si>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</si>
  <si>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</si>
  <si>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</si>
  <si>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</si>
  <si>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</si>
  <si>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</si>
  <si>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</si>
  <si>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</si>
  <si>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</si>
  <si>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</si>
  <si>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</si>
  <si>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</si>
  <si>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</si>
  <si>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</si>
  <si>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</si>
  <si>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</si>
  <si>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</si>
  <si>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</si>
  <si>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</si>
  <si>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</si>
  <si>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</si>
  <si>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</si>
  <si>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</si>
  <si>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</si>
  <si>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</si>
  <si>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</si>
  <si>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</si>
  <si>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</si>
  <si>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</si>
  <si>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</si>
  <si>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</si>
  <si>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</si>
  <si>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</si>
  <si>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</si>
  <si>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</si>
  <si>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</si>
  <si>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</si>
  <si>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</si>
  <si>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</si>
  <si>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</si>
  <si>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</si>
  <si>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</si>
  <si>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</si>
  <si>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</si>
  <si>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</si>
  <si>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</si>
  <si>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</si>
  <si>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</si>
  <si>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</si>
  <si>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</si>
  <si>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</si>
  <si>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</si>
  <si>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</si>
  <si>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</si>
  <si>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</si>
  <si>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</si>
  <si>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</si>
  <si>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</si>
  <si>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</si>
  <si>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</si>
  <si>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</si>
  <si>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</si>
  <si>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</si>
  <si>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</si>
  <si>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</si>
  <si>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</si>
  <si>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</si>
  <si>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</si>
  <si>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</si>
  <si>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</si>
  <si>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</si>
  <si>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</si>
  <si>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</si>
  <si>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</si>
  <si>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</si>
  <si>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</si>
  <si>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</si>
  <si>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</si>
  <si>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</si>
  <si>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</si>
  <si>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</si>
  <si>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</si>
  <si>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</si>
  <si>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</si>
  <si>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</si>
  <si>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</si>
  <si>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</si>
  <si>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</si>
  <si>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</si>
  <si>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</si>
  <si>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</si>
  <si>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</si>
  <si>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</si>
  <si>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</si>
  <si>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</si>
  <si>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</si>
  <si>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</si>
  <si>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</si>
  <si>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</si>
  <si>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</si>
  <si>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</si>
  <si>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</si>
  <si>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</si>
  <si>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</si>
  <si>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</si>
  <si>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</si>
  <si>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</si>
  <si>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</si>
  <si>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</si>
  <si>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</si>
  <si>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</si>
  <si>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</si>
  <si>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</si>
  <si>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</si>
  <si>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</si>
  <si>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</si>
  <si>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</si>
  <si>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</si>
  <si>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</si>
  <si>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</si>
  <si>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</si>
  <si>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</si>
  <si>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</si>
  <si>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</si>
  <si>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</si>
  <si>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</si>
  <si>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</si>
  <si>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</si>
  <si>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</si>
  <si>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</si>
  <si>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</si>
  <si>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</si>
  <si>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</si>
  <si>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</si>
  <si>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</si>
  <si>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</si>
  <si>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</si>
  <si>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</si>
  <si>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</si>
  <si>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</si>
  <si>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</si>
  <si>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</si>
  <si>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</si>
  <si>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</si>
  <si>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</si>
  <si>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</si>
  <si>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</si>
  <si>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</si>
  <si>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</si>
  <si>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</si>
  <si>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</si>
  <si>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</si>
  <si>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</si>
  <si>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</si>
  <si>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</si>
  <si>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</si>
  <si>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</si>
  <si>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</si>
  <si>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</si>
  <si>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</si>
  <si>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</si>
  <si>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</si>
  <si>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</si>
  <si>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</si>
  <si>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</si>
  <si>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</si>
  <si>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</si>
  <si>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</si>
  <si>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</si>
  <si>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</si>
  <si>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</si>
  <si>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</si>
  <si>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</si>
  <si>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</si>
  <si>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</si>
  <si>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</si>
  <si>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</si>
  <si>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</si>
  <si>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</si>
  <si>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</si>
  <si>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</si>
  <si>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</si>
  <si>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</si>
  <si>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</si>
  <si>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</si>
  <si>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</si>
  <si>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</si>
  <si>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</si>
  <si>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</si>
  <si>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</si>
  <si>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</si>
  <si>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</si>
  <si>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</si>
  <si>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</si>
  <si>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</si>
  <si>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</si>
  <si>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</si>
  <si>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</si>
  <si>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</si>
  <si>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</si>
  <si>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</si>
  <si>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</si>
  <si>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</si>
  <si>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</si>
  <si>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</si>
  <si>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</si>
  <si>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</si>
  <si>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</si>
  <si>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</si>
  <si>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</si>
  <si>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</si>
  <si>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</si>
  <si>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</si>
  <si>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</si>
  <si>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</si>
  <si>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</si>
  <si>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</si>
  <si>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</si>
  <si>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</si>
  <si>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</si>
  <si>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</si>
  <si>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</si>
  <si>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</si>
  <si>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</si>
  <si>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</si>
  <si>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</si>
  <si>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</si>
  <si>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</si>
  <si>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</si>
  <si>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</si>
  <si>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</si>
  <si>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</si>
  <si>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</si>
  <si>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</si>
  <si>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</si>
  <si>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</si>
  <si>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</si>
  <si>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</si>
  <si>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</si>
  <si>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</si>
  <si>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</si>
  <si>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</si>
  <si>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</si>
  <si>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</si>
  <si>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</si>
  <si>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</si>
  <si>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</si>
  <si>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</si>
  <si>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</si>
  <si>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</si>
  <si>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</si>
  <si>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</si>
  <si>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</si>
  <si>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</si>
  <si>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</si>
  <si>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</si>
  <si>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</si>
  <si>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</si>
  <si>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</si>
  <si>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</si>
  <si>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</si>
  <si>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</si>
  <si>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</si>
  <si>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</si>
  <si>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</si>
  <si>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</si>
  <si>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</si>
  <si>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</si>
  <si>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</si>
  <si>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</si>
  <si>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</si>
  <si>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</si>
  <si>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</si>
  <si>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</si>
  <si>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</si>
  <si>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</si>
  <si>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</si>
  <si>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</si>
  <si>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</si>
  <si>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</si>
  <si>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</si>
  <si>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</si>
  <si>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</si>
  <si>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</si>
  <si>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</si>
  <si>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</si>
  <si>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</si>
  <si>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</si>
  <si>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</si>
  <si>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</si>
  <si>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</si>
  <si>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</si>
  <si>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</si>
  <si>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</si>
  <si>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</si>
  <si>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</si>
  <si>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</si>
  <si>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</si>
  <si>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</si>
  <si>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</si>
  <si>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</si>
  <si>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</si>
  <si>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</si>
  <si>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</si>
  <si>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</si>
  <si>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</si>
  <si>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</si>
  <si>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</si>
  <si>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</si>
  <si>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</si>
  <si>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</si>
  <si>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</si>
  <si>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</si>
  <si>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</si>
  <si>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</si>
  <si>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</si>
  <si>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</si>
  <si>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</si>
  <si>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</si>
  <si>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</si>
  <si>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</si>
  <si>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</si>
  <si>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</si>
  <si>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</si>
  <si>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</si>
  <si>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</si>
  <si>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</si>
  <si>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</si>
  <si>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</si>
  <si>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</si>
  <si>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</si>
  <si>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</si>
  <si>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</si>
  <si>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</si>
  <si>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</si>
  <si>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</si>
  <si>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</si>
  <si>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</si>
  <si>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</si>
  <si>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</si>
  <si>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</si>
  <si>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</si>
  <si>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</si>
  <si>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</si>
  <si>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</si>
  <si>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</si>
  <si>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</si>
  <si>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</si>
  <si>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</si>
  <si>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</si>
  <si>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</si>
  <si>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</si>
  <si>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</si>
  <si>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</si>
  <si>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</si>
  <si>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</si>
  <si>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</si>
  <si>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</si>
  <si>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</si>
  <si>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</si>
  <si>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</si>
  <si>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</si>
  <si>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</si>
  <si>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</si>
  <si>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</si>
  <si>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</si>
  <si>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</si>
  <si>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</si>
  <si>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</si>
  <si>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</si>
  <si>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</si>
  <si>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</si>
  <si>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</si>
  <si>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</si>
  <si>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</si>
  <si>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</si>
  <si>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</si>
  <si>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</si>
  <si>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</si>
  <si>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</si>
  <si>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</si>
  <si>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</si>
  <si>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</si>
  <si>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</si>
  <si>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</si>
  <si>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</si>
  <si>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</si>
  <si>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</si>
  <si>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</si>
  <si>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</si>
  <si>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</si>
  <si>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</si>
  <si>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</si>
  <si>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</si>
  <si>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</si>
  <si>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</si>
  <si>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</si>
  <si>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</si>
  <si>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</si>
  <si>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</si>
  <si>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</si>
  <si>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</si>
  <si>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</si>
  <si>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</si>
  <si>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</si>
  <si>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</si>
  <si>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</si>
  <si>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</si>
  <si>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</si>
  <si>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</si>
  <si>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</si>
  <si>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</si>
  <si>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</si>
  <si>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</si>
  <si>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</si>
  <si>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</si>
  <si>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</si>
  <si>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</si>
  <si>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</si>
  <si>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</si>
  <si>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</si>
  <si>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</si>
  <si>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</si>
  <si>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</si>
  <si>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</si>
  <si>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</si>
  <si>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</si>
  <si>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</si>
  <si>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</si>
  <si>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</si>
  <si>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</si>
  <si>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</si>
  <si>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</si>
  <si>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</si>
  <si>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</si>
  <si>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</si>
  <si>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</si>
  <si>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</si>
  <si>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</si>
  <si>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</si>
  <si>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</si>
  <si>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</si>
  <si>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</si>
  <si>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</si>
  <si>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</si>
  <si>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</si>
  <si>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</si>
  <si>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</si>
  <si>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</si>
  <si>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</si>
  <si>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</si>
  <si>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</si>
  <si>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</si>
  <si>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</si>
  <si>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</si>
  <si>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</si>
  <si>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</si>
  <si>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</si>
  <si>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</si>
  <si>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</si>
  <si>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</si>
  <si>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</si>
  <si>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</si>
  <si>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</si>
  <si>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</si>
  <si>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</si>
  <si>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</si>
  <si>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</si>
  <si>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</si>
  <si>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</si>
  <si>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</si>
  <si>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</si>
  <si>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</si>
  <si>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</si>
  <si>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</si>
  <si>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</si>
  <si>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</si>
  <si>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</si>
  <si>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</si>
  <si>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</si>
  <si>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</si>
  <si>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</si>
  <si>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</si>
  <si>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</si>
  <si>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</si>
  <si>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</si>
  <si>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</si>
  <si>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</si>
  <si>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</si>
  <si>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</si>
  <si>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</si>
  <si>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</si>
  <si>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</si>
  <si>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</si>
  <si>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</si>
  <si>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</si>
  <si>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</si>
  <si>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</si>
  <si>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</si>
  <si>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</si>
  <si>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</si>
  <si>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</si>
  <si>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</si>
  <si>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</si>
  <si>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</si>
  <si>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</si>
  <si>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</si>
  <si>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</si>
  <si>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</si>
  <si>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</si>
  <si>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</si>
  <si>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</si>
  <si>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</si>
  <si>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</si>
  <si>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</si>
  <si>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</si>
  <si>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</si>
  <si>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</si>
  <si>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</si>
  <si>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</si>
  <si>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</si>
  <si>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</si>
  <si>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</si>
  <si>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</si>
  <si>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</si>
  <si>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</si>
  <si>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</si>
  <si>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</si>
  <si>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</si>
  <si>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</si>
  <si>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</si>
  <si>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</si>
  <si>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</si>
  <si>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</si>
  <si>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</si>
  <si>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</si>
  <si>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</si>
  <si>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</si>
  <si>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</si>
  <si>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</si>
  <si>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</si>
  <si>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</si>
  <si>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</si>
  <si>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</si>
  <si>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</si>
  <si>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</si>
  <si>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</si>
  <si>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</si>
  <si>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</si>
  <si>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</si>
  <si>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</si>
  <si>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</si>
  <si>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</si>
  <si>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</si>
  <si>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</si>
  <si>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</si>
  <si>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</si>
  <si>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</si>
  <si>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</si>
  <si>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</si>
  <si>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</si>
  <si>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</si>
  <si>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</si>
  <si>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</si>
  <si>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</si>
  <si>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</si>
  <si>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</si>
  <si>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</si>
  <si>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</si>
  <si>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</si>
  <si>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</si>
  <si>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</si>
  <si>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</si>
  <si>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</si>
  <si>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</si>
  <si>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</si>
  <si>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</si>
  <si>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</si>
  <si>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</si>
  <si>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</si>
  <si>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</si>
  <si>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</si>
  <si>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</si>
  <si>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</si>
  <si>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</si>
  <si>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</si>
  <si>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</si>
  <si>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</si>
  <si>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</si>
  <si>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</si>
  <si>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</si>
  <si>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</si>
  <si>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</si>
  <si>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</si>
  <si>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</si>
  <si>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</si>
  <si>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</si>
  <si>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</si>
  <si>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</si>
  <si>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</si>
  <si>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</si>
  <si>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</si>
  <si>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</si>
  <si>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</si>
  <si>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</si>
  <si>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</si>
  <si>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</si>
  <si>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</si>
  <si>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</si>
  <si>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</si>
  <si>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</si>
  <si>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</si>
  <si>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</si>
  <si>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</si>
  <si>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</si>
  <si>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</si>
  <si>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</si>
  <si>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</si>
  <si>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</si>
  <si>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</si>
  <si>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</si>
  <si>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</si>
  <si>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</si>
  <si>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</si>
  <si>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</si>
  <si>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</si>
  <si>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</si>
  <si>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</si>
  <si>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</si>
  <si>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</si>
  <si>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</si>
  <si>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</si>
  <si>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</si>
  <si>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</si>
  <si>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</si>
  <si>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</si>
  <si>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</si>
  <si>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</si>
  <si>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</si>
  <si>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</si>
  <si>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</si>
  <si>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</si>
  <si>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</si>
  <si>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</si>
  <si>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</si>
  <si>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</si>
  <si>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</si>
  <si>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</si>
  <si>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</si>
  <si>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</si>
  <si>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</si>
  <si>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</si>
  <si>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</si>
  <si>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</si>
  <si>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</si>
  <si>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</si>
  <si>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</si>
  <si>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</si>
  <si>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</si>
  <si>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</si>
  <si>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</si>
  <si>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</si>
  <si>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</si>
  <si>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</si>
  <si>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</si>
  <si>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</si>
  <si>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</si>
  <si>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</si>
  <si>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</si>
  <si>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</si>
  <si>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</si>
  <si>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</si>
  <si>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</si>
  <si>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</si>
  <si>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</si>
  <si>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</si>
  <si>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</si>
  <si>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</si>
  <si>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</si>
  <si>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</si>
  <si>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</si>
  <si>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</si>
  <si>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</si>
  <si>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</si>
  <si>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</si>
  <si>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</si>
  <si>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</si>
  <si>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</si>
  <si>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</si>
  <si>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</si>
  <si>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</si>
  <si>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</si>
  <si>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</si>
  <si>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</si>
  <si>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</si>
  <si>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</si>
  <si>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</si>
  <si>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</si>
  <si>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</si>
  <si>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</si>
  <si>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</si>
  <si>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</si>
  <si>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</si>
  <si>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</si>
  <si>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</si>
  <si>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</si>
  <si>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</si>
  <si>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</si>
  <si>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</si>
  <si>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</si>
  <si>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</si>
  <si>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</si>
  <si>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</si>
  <si>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</si>
  <si>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</si>
  <si>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</si>
  <si>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</si>
  <si>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</si>
  <si>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</si>
  <si>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</si>
  <si>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</si>
  <si>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</si>
  <si>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</si>
  <si>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</si>
  <si>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</si>
  <si>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</si>
  <si>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</si>
  <si>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</si>
  <si>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</si>
  <si>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</si>
  <si>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</si>
  <si>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</si>
  <si>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</si>
  <si>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</si>
  <si>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</si>
  <si>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</si>
  <si>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</si>
  <si>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</si>
  <si>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</si>
  <si>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</si>
  <si>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</si>
  <si>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</si>
  <si>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</si>
  <si>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</si>
  <si>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</si>
  <si>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</si>
  <si>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</si>
  <si>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</si>
  <si>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</si>
  <si>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</si>
  <si>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</si>
  <si>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</si>
  <si>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</si>
  <si>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</si>
  <si>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</si>
  <si>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</si>
  <si>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</si>
  <si>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</si>
  <si>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</si>
  <si>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</si>
  <si>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</si>
  <si>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</si>
  <si>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</si>
  <si>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</si>
  <si>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</si>
  <si>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</si>
  <si>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</si>
  <si>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</si>
  <si>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</si>
  <si>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</si>
  <si>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</si>
  <si>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</si>
  <si>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</si>
  <si>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</si>
  <si>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</si>
  <si>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</si>
  <si>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</si>
  <si>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</si>
  <si>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</si>
  <si>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</si>
  <si>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</si>
  <si>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</si>
  <si>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</si>
  <si>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</si>
  <si>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</si>
  <si>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</si>
  <si>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</si>
  <si>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</si>
  <si>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</si>
  <si>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</si>
  <si>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</si>
  <si>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</si>
  <si>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</si>
  <si>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</si>
  <si>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</si>
  <si>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</si>
  <si>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</si>
  <si>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</si>
  <si>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</si>
  <si>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</si>
  <si>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</si>
  <si>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</si>
  <si>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</si>
  <si>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</si>
  <si>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</si>
  <si>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</si>
  <si>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</si>
  <si>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</si>
  <si>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</si>
  <si>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</si>
  <si>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</si>
  <si>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</si>
  <si>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</si>
  <si>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</si>
  <si>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</si>
  <si>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</si>
  <si>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</si>
  <si>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</si>
  <si>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</si>
  <si>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</si>
  <si>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</si>
  <si>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</si>
  <si>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</si>
  <si>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</si>
  <si>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</si>
  <si>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</si>
  <si>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</si>
  <si>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</si>
  <si>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</si>
  <si>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</si>
  <si>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</si>
  <si>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</si>
  <si>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</si>
  <si>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</si>
  <si>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</si>
  <si>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</si>
  <si>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</si>
  <si>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</si>
  <si>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</si>
  <si>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</si>
  <si>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</si>
  <si>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</si>
  <si>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</si>
  <si>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</si>
  <si>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</si>
  <si>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</si>
  <si>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</si>
  <si>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</si>
  <si>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</si>
  <si>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</si>
  <si>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</si>
  <si>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</si>
  <si>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</si>
  <si>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</si>
  <si>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</si>
  <si>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</si>
  <si>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</si>
  <si>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</si>
  <si>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</si>
  <si>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</si>
  <si>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</si>
  <si>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</si>
  <si>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</si>
  <si>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</si>
  <si>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</si>
  <si>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</si>
  <si>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</si>
  <si>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</si>
  <si>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</si>
  <si>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</si>
  <si>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</si>
  <si>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</si>
  <si>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</si>
  <si>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</si>
  <si>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</si>
  <si>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</si>
  <si>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</si>
  <si>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</si>
  <si>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</si>
  <si>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</si>
  <si>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</si>
  <si>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</si>
  <si>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</si>
  <si>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</si>
  <si>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</si>
  <si>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</si>
  <si>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</si>
  <si>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</si>
  <si>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</si>
  <si>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</si>
  <si>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</si>
  <si>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</si>
  <si>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</si>
  <si>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</si>
  <si>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</si>
  <si>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</si>
  <si>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</si>
  <si>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</si>
  <si>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</si>
  <si>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</si>
  <si>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</si>
  <si>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</si>
  <si>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</si>
  <si>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</si>
  <si>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</si>
  <si>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</si>
  <si>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</si>
  <si>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</si>
  <si>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</si>
  <si>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</si>
  <si>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</si>
  <si>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</si>
  <si>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</si>
  <si>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</si>
  <si>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</si>
  <si>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</si>
  <si>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</si>
  <si>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</si>
  <si>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</si>
  <si>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</si>
  <si>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</si>
  <si>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</si>
  <si>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</si>
  <si>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</si>
  <si>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</si>
  <si>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</si>
  <si>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</si>
  <si>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</si>
  <si>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</si>
  <si>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</si>
  <si>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</si>
  <si>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</si>
  <si>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</si>
  <si>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</si>
  <si>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</si>
  <si>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</si>
  <si>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</si>
  <si>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</si>
  <si>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</si>
  <si>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</si>
  <si>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</si>
  <si>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</si>
  <si>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</si>
  <si>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</si>
  <si>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</si>
  <si>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</si>
  <si>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</si>
  <si>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</si>
  <si>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</si>
  <si>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</si>
  <si>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</si>
  <si>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</si>
  <si>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</si>
  <si>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</si>
  <si>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</si>
  <si>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</si>
  <si>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</si>
  <si>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</si>
  <si>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</si>
  <si>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</si>
  <si>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</si>
  <si>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</si>
  <si>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</si>
  <si>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</si>
  <si>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</si>
  <si>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</si>
  <si>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</si>
  <si>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</si>
  <si>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</si>
  <si>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</si>
  <si>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</si>
  <si>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</si>
  <si>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</si>
  <si>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</si>
  <si>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</si>
  <si>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</si>
  <si>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</si>
  <si>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</si>
  <si>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</si>
  <si>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</si>
  <si>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</si>
  <si>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</si>
  <si>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</si>
  <si>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</si>
  <si>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</si>
  <si>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</si>
  <si>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</si>
  <si>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</si>
  <si>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</si>
  <si>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</si>
  <si>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</si>
  <si>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</si>
  <si>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</si>
  <si>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</si>
  <si>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</si>
  <si>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</si>
  <si>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</si>
  <si>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</si>
  <si>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</si>
  <si>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</si>
  <si>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</si>
  <si>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</si>
  <si>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</si>
  <si>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</si>
  <si>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</si>
  <si>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</si>
  <si>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</si>
  <si>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</si>
  <si>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</si>
  <si>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</si>
  <si>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</si>
  <si>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</si>
  <si>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</si>
  <si>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</si>
  <si>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</si>
  <si>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</si>
  <si>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</si>
  <si>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</si>
  <si>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</si>
  <si>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</si>
  <si>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</si>
  <si>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</si>
  <si>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</si>
  <si>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</si>
  <si>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</si>
  <si>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</si>
  <si>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</si>
  <si>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</si>
  <si>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</si>
  <si>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</si>
  <si>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</si>
  <si>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</si>
  <si>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</si>
  <si>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</si>
  <si>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</si>
  <si>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</si>
  <si>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</si>
  <si>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</si>
  <si>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</si>
  <si>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</si>
  <si>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</si>
  <si>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</si>
  <si>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</si>
  <si>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</si>
  <si>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</si>
  <si>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</si>
  <si>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</si>
  <si>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</si>
  <si>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</si>
  <si>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</si>
  <si>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</si>
  <si>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</si>
  <si>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</si>
  <si>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</si>
  <si>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</si>
  <si>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</si>
  <si>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</si>
  <si>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</si>
  <si>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</si>
  <si>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</si>
  <si>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</si>
  <si>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</si>
  <si>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</si>
  <si>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</si>
  <si>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</si>
  <si>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</si>
  <si>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</si>
  <si>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</si>
  <si>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</si>
  <si>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</si>
  <si>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</si>
  <si>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</si>
  <si>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</si>
  <si>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</si>
  <si>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</si>
  <si>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</si>
  <si>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</si>
  <si>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</si>
  <si>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</si>
  <si>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</si>
  <si>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</si>
  <si>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</si>
  <si>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</si>
  <si>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</si>
  <si>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</si>
  <si>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</si>
  <si>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</si>
  <si>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</si>
  <si>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</si>
  <si>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</si>
  <si>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</si>
  <si>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</si>
  <si>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</si>
  <si>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</si>
  <si>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</si>
  <si>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</si>
  <si>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</si>
  <si>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</si>
  <si>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</si>
  <si>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</si>
  <si>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</si>
  <si>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</si>
  <si>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</si>
  <si>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</si>
  <si>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</si>
  <si>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</si>
  <si>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</si>
  <si>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</si>
  <si>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</si>
  <si>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</si>
  <si>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</si>
  <si>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</si>
  <si>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</si>
  <si>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</si>
  <si>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</si>
  <si>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</si>
  <si>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</si>
  <si>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</si>
  <si>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</si>
  <si>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</si>
  <si>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</si>
  <si>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</si>
  <si>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</si>
  <si>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</si>
  <si>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</si>
  <si>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</si>
  <si>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</si>
  <si>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</si>
  <si>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</si>
  <si>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</si>
  <si>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</si>
  <si>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</si>
  <si>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</si>
  <si>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</si>
  <si>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</si>
  <si>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</si>
  <si>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</si>
  <si>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</si>
  <si>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</si>
  <si>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</si>
  <si>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</si>
  <si>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</si>
  <si>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</si>
  <si>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</si>
  <si>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</si>
  <si>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</si>
  <si>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</si>
  <si>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</si>
  <si>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</si>
  <si>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</si>
  <si>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</si>
  <si>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</si>
  <si>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</si>
  <si>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</si>
  <si>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</si>
  <si>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</si>
  <si>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</si>
  <si>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</si>
  <si>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</si>
  <si>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</si>
  <si>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</si>
  <si>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</si>
  <si>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</si>
  <si>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</si>
  <si>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</si>
  <si>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</si>
  <si>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</si>
  <si>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</si>
  <si>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</si>
  <si>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</si>
  <si>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</si>
  <si>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</si>
  <si>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</si>
  <si>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</si>
  <si>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</si>
  <si>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</si>
  <si>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</si>
  <si>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</si>
  <si>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</si>
  <si>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</si>
  <si>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</si>
  <si>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</si>
  <si>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</si>
  <si>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</si>
  <si>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</si>
  <si>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</si>
  <si>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</si>
  <si>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</si>
  <si>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</si>
  <si>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</si>
  <si>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</si>
  <si>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</si>
  <si>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</si>
  <si>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</si>
  <si>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</si>
  <si>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</si>
  <si>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</si>
  <si>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</si>
  <si>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</si>
  <si>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</si>
  <si>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</si>
  <si>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</si>
  <si>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</si>
  <si>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</si>
  <si>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</si>
  <si>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</si>
  <si>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</si>
  <si>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</si>
  <si>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</si>
  <si>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</si>
  <si>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</si>
  <si>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</si>
  <si>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</si>
  <si>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</si>
  <si>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</si>
  <si>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</si>
  <si>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</si>
  <si>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</si>
  <si>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</si>
  <si>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</si>
  <si>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</si>
  <si>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</si>
  <si>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</si>
  <si>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</si>
  <si>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</si>
  <si>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</si>
  <si>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</si>
  <si>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</si>
  <si>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</si>
  <si>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</si>
  <si>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</si>
  <si>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</si>
  <si>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</si>
  <si>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</si>
  <si>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</si>
  <si>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</si>
  <si>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</si>
  <si>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</si>
  <si>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</si>
  <si>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</si>
  <si>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</si>
  <si>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</si>
  <si>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</si>
  <si>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</si>
  <si>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</si>
  <si>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</si>
  <si>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</si>
  <si>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</si>
  <si>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</si>
  <si>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</si>
  <si>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</si>
  <si>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</si>
  <si>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</si>
  <si>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</si>
  <si>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</si>
  <si>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</si>
  <si>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</si>
  <si>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</si>
  <si>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</si>
  <si>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</si>
  <si>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</si>
  <si>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</si>
  <si>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</si>
  <si>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</si>
  <si>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</si>
  <si>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</si>
  <si>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</si>
  <si>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</si>
  <si>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</si>
  <si>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</si>
  <si>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</si>
  <si>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</si>
  <si>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</si>
  <si>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</si>
  <si>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</si>
  <si>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</si>
  <si>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</si>
  <si>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</si>
  <si>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</si>
  <si>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</si>
  <si>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</si>
  <si>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</si>
  <si>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</si>
  <si>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</si>
  <si>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</si>
  <si>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</si>
  <si>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</si>
  <si>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</si>
  <si>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</si>
  <si>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</si>
  <si>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</si>
  <si>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</si>
  <si>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</si>
  <si>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</si>
  <si>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</si>
  <si>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</si>
  <si>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</si>
  <si>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Subcatgory</t>
  </si>
  <si>
    <t>Column Labels</t>
  </si>
  <si>
    <t>Grand Total</t>
  </si>
  <si>
    <t>Row Labels</t>
  </si>
  <si>
    <t>Count of outcomes</t>
  </si>
  <si>
    <t>Goal</t>
  </si>
  <si>
    <t>Date Created Converion</t>
  </si>
  <si>
    <t>Date Ended Conversion</t>
  </si>
  <si>
    <t xml:space="preserve"> Parent Category</t>
  </si>
  <si>
    <t>(All)</t>
  </si>
  <si>
    <t>Years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</si>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</sst>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1" applyNumberFormat="1" applyFo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42-AF44-A6E2-1881AB91FF54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42-AF44-A6E2-1881AB91FF54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42-AF44-A6E2-1881AB91F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1223088"/>
        <c:axId val="371454416"/>
      </c:lineChart>
      <c:catAx>
        <c:axId val="37122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454416"/>
        <c:crosses val="autoZero"/>
        <c:auto val="1"/>
        <c:lblAlgn val="ctr"/>
        <c:lblOffset val="100"/>
        <c:noMultiLvlLbl val="0"/>
      </c:catAx>
      <c:valAx>
        <c:axId val="37145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22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2A-8645-B114-ADD87FEEA8C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2A-8645-B114-ADD87FEEA8C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2A-8645-B114-ADD87FEEA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9789024"/>
        <c:axId val="379790704"/>
      </c:lineChart>
      <c:catAx>
        <c:axId val="37978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790704"/>
        <c:crosses val="autoZero"/>
        <c:auto val="1"/>
        <c:lblAlgn val="ctr"/>
        <c:lblOffset val="100"/>
        <c:noMultiLvlLbl val="0"/>
      </c:catAx>
      <c:valAx>
        <c:axId val="37979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78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38100</xdr:rowOff>
    </xdr:from>
    <xdr:to>
      <xdr:col>11</xdr:col>
      <xdr:colOff>317500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332ED5-89AA-8745-9070-8F1E16384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15</xdr:row>
      <xdr:rowOff>152400</xdr:rowOff>
    </xdr:from>
    <xdr:to>
      <xdr:col>11</xdr:col>
      <xdr:colOff>673100</xdr:colOff>
      <xdr:row>42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62E445-8958-3F4C-AE8C-112E8CDD68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ele Prue" refreshedDate="44185.414154513892" createdVersion="6" refreshedVersion="6" minRefreshableVersion="3" recordCount="4114" xr:uid="{81EC5FE3-12B4-DA41-A70C-31A65EED653E}">
  <cacheSource type="worksheet">
    <worksheetSource ref="A1:U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 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gory" numFmtId="0">
      <sharedItems/>
    </cacheField>
    <cacheField name="Date Created Conver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569764-4B7A-A64B-BEC1-D1EA52130A8F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10" zoomScaleNormal="11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8.66406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1" bestFit="1" customWidth="1"/>
    <col min="16" max="16" width="15" bestFit="1" customWidth="1"/>
    <col min="17" max="17" width="41.1640625" customWidth="1"/>
    <col min="18" max="18" width="14.5" bestFit="1" customWidth="1"/>
    <col min="19" max="19" width="19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2" t="s">
        <v>8369</v>
      </c>
      <c r="R1" s="9" t="s">
        <v>8358</v>
      </c>
      <c r="S1" s="9" t="s">
        <v>8364</v>
      </c>
      <c r="T1" s="9" t="s">
        <v>8365</v>
      </c>
      <c r="U1" s="9" t="s">
        <v>8368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 t="shared" ref="P2:P65" si="1">IFERROR(ROUND(E2/L2,2),"N/A")</f>
        <v>63.92</v>
      </c>
      <c r="Q2" s="13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si="1"/>
        <v>185.48</v>
      </c>
      <c r="Q3" s="13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3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3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3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ref="P66:P129" si="6">IFERROR(ROUND(E66/L66,2),"N/A")</f>
        <v>86.67</v>
      </c>
      <c r="Q66" s="13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si="6"/>
        <v>132.05000000000001</v>
      </c>
      <c r="Q67" s="13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t="str">
        <f t="shared" si="6"/>
        <v>N/A</v>
      </c>
      <c r="Q124" s="13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t="str">
        <f t="shared" si="6"/>
        <v>N/A</v>
      </c>
      <c r="Q126" s="13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ref="P130:P193" si="11">IFERROR(ROUND(E130/L130,2),"N/A")</f>
        <v>311.17</v>
      </c>
      <c r="Q130" s="13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 t="str">
        <f t="shared" si="11"/>
        <v>N/A</v>
      </c>
      <c r="Q131" s="13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t="str">
        <f t="shared" si="11"/>
        <v>N/A</v>
      </c>
      <c r="Q132" s="13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t="str">
        <f t="shared" si="11"/>
        <v>N/A</v>
      </c>
      <c r="Q133" s="13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t="str">
        <f t="shared" si="11"/>
        <v>N/A</v>
      </c>
      <c r="Q135" s="13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t="str">
        <f t="shared" si="11"/>
        <v>N/A</v>
      </c>
      <c r="Q136" s="13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t="str">
        <f t="shared" si="11"/>
        <v>N/A</v>
      </c>
      <c r="Q138" s="13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t="str">
        <f t="shared" si="11"/>
        <v>N/A</v>
      </c>
      <c r="Q139" s="13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t="str">
        <f t="shared" si="11"/>
        <v>N/A</v>
      </c>
      <c r="Q142" s="13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t="str">
        <f t="shared" si="11"/>
        <v>N/A</v>
      </c>
      <c r="Q145" s="13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t="str">
        <f t="shared" si="11"/>
        <v>N/A</v>
      </c>
      <c r="Q149" s="13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t="str">
        <f t="shared" si="11"/>
        <v>N/A</v>
      </c>
      <c r="Q160" s="13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t="str">
        <f t="shared" si="11"/>
        <v>N/A</v>
      </c>
      <c r="Q162" s="13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t="str">
        <f t="shared" si="11"/>
        <v>N/A</v>
      </c>
      <c r="Q165" s="13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t="str">
        <f t="shared" si="11"/>
        <v>N/A</v>
      </c>
      <c r="Q167" s="13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t="str">
        <f t="shared" si="11"/>
        <v>N/A</v>
      </c>
      <c r="Q174" s="13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t="str">
        <f t="shared" si="11"/>
        <v>N/A</v>
      </c>
      <c r="Q175" s="13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t="str">
        <f t="shared" si="11"/>
        <v>N/A</v>
      </c>
      <c r="Q176" s="13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t="str">
        <f t="shared" si="11"/>
        <v>N/A</v>
      </c>
      <c r="Q178" s="13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t="str">
        <f t="shared" si="11"/>
        <v>N/A</v>
      </c>
      <c r="Q180" s="13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t="str">
        <f t="shared" si="11"/>
        <v>N/A</v>
      </c>
      <c r="Q184" s="13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t="str">
        <f t="shared" si="11"/>
        <v>N/A</v>
      </c>
      <c r="Q188" s="13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t="str">
        <f t="shared" si="11"/>
        <v>N/A</v>
      </c>
      <c r="Q190" s="13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ref="P194:P257" si="16">IFERROR(ROUND(E194/L194,2),"N/A")</f>
        <v>5.67</v>
      </c>
      <c r="Q194" s="13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 t="str">
        <f t="shared" si="16"/>
        <v>N/A</v>
      </c>
      <c r="Q195" s="13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t="str">
        <f t="shared" si="16"/>
        <v>N/A</v>
      </c>
      <c r="Q197" s="13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t="str">
        <f t="shared" si="16"/>
        <v>N/A</v>
      </c>
      <c r="Q201" s="13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t="str">
        <f t="shared" si="16"/>
        <v>N/A</v>
      </c>
      <c r="Q204" s="13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t="str">
        <f t="shared" si="16"/>
        <v>N/A</v>
      </c>
      <c r="Q208" s="13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t="str">
        <f t="shared" si="16"/>
        <v>N/A</v>
      </c>
      <c r="Q210" s="13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t="str">
        <f t="shared" si="16"/>
        <v>N/A</v>
      </c>
      <c r="Q211" s="13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t="str">
        <f t="shared" si="16"/>
        <v>N/A</v>
      </c>
      <c r="Q223" s="13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t="str">
        <f t="shared" si="16"/>
        <v>N/A</v>
      </c>
      <c r="Q225" s="13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t="str">
        <f t="shared" si="16"/>
        <v>N/A</v>
      </c>
      <c r="Q226" s="13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t="str">
        <f t="shared" si="16"/>
        <v>N/A</v>
      </c>
      <c r="Q227" s="13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t="str">
        <f t="shared" si="16"/>
        <v>N/A</v>
      </c>
      <c r="Q229" s="13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t="str">
        <f t="shared" si="16"/>
        <v>N/A</v>
      </c>
      <c r="Q230" s="13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t="str">
        <f t="shared" si="16"/>
        <v>N/A</v>
      </c>
      <c r="Q231" s="13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t="str">
        <f t="shared" si="16"/>
        <v>N/A</v>
      </c>
      <c r="Q233" s="13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t="str">
        <f t="shared" si="16"/>
        <v>N/A</v>
      </c>
      <c r="Q235" s="13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t="str">
        <f t="shared" si="16"/>
        <v>N/A</v>
      </c>
      <c r="Q237" s="13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t="str">
        <f t="shared" si="16"/>
        <v>N/A</v>
      </c>
      <c r="Q238" s="13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t="str">
        <f t="shared" si="16"/>
        <v>N/A</v>
      </c>
      <c r="Q240" s="13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ref="P258:P321" si="21">IFERROR(ROUND(E258/L258,2),"N/A")</f>
        <v>65.760000000000005</v>
      </c>
      <c r="Q258" s="13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si="21"/>
        <v>66.7</v>
      </c>
      <c r="Q259" s="13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ref="P322:P385" si="26">IFERROR(ROUND(E322/L322,2),"N/A")</f>
        <v>134.91</v>
      </c>
      <c r="Q322" s="13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si="26"/>
        <v>106.62</v>
      </c>
      <c r="Q323" s="13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ref="P386:P449" si="31">IFERROR(ROUND(E386/L386,2),"N/A")</f>
        <v>58.54</v>
      </c>
      <c r="Q386" s="13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si="31"/>
        <v>111.8</v>
      </c>
      <c r="Q387" s="13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t="str">
        <f t="shared" si="31"/>
        <v>N/A</v>
      </c>
      <c r="Q429" s="13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t="str">
        <f t="shared" si="31"/>
        <v>N/A</v>
      </c>
      <c r="Q431" s="13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t="str">
        <f t="shared" si="31"/>
        <v>N/A</v>
      </c>
      <c r="Q435" s="13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t="str">
        <f t="shared" si="31"/>
        <v>N/A</v>
      </c>
      <c r="Q438" s="13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t="str">
        <f t="shared" si="31"/>
        <v>N/A</v>
      </c>
      <c r="Q439" s="13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t="str">
        <f t="shared" si="31"/>
        <v>N/A</v>
      </c>
      <c r="Q441" s="13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t="str">
        <f t="shared" si="31"/>
        <v>N/A</v>
      </c>
      <c r="Q443" s="13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ref="P450:P513" si="36">IFERROR(ROUND(E450/L450,2),"N/A")</f>
        <v>20.5</v>
      </c>
      <c r="Q450" s="13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si="36"/>
        <v>9</v>
      </c>
      <c r="Q451" s="13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t="str">
        <f t="shared" si="36"/>
        <v>N/A</v>
      </c>
      <c r="Q453" s="13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t="str">
        <f t="shared" si="36"/>
        <v>N/A</v>
      </c>
      <c r="Q459" s="13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t="str">
        <f t="shared" si="36"/>
        <v>N/A</v>
      </c>
      <c r="Q463" s="13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t="str">
        <f t="shared" si="36"/>
        <v>N/A</v>
      </c>
      <c r="Q464" s="13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t="str">
        <f t="shared" si="36"/>
        <v>N/A</v>
      </c>
      <c r="Q470" s="13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t="str">
        <f t="shared" si="36"/>
        <v>N/A</v>
      </c>
      <c r="Q471" s="13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t="str">
        <f t="shared" si="36"/>
        <v>N/A</v>
      </c>
      <c r="Q477" s="13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t="str">
        <f t="shared" si="36"/>
        <v>N/A</v>
      </c>
      <c r="Q479" s="13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t="str">
        <f t="shared" si="36"/>
        <v>N/A</v>
      </c>
      <c r="Q480" s="13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t="str">
        <f t="shared" si="36"/>
        <v>N/A</v>
      </c>
      <c r="Q489" s="13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t="str">
        <f t="shared" si="36"/>
        <v>N/A</v>
      </c>
      <c r="Q490" s="13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t="str">
        <f t="shared" si="36"/>
        <v>N/A</v>
      </c>
      <c r="Q492" s="13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t="str">
        <f t="shared" si="36"/>
        <v>N/A</v>
      </c>
      <c r="Q493" s="13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t="str">
        <f t="shared" si="36"/>
        <v>N/A</v>
      </c>
      <c r="Q494" s="13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t="str">
        <f t="shared" si="36"/>
        <v>N/A</v>
      </c>
      <c r="Q495" s="13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t="str">
        <f t="shared" si="36"/>
        <v>N/A</v>
      </c>
      <c r="Q497" s="13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t="str">
        <f t="shared" si="36"/>
        <v>N/A</v>
      </c>
      <c r="Q503" s="13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t="str">
        <f t="shared" si="36"/>
        <v>N/A</v>
      </c>
      <c r="Q512" s="13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ref="P514:P577" si="41">IFERROR(ROUND(E514/L514,2),"N/A")</f>
        <v>5.5</v>
      </c>
      <c r="Q514" s="13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si="41"/>
        <v>102.38</v>
      </c>
      <c r="Q515" s="13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t="str">
        <f t="shared" si="41"/>
        <v>N/A</v>
      </c>
      <c r="Q518" s="13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t="str">
        <f t="shared" si="41"/>
        <v>N/A</v>
      </c>
      <c r="Q520" s="13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3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3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3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3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3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3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3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3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3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3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3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3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3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3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3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3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3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3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3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3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3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3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3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3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3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3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3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t="str">
        <f t="shared" si="41"/>
        <v>N/A</v>
      </c>
      <c r="Q549" s="13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3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3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3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3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t="str">
        <f t="shared" si="41"/>
        <v>N/A</v>
      </c>
      <c r="Q554" s="13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3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3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t="str">
        <f t="shared" si="41"/>
        <v>N/A</v>
      </c>
      <c r="Q557" s="13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3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3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t="str">
        <f t="shared" si="41"/>
        <v>N/A</v>
      </c>
      <c r="Q560" s="13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3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3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3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t="str">
        <f t="shared" si="41"/>
        <v>N/A</v>
      </c>
      <c r="Q564" s="13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3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3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t="str">
        <f t="shared" si="41"/>
        <v>N/A</v>
      </c>
      <c r="Q567" s="13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3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t="str">
        <f t="shared" si="41"/>
        <v>N/A</v>
      </c>
      <c r="Q569" s="13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3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3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3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3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t="str">
        <f t="shared" si="41"/>
        <v>N/A</v>
      </c>
      <c r="Q574" s="13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3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3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3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>
        <f t="shared" ref="P578:P641" si="46">IFERROR(ROUND(E578/L578,2),"N/A")</f>
        <v>1</v>
      </c>
      <c r="Q578" s="13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si="46"/>
        <v>10</v>
      </c>
      <c r="Q579" s="13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3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3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3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t="str">
        <f t="shared" si="46"/>
        <v>N/A</v>
      </c>
      <c r="Q583" s="13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t="str">
        <f t="shared" si="46"/>
        <v>N/A</v>
      </c>
      <c r="Q584" s="13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3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3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t="str">
        <f t="shared" si="46"/>
        <v>N/A</v>
      </c>
      <c r="Q587" s="13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3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3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3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3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3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3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3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3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3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3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3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3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3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3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3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3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t="str">
        <f t="shared" si="46"/>
        <v>N/A</v>
      </c>
      <c r="Q604" s="13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3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t="str">
        <f t="shared" si="46"/>
        <v>N/A</v>
      </c>
      <c r="Q606" s="13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3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3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t="str">
        <f t="shared" si="46"/>
        <v>N/A</v>
      </c>
      <c r="Q609" s="13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3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3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t="str">
        <f t="shared" si="46"/>
        <v>N/A</v>
      </c>
      <c r="Q612" s="13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t="str">
        <f t="shared" si="46"/>
        <v>N/A</v>
      </c>
      <c r="Q613" s="13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t="str">
        <f t="shared" si="46"/>
        <v>N/A</v>
      </c>
      <c r="Q614" s="13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3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t="str">
        <f t="shared" si="46"/>
        <v>N/A</v>
      </c>
      <c r="Q616" s="13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t="str">
        <f t="shared" si="46"/>
        <v>N/A</v>
      </c>
      <c r="Q617" s="13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t="str">
        <f t="shared" si="46"/>
        <v>N/A</v>
      </c>
      <c r="Q618" s="13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3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t="str">
        <f t="shared" si="46"/>
        <v>N/A</v>
      </c>
      <c r="Q620" s="13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3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3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3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3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t="str">
        <f t="shared" si="46"/>
        <v>N/A</v>
      </c>
      <c r="Q625" s="13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t="str">
        <f t="shared" si="46"/>
        <v>N/A</v>
      </c>
      <c r="Q626" s="13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t="str">
        <f t="shared" si="46"/>
        <v>N/A</v>
      </c>
      <c r="Q627" s="13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3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3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t="str">
        <f t="shared" si="46"/>
        <v>N/A</v>
      </c>
      <c r="Q630" s="13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3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3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3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t="str">
        <f t="shared" si="46"/>
        <v>N/A</v>
      </c>
      <c r="Q634" s="13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3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3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3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3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t="str">
        <f t="shared" si="46"/>
        <v>N/A</v>
      </c>
      <c r="Q639" s="13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3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3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>
        <f t="shared" ref="P642:P705" si="51">IFERROR(ROUND(E642/L642,2),"N/A")</f>
        <v>50.5</v>
      </c>
      <c r="Q642" s="13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si="51"/>
        <v>151.32</v>
      </c>
      <c r="Q643" s="13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3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3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3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3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3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3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3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3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3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3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3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3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3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3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3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3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3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3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3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3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3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3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3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3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3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3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3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3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3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3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3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3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3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3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3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3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3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3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3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3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3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3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3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3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t="str">
        <f t="shared" si="51"/>
        <v>N/A</v>
      </c>
      <c r="Q688" s="13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3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3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3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3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3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3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3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3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3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3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3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3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3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3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3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3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3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ref="P706:P769" si="56">IFERROR(ROUND(E706/L706,2),"N/A")</f>
        <v>120.25</v>
      </c>
      <c r="Q706" s="13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si="56"/>
        <v>195.4</v>
      </c>
      <c r="Q707" s="13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t="str">
        <f t="shared" si="56"/>
        <v>N/A</v>
      </c>
      <c r="Q708" s="13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3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3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3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t="str">
        <f t="shared" si="56"/>
        <v>N/A</v>
      </c>
      <c r="Q712" s="13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3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3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3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3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3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3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3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3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3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3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3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3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3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3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3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3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3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3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3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3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3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3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3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3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3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3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3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3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3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3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3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3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3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3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3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3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3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3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3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3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3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3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3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3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3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3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3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3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3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t="str">
        <f t="shared" si="56"/>
        <v>N/A</v>
      </c>
      <c r="Q762" s="13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3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t="str">
        <f t="shared" si="56"/>
        <v>N/A</v>
      </c>
      <c r="Q764" s="13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3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t="str">
        <f t="shared" si="56"/>
        <v>N/A</v>
      </c>
      <c r="Q766" s="13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3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t="str">
        <f t="shared" si="56"/>
        <v>N/A</v>
      </c>
      <c r="Q768" s="13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3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 t="str">
        <f t="shared" ref="P770:P833" si="61">IFERROR(ROUND(E770/L770,2),"N/A")</f>
        <v>N/A</v>
      </c>
      <c r="Q770" s="13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si="61"/>
        <v>31.85</v>
      </c>
      <c r="Q771" s="13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t="str">
        <f t="shared" si="61"/>
        <v>N/A</v>
      </c>
      <c r="Q772" s="13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3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3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3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3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3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3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3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3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3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3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3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3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3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3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3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3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3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3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3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3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3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3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3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3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3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3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3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3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3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3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3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3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3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3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3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3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3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3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3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3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3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3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3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3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3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3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3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3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3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3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3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3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3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3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3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3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3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3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3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3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3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>
        <f t="shared" ref="P834:P897" si="66">IFERROR(ROUND(E834/L834,2),"N/A")</f>
        <v>97.99</v>
      </c>
      <c r="Q834" s="13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si="66"/>
        <v>148.78</v>
      </c>
      <c r="Q835" s="13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3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3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3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3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3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3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3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3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3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3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3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3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3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3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3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3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3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3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3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3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3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3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3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3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3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3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3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3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3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3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3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3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3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3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3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3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3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3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3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3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3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t="str">
        <f t="shared" si="66"/>
        <v>N/A</v>
      </c>
      <c r="Q877" s="13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3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3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3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3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3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3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3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3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3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3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3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t="str">
        <f t="shared" si="66"/>
        <v>N/A</v>
      </c>
      <c r="Q889" s="13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3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3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3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3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3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3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3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3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>
        <f t="shared" ref="P898:P961" si="71">IFERROR(ROUND(E898/L898,2),"N/A")</f>
        <v>44.44</v>
      </c>
      <c r="Q898" s="13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 t="str">
        <f t="shared" si="71"/>
        <v>N/A</v>
      </c>
      <c r="Q899" s="13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3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3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3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t="str">
        <f t="shared" si="71"/>
        <v>N/A</v>
      </c>
      <c r="Q903" s="13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3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3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3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3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t="str">
        <f t="shared" si="71"/>
        <v>N/A</v>
      </c>
      <c r="Q908" s="13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t="str">
        <f t="shared" si="71"/>
        <v>N/A</v>
      </c>
      <c r="Q909" s="13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t="str">
        <f t="shared" si="71"/>
        <v>N/A</v>
      </c>
      <c r="Q910" s="13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3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3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t="str">
        <f t="shared" si="71"/>
        <v>N/A</v>
      </c>
      <c r="Q913" s="13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3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3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t="str">
        <f t="shared" si="71"/>
        <v>N/A</v>
      </c>
      <c r="Q916" s="13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3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t="str">
        <f t="shared" si="71"/>
        <v>N/A</v>
      </c>
      <c r="Q918" s="13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3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3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3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t="str">
        <f t="shared" si="71"/>
        <v>N/A</v>
      </c>
      <c r="Q922" s="13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3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3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3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3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3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t="str">
        <f t="shared" si="71"/>
        <v>N/A</v>
      </c>
      <c r="Q928" s="13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t="str">
        <f t="shared" si="71"/>
        <v>N/A</v>
      </c>
      <c r="Q929" s="13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3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t="str">
        <f t="shared" si="71"/>
        <v>N/A</v>
      </c>
      <c r="Q931" s="13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3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3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3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3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3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3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t="str">
        <f t="shared" si="71"/>
        <v>N/A</v>
      </c>
      <c r="Q938" s="13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3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3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3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3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3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3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3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3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3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3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t="str">
        <f t="shared" si="71"/>
        <v>N/A</v>
      </c>
      <c r="Q949" s="13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3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3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3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3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3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3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3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3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3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3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3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3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>
        <f t="shared" ref="P962:P1025" si="76">IFERROR(ROUND(E962/L962,2),"N/A")</f>
        <v>136.46</v>
      </c>
      <c r="Q962" s="13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si="76"/>
        <v>364.35</v>
      </c>
      <c r="Q963" s="13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3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3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3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3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3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3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3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3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3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3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3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3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3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3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3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3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3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3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3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3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3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3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3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3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3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3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t="str">
        <f t="shared" si="76"/>
        <v>N/A</v>
      </c>
      <c r="Q990" s="13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3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3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3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3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3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3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3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3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3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3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3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3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3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3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3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3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3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3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3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3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3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3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3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3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3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3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3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3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3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3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3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3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3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3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3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>
        <f t="shared" ref="P1026:P1089" si="81">IFERROR(ROUND(E1026/L1026,2),"N/A")</f>
        <v>388.98</v>
      </c>
      <c r="Q1026" s="13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si="81"/>
        <v>71.849999999999994</v>
      </c>
      <c r="Q1027" s="13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3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3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3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3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3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3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3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3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3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3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3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3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3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3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3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t="str">
        <f t="shared" si="81"/>
        <v>N/A</v>
      </c>
      <c r="Q1043" s="13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3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3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3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3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t="str">
        <f t="shared" si="81"/>
        <v>N/A</v>
      </c>
      <c r="Q1048" s="13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3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3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t="str">
        <f t="shared" si="81"/>
        <v>N/A</v>
      </c>
      <c r="Q1051" s="13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t="str">
        <f t="shared" si="81"/>
        <v>N/A</v>
      </c>
      <c r="Q1052" s="13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t="str">
        <f t="shared" si="81"/>
        <v>N/A</v>
      </c>
      <c r="Q1053" s="13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t="str">
        <f t="shared" si="81"/>
        <v>N/A</v>
      </c>
      <c r="Q1054" s="13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3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t="str">
        <f t="shared" si="81"/>
        <v>N/A</v>
      </c>
      <c r="Q1056" s="13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t="str">
        <f t="shared" si="81"/>
        <v>N/A</v>
      </c>
      <c r="Q1057" s="13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t="str">
        <f t="shared" si="81"/>
        <v>N/A</v>
      </c>
      <c r="Q1058" s="13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t="str">
        <f t="shared" si="81"/>
        <v>N/A</v>
      </c>
      <c r="Q1059" s="13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t="str">
        <f t="shared" si="81"/>
        <v>N/A</v>
      </c>
      <c r="Q1060" s="13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t="str">
        <f t="shared" si="81"/>
        <v>N/A</v>
      </c>
      <c r="Q1061" s="13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3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t="str">
        <f t="shared" si="81"/>
        <v>N/A</v>
      </c>
      <c r="Q1063" s="13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3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t="str">
        <f t="shared" si="81"/>
        <v>N/A</v>
      </c>
      <c r="Q1065" s="13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3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3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3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3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3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3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3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t="str">
        <f t="shared" si="81"/>
        <v>N/A</v>
      </c>
      <c r="Q1073" s="13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3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3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3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3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3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3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3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3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3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3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3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3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t="str">
        <f t="shared" si="81"/>
        <v>N/A</v>
      </c>
      <c r="Q1086" s="13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3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3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t="str">
        <f t="shared" si="81"/>
        <v>N/A</v>
      </c>
      <c r="Q1089" s="13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>
        <f t="shared" ref="P1090:P1153" si="86">IFERROR(ROUND(E1090/L1090,2),"N/A")</f>
        <v>43.42</v>
      </c>
      <c r="Q1090" s="13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si="86"/>
        <v>23.96</v>
      </c>
      <c r="Q1091" s="13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3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3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3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3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3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3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3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3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3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3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3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3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3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3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3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3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3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t="str">
        <f t="shared" si="86"/>
        <v>N/A</v>
      </c>
      <c r="Q1109" s="13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3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3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3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3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3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3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3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3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3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3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3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3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t="str">
        <f t="shared" si="86"/>
        <v>N/A</v>
      </c>
      <c r="Q1122" s="13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3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t="str">
        <f t="shared" si="86"/>
        <v>N/A</v>
      </c>
      <c r="Q1124" s="13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3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3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t="str">
        <f t="shared" si="86"/>
        <v>N/A</v>
      </c>
      <c r="Q1127" s="13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3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3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3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3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3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t="str">
        <f t="shared" si="86"/>
        <v>N/A</v>
      </c>
      <c r="Q1133" s="13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3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3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3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3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3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3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3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3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t="str">
        <f t="shared" si="86"/>
        <v>N/A</v>
      </c>
      <c r="Q1142" s="13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t="str">
        <f t="shared" si="86"/>
        <v>N/A</v>
      </c>
      <c r="Q1143" s="13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t="str">
        <f t="shared" si="86"/>
        <v>N/A</v>
      </c>
      <c r="Q1144" s="13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3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t="str">
        <f t="shared" si="86"/>
        <v>N/A</v>
      </c>
      <c r="Q1146" s="13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3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3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t="str">
        <f t="shared" si="86"/>
        <v>N/A</v>
      </c>
      <c r="Q1149" s="13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3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3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3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t="str">
        <f t="shared" si="86"/>
        <v>N/A</v>
      </c>
      <c r="Q1153" s="13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>
        <f t="shared" ref="P1154:P1217" si="91">IFERROR(ROUND(E1154/L1154,2),"N/A")</f>
        <v>60.73</v>
      </c>
      <c r="Q1154" s="13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si="91"/>
        <v>50</v>
      </c>
      <c r="Q1155" s="13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3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3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t="str">
        <f t="shared" si="91"/>
        <v>N/A</v>
      </c>
      <c r="Q1158" s="13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3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3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t="str">
        <f t="shared" si="91"/>
        <v>N/A</v>
      </c>
      <c r="Q1161" s="13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3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t="str">
        <f t="shared" si="91"/>
        <v>N/A</v>
      </c>
      <c r="Q1163" s="13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3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t="str">
        <f t="shared" si="91"/>
        <v>N/A</v>
      </c>
      <c r="Q1165" s="13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t="str">
        <f t="shared" si="91"/>
        <v>N/A</v>
      </c>
      <c r="Q1166" s="13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3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3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3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3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3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3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3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t="str">
        <f t="shared" si="91"/>
        <v>N/A</v>
      </c>
      <c r="Q1174" s="13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3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3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3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3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t="str">
        <f t="shared" si="91"/>
        <v>N/A</v>
      </c>
      <c r="Q1179" s="13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3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3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3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3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3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3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3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3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3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3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3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3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3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3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3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3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3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3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3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3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3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3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3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3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3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3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3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3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3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3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3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3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3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3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3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3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3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3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>
        <f t="shared" ref="P1218:P1281" si="96">IFERROR(ROUND(E1218/L1218,2),"N/A")</f>
        <v>91.88</v>
      </c>
      <c r="Q1218" s="13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si="96"/>
        <v>148.57</v>
      </c>
      <c r="Q1219" s="13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3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3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3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3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3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3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3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3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3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t="str">
        <f t="shared" si="96"/>
        <v>N/A</v>
      </c>
      <c r="Q1229" s="13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3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3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t="str">
        <f t="shared" si="96"/>
        <v>N/A</v>
      </c>
      <c r="Q1232" s="13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t="str">
        <f t="shared" si="96"/>
        <v>N/A</v>
      </c>
      <c r="Q1233" s="13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3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3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t="str">
        <f t="shared" si="96"/>
        <v>N/A</v>
      </c>
      <c r="Q1236" s="13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3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t="str">
        <f t="shared" si="96"/>
        <v>N/A</v>
      </c>
      <c r="Q1238" s="13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t="str">
        <f t="shared" si="96"/>
        <v>N/A</v>
      </c>
      <c r="Q1239" s="13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3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t="str">
        <f t="shared" si="96"/>
        <v>N/A</v>
      </c>
      <c r="Q1241" s="13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3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3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3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3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3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3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3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3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3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3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3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3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3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3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3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3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3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3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3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3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3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3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3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3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3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3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3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3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3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3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3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3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3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3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3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3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3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3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3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3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>
        <f t="shared" ref="P1282:P1345" si="101">IFERROR(ROUND(E1282/L1282,2),"N/A")</f>
        <v>127.98</v>
      </c>
      <c r="Q1282" s="13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si="101"/>
        <v>104.73</v>
      </c>
      <c r="Q1283" s="13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3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3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3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3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3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3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3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3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3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3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3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3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3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3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3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3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3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3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3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3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3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3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3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3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3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3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3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3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3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3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3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3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3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3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3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3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3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3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3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3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3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3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3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3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3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3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3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3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3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3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t="str">
        <f t="shared" si="101"/>
        <v>N/A</v>
      </c>
      <c r="Q1334" s="13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t="str">
        <f t="shared" si="101"/>
        <v>N/A</v>
      </c>
      <c r="Q1335" s="13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3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3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3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3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3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3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t="str">
        <f t="shared" si="101"/>
        <v>N/A</v>
      </c>
      <c r="Q1342" s="13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3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3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3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>
        <f t="shared" ref="P1346:P1409" si="106">IFERROR(ROUND(E1346/L1346,2),"N/A")</f>
        <v>40.76</v>
      </c>
      <c r="Q1346" s="13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si="106"/>
        <v>53.57</v>
      </c>
      <c r="Q1347" s="13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3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3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3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3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3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3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3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3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3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3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3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3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3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3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3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3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3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3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3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3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3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3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3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3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3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3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3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3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3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3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3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3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3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3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3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3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3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3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3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3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3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3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3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3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3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3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3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3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3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3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3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3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3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3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3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3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3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3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3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3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3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3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>
        <f t="shared" ref="P1410:P1473" si="111">IFERROR(ROUND(E1410/L1410,2),"N/A")</f>
        <v>12</v>
      </c>
      <c r="Q1410" s="13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 t="str">
        <f t="shared" si="111"/>
        <v>N/A</v>
      </c>
      <c r="Q1411" s="13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3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3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3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3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3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3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t="str">
        <f t="shared" si="111"/>
        <v>N/A</v>
      </c>
      <c r="Q1418" s="13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3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3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3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3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3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3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3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3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t="str">
        <f t="shared" si="111"/>
        <v>N/A</v>
      </c>
      <c r="Q1427" s="13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t="str">
        <f t="shared" si="111"/>
        <v>N/A</v>
      </c>
      <c r="Q1428" s="13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3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3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t="str">
        <f t="shared" si="111"/>
        <v>N/A</v>
      </c>
      <c r="Q1431" s="13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3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3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t="str">
        <f t="shared" si="111"/>
        <v>N/A</v>
      </c>
      <c r="Q1434" s="13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3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3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3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3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3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3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3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3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3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t="str">
        <f t="shared" si="111"/>
        <v>N/A</v>
      </c>
      <c r="Q1444" s="13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t="str">
        <f t="shared" si="111"/>
        <v>N/A</v>
      </c>
      <c r="Q1445" s="13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t="str">
        <f t="shared" si="111"/>
        <v>N/A</v>
      </c>
      <c r="Q1446" s="13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t="str">
        <f t="shared" si="111"/>
        <v>N/A</v>
      </c>
      <c r="Q1447" s="13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t="str">
        <f t="shared" si="111"/>
        <v>N/A</v>
      </c>
      <c r="Q1448" s="13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3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t="str">
        <f t="shared" si="111"/>
        <v>N/A</v>
      </c>
      <c r="Q1450" s="13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t="str">
        <f t="shared" si="111"/>
        <v>N/A</v>
      </c>
      <c r="Q1451" s="13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3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3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t="str">
        <f t="shared" si="111"/>
        <v>N/A</v>
      </c>
      <c r="Q1454" s="13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t="str">
        <f t="shared" si="111"/>
        <v>N/A</v>
      </c>
      <c r="Q1455" s="13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3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3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3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t="str">
        <f t="shared" si="111"/>
        <v>N/A</v>
      </c>
      <c r="Q1459" s="13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t="str">
        <f t="shared" si="111"/>
        <v>N/A</v>
      </c>
      <c r="Q1460" s="13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t="str">
        <f t="shared" si="111"/>
        <v>N/A</v>
      </c>
      <c r="Q1461" s="13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t="str">
        <f t="shared" si="111"/>
        <v>N/A</v>
      </c>
      <c r="Q1462" s="13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3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3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3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3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3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3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3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3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3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3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3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>
        <f t="shared" ref="P1474:P1537" si="116">IFERROR(ROUND(E1474/L1474,2),"N/A")</f>
        <v>103.2</v>
      </c>
      <c r="Q1474" s="13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si="116"/>
        <v>38.46</v>
      </c>
      <c r="Q1475" s="13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3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3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3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3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3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3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3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3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3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3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t="str">
        <f t="shared" si="116"/>
        <v>N/A</v>
      </c>
      <c r="Q1486" s="13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3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3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t="str">
        <f t="shared" si="116"/>
        <v>N/A</v>
      </c>
      <c r="Q1489" s="13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3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t="str">
        <f t="shared" si="116"/>
        <v>N/A</v>
      </c>
      <c r="Q1491" s="13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3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3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3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t="str">
        <f t="shared" si="116"/>
        <v>N/A</v>
      </c>
      <c r="Q1495" s="13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3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t="str">
        <f t="shared" si="116"/>
        <v>N/A</v>
      </c>
      <c r="Q1497" s="13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t="str">
        <f t="shared" si="116"/>
        <v>N/A</v>
      </c>
      <c r="Q1498" s="13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3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3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3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3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3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3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3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3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3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3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3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3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3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3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3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3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3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3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3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3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3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3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3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3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3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3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3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3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3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3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3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3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3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3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3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3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3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3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3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>
        <f t="shared" ref="P1538:P1601" si="121">IFERROR(ROUND(E1538/L1538,2),"N/A")</f>
        <v>66.02</v>
      </c>
      <c r="Q1538" s="13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si="121"/>
        <v>96.38</v>
      </c>
      <c r="Q1539" s="13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3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3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3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3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3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3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t="str">
        <f t="shared" si="121"/>
        <v>N/A</v>
      </c>
      <c r="Q1546" s="13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3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3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t="str">
        <f t="shared" si="121"/>
        <v>N/A</v>
      </c>
      <c r="Q1549" s="13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3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3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3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t="str">
        <f t="shared" si="121"/>
        <v>N/A</v>
      </c>
      <c r="Q1553" s="13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3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t="str">
        <f t="shared" si="121"/>
        <v>N/A</v>
      </c>
      <c r="Q1555" s="13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t="str">
        <f t="shared" si="121"/>
        <v>N/A</v>
      </c>
      <c r="Q1556" s="13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t="str">
        <f t="shared" si="121"/>
        <v>N/A</v>
      </c>
      <c r="Q1557" s="13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3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3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3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3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3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3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t="str">
        <f t="shared" si="121"/>
        <v>N/A</v>
      </c>
      <c r="Q1564" s="13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3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3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3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3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3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3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t="str">
        <f t="shared" si="121"/>
        <v>N/A</v>
      </c>
      <c r="Q1571" s="13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3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3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3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3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3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3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3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3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3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3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t="str">
        <f t="shared" si="121"/>
        <v>N/A</v>
      </c>
      <c r="Q1582" s="13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3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3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3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t="str">
        <f t="shared" si="121"/>
        <v>N/A</v>
      </c>
      <c r="Q1586" s="13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3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t="str">
        <f t="shared" si="121"/>
        <v>N/A</v>
      </c>
      <c r="Q1588" s="13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3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t="str">
        <f t="shared" si="121"/>
        <v>N/A</v>
      </c>
      <c r="Q1590" s="13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t="str">
        <f t="shared" si="121"/>
        <v>N/A</v>
      </c>
      <c r="Q1591" s="13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3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3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t="str">
        <f t="shared" si="121"/>
        <v>N/A</v>
      </c>
      <c r="Q1594" s="13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3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3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3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3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t="str">
        <f t="shared" si="121"/>
        <v>N/A</v>
      </c>
      <c r="Q1599" s="13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3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t="str">
        <f t="shared" si="121"/>
        <v>N/A</v>
      </c>
      <c r="Q1601" s="13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>
        <f t="shared" ref="P1602:P1665" si="126">IFERROR(ROUND(E1602/L1602,2),"N/A")</f>
        <v>40.78</v>
      </c>
      <c r="Q1602" s="13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si="126"/>
        <v>48.33</v>
      </c>
      <c r="Q1603" s="13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3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3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3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3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3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3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3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3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3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3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3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3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3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3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3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3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3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3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3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3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3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3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3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3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3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3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3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3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3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3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3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3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3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3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3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3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3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3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3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3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3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3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3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3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3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3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3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3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3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3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3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3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3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3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3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3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3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3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3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3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3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3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>
        <f t="shared" ref="P1666:P1729" si="131">IFERROR(ROUND(E1666/L1666,2),"N/A")</f>
        <v>34.380000000000003</v>
      </c>
      <c r="Q1666" s="13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si="131"/>
        <v>44.96</v>
      </c>
      <c r="Q1667" s="13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3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3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3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3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3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3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3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3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3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3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3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3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3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3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3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3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t="str">
        <f t="shared" si="131"/>
        <v>N/A</v>
      </c>
      <c r="Q1684" s="13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3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3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3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3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3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3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3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3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3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3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3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3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3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t="str">
        <f t="shared" si="131"/>
        <v>N/A</v>
      </c>
      <c r="Q1698" s="13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3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t="str">
        <f t="shared" si="131"/>
        <v>N/A</v>
      </c>
      <c r="Q1700" s="13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3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3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3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3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3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3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t="str">
        <f t="shared" si="131"/>
        <v>N/A</v>
      </c>
      <c r="Q1707" s="13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t="str">
        <f t="shared" si="131"/>
        <v>N/A</v>
      </c>
      <c r="Q1708" s="13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3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t="str">
        <f t="shared" si="131"/>
        <v>N/A</v>
      </c>
      <c r="Q1710" s="13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3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3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3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t="str">
        <f t="shared" si="131"/>
        <v>N/A</v>
      </c>
      <c r="Q1714" s="13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3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3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3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3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3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3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3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3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t="str">
        <f t="shared" si="131"/>
        <v>N/A</v>
      </c>
      <c r="Q1723" s="13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3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3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3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3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3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3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>
        <f t="shared" ref="P1730:P1793" si="136">IFERROR(ROUND(E1730/L1730,2),"N/A")</f>
        <v>122.14</v>
      </c>
      <c r="Q1730" s="13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 t="str">
        <f t="shared" si="136"/>
        <v>N/A</v>
      </c>
      <c r="Q1731" s="13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t="str">
        <f t="shared" si="136"/>
        <v>N/A</v>
      </c>
      <c r="Q1732" s="13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t="str">
        <f t="shared" si="136"/>
        <v>N/A</v>
      </c>
      <c r="Q1733" s="13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t="str">
        <f t="shared" si="136"/>
        <v>N/A</v>
      </c>
      <c r="Q1734" s="13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t="str">
        <f t="shared" si="136"/>
        <v>N/A</v>
      </c>
      <c r="Q1735" s="13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3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3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3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3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3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3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t="str">
        <f t="shared" si="136"/>
        <v>N/A</v>
      </c>
      <c r="Q1742" s="13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3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3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3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3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3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3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3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3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3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3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3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3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3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3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3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3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3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3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3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3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3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3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3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3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3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t="str">
        <f t="shared" si="136"/>
        <v>N/A</v>
      </c>
      <c r="Q1768" s="13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3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3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3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3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3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3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3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3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3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3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3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3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3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3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3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3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3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3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3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3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3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3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3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3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3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>
        <f t="shared" ref="P1794:P1857" si="141">IFERROR(ROUND(E1794/L1794,2),"N/A")</f>
        <v>109.94</v>
      </c>
      <c r="Q1794" s="13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si="141"/>
        <v>20</v>
      </c>
      <c r="Q1795" s="13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3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3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3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3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3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3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3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3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3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3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3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3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3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3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3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3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3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3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3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t="str">
        <f t="shared" si="141"/>
        <v>N/A</v>
      </c>
      <c r="Q1815" s="13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3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t="str">
        <f t="shared" si="141"/>
        <v>N/A</v>
      </c>
      <c r="Q1817" s="13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3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3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t="str">
        <f t="shared" si="141"/>
        <v>N/A</v>
      </c>
      <c r="Q1820" s="13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3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3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3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3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3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3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3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3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3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3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3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3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3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3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3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3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3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3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3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3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3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3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3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3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3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3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3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3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3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3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3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3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3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3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3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3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3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>
        <f t="shared" ref="P1858:P1921" si="146">IFERROR(ROUND(E1858/L1858,2),"N/A")</f>
        <v>53.29</v>
      </c>
      <c r="Q1858" s="13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si="146"/>
        <v>136.36000000000001</v>
      </c>
      <c r="Q1859" s="13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3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3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3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t="str">
        <f t="shared" si="146"/>
        <v>N/A</v>
      </c>
      <c r="Q1863" s="13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3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3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3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3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3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3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3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t="str">
        <f t="shared" si="146"/>
        <v>N/A</v>
      </c>
      <c r="Q1871" s="13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3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3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3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3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3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3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t="str">
        <f t="shared" si="146"/>
        <v>N/A</v>
      </c>
      <c r="Q1878" s="13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t="str">
        <f t="shared" si="146"/>
        <v>N/A</v>
      </c>
      <c r="Q1879" s="13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t="str">
        <f t="shared" si="146"/>
        <v>N/A</v>
      </c>
      <c r="Q1880" s="13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3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3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3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3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3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3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3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3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3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3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3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3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3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3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3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3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3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3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3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3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3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3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3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3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3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3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3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3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3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3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3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3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3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3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3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3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3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3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3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3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3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>
        <f t="shared" ref="P1922:P1985" si="151">IFERROR(ROUND(E1922/L1922,2),"N/A")</f>
        <v>40.98</v>
      </c>
      <c r="Q1922" s="13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si="151"/>
        <v>54</v>
      </c>
      <c r="Q1923" s="13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3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3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3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3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3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3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3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3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3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3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3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3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3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3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3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3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3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3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3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3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3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3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3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3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3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3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3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3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3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3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3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3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3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3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3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3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3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3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3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3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3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3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3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3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3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3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3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3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3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3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3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3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3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3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3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3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3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3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3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3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t="str">
        <f t="shared" si="151"/>
        <v>N/A</v>
      </c>
      <c r="Q1984" s="13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3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>
        <f t="shared" ref="P1986:P2049" si="156">IFERROR(ROUND(E1986/L1986,2),"N/A")</f>
        <v>453.14</v>
      </c>
      <c r="Q1986" s="13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si="156"/>
        <v>12.75</v>
      </c>
      <c r="Q1987" s="13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3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3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3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3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3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3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3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t="str">
        <f t="shared" si="156"/>
        <v>N/A</v>
      </c>
      <c r="Q1995" s="13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t="str">
        <f t="shared" si="156"/>
        <v>N/A</v>
      </c>
      <c r="Q1996" s="13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3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t="str">
        <f t="shared" si="156"/>
        <v>N/A</v>
      </c>
      <c r="Q1998" s="13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t="str">
        <f t="shared" si="156"/>
        <v>N/A</v>
      </c>
      <c r="Q1999" s="13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3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3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3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3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3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3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3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3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3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3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3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3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3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3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3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3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3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3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3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3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3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3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3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3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3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3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3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3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3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3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3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3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3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3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3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3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3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3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3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3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3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3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3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3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3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3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3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3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3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3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>
        <f t="shared" ref="P2050:P2113" si="161">IFERROR(ROUND(E2050/L2050,2),"N/A")</f>
        <v>91.83</v>
      </c>
      <c r="Q2050" s="13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si="161"/>
        <v>80.989999999999995</v>
      </c>
      <c r="Q2051" s="13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3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3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3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3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3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3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3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3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3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3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3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3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3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3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3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3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3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3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3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3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3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3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3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3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3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3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3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3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3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3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3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3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3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3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3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3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3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3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3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3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3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3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3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3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3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3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3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3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3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3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3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3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3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3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3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3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3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3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3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3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3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3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>
        <f t="shared" ref="P2114:P2177" si="166">IFERROR(ROUND(E2114/L2114,2),"N/A")</f>
        <v>27.27</v>
      </c>
      <c r="Q2114" s="13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si="166"/>
        <v>68.599999999999994</v>
      </c>
      <c r="Q2115" s="13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3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3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3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3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3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3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3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3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3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3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3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3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3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3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3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3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3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3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3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3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3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3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3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3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3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3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3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 t="str">
        <f t="shared" si="166"/>
        <v>N/A</v>
      </c>
      <c r="Q2143" s="13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3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3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3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3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3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3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3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 t="str">
        <f t="shared" si="166"/>
        <v>N/A</v>
      </c>
      <c r="Q2151" s="13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3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3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3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3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3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3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3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3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3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3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3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3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3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3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3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3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3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3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3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3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3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3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3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3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3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3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>
        <f t="shared" ref="P2178:P2241" si="171">IFERROR(ROUND(E2178/L2178,2),"N/A")</f>
        <v>88.75</v>
      </c>
      <c r="Q2178" s="13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si="171"/>
        <v>65.87</v>
      </c>
      <c r="Q2179" s="13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3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3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3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3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3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3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3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3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3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3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3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3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3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3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3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3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3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3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3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3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3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3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3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3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3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3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3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3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3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3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3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3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3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3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3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3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3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3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3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3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3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3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3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3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3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3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3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3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3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3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3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3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3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3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3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3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3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3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3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3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3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3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>
        <f t="shared" ref="P2242:P2305" si="176">IFERROR(ROUND(E2242/L2242,2),"N/A")</f>
        <v>140.97999999999999</v>
      </c>
      <c r="Q2242" s="13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si="176"/>
        <v>49.47</v>
      </c>
      <c r="Q2243" s="13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3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3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3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3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3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3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3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3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3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3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3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3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3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3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3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3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3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3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3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3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3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3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3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3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3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3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3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3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3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3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3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3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3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3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3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3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3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3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3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3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3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3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3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3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3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3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3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3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3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3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3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3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3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3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3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3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3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3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3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3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3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3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>
        <f t="shared" ref="P2306:P2369" si="181">IFERROR(ROUND(E2306/L2306,2),"N/A")</f>
        <v>53.47</v>
      </c>
      <c r="Q2306" s="13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si="181"/>
        <v>109.11</v>
      </c>
      <c r="Q2307" s="13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3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3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3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3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3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3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3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3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3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3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3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3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3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3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3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3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3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3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3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3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3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3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3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3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3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3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3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3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3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3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3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3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3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3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3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 t="str">
        <f t="shared" si="181"/>
        <v>N/A</v>
      </c>
      <c r="Q2343" s="13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 t="str">
        <f t="shared" si="181"/>
        <v>N/A</v>
      </c>
      <c r="Q2344" s="13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3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3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 t="str">
        <f t="shared" si="181"/>
        <v>N/A</v>
      </c>
      <c r="Q2347" s="13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3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3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3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 t="str">
        <f t="shared" si="181"/>
        <v>N/A</v>
      </c>
      <c r="Q2351" s="13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 t="str">
        <f t="shared" si="181"/>
        <v>N/A</v>
      </c>
      <c r="Q2352" s="13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3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 t="str">
        <f t="shared" si="181"/>
        <v>N/A</v>
      </c>
      <c r="Q2354" s="13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 t="str">
        <f t="shared" si="181"/>
        <v>N/A</v>
      </c>
      <c r="Q2355" s="13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3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3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 t="str">
        <f t="shared" si="181"/>
        <v>N/A</v>
      </c>
      <c r="Q2358" s="13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 t="str">
        <f t="shared" si="181"/>
        <v>N/A</v>
      </c>
      <c r="Q2359" s="13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 t="str">
        <f t="shared" si="181"/>
        <v>N/A</v>
      </c>
      <c r="Q2360" s="13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3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3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 t="str">
        <f t="shared" si="181"/>
        <v>N/A</v>
      </c>
      <c r="Q2363" s="13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3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 t="str">
        <f t="shared" si="181"/>
        <v>N/A</v>
      </c>
      <c r="Q2365" s="13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 t="str">
        <f t="shared" si="181"/>
        <v>N/A</v>
      </c>
      <c r="Q2366" s="13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 t="str">
        <f t="shared" si="181"/>
        <v>N/A</v>
      </c>
      <c r="Q2367" s="13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3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3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>
        <f t="shared" ref="P2370:P2433" si="186">IFERROR(ROUND(E2370/L2370,2),"N/A")</f>
        <v>50</v>
      </c>
      <c r="Q2370" s="13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 t="str">
        <f t="shared" si="186"/>
        <v>N/A</v>
      </c>
      <c r="Q2371" s="13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3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t="str">
        <f t="shared" si="186"/>
        <v>N/A</v>
      </c>
      <c r="Q2373" s="13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3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3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3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t="str">
        <f t="shared" si="186"/>
        <v>N/A</v>
      </c>
      <c r="Q2377" s="13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3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 t="str">
        <f t="shared" si="186"/>
        <v>N/A</v>
      </c>
      <c r="Q2379" s="13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 t="str">
        <f t="shared" si="186"/>
        <v>N/A</v>
      </c>
      <c r="Q2380" s="13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 t="str">
        <f t="shared" si="186"/>
        <v>N/A</v>
      </c>
      <c r="Q2381" s="13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3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3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3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3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3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3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 t="str">
        <f t="shared" si="186"/>
        <v>N/A</v>
      </c>
      <c r="Q2388" s="13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3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3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3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 t="str">
        <f t="shared" si="186"/>
        <v>N/A</v>
      </c>
      <c r="Q2392" s="13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3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 t="str">
        <f t="shared" si="186"/>
        <v>N/A</v>
      </c>
      <c r="Q2394" s="13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3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3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 t="str">
        <f t="shared" si="186"/>
        <v>N/A</v>
      </c>
      <c r="Q2397" s="13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3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 t="str">
        <f t="shared" si="186"/>
        <v>N/A</v>
      </c>
      <c r="Q2399" s="13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 t="str">
        <f t="shared" si="186"/>
        <v>N/A</v>
      </c>
      <c r="Q2400" s="13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 t="str">
        <f t="shared" si="186"/>
        <v>N/A</v>
      </c>
      <c r="Q2401" s="13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 t="str">
        <f t="shared" si="186"/>
        <v>N/A</v>
      </c>
      <c r="Q2402" s="13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3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3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3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 t="str">
        <f t="shared" si="186"/>
        <v>N/A</v>
      </c>
      <c r="Q2406" s="13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3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3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3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3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3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 t="str">
        <f t="shared" si="186"/>
        <v>N/A</v>
      </c>
      <c r="Q2412" s="13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3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 t="str">
        <f t="shared" si="186"/>
        <v>N/A</v>
      </c>
      <c r="Q2414" s="13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3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3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3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3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 t="str">
        <f t="shared" si="186"/>
        <v>N/A</v>
      </c>
      <c r="Q2419" s="13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3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 t="str">
        <f t="shared" si="186"/>
        <v>N/A</v>
      </c>
      <c r="Q2421" s="13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3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3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3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3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3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3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 t="str">
        <f t="shared" si="186"/>
        <v>N/A</v>
      </c>
      <c r="Q2428" s="13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3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3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3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3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3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>
        <f t="shared" ref="P2434:P2497" si="191">IFERROR(ROUND(E2434/L2434,2),"N/A")</f>
        <v>1</v>
      </c>
      <c r="Q2434" s="13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 t="str">
        <f t="shared" si="191"/>
        <v>N/A</v>
      </c>
      <c r="Q2435" s="13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3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3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3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t="str">
        <f t="shared" si="191"/>
        <v>N/A</v>
      </c>
      <c r="Q2439" s="13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3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t="str">
        <f t="shared" si="191"/>
        <v>N/A</v>
      </c>
      <c r="Q2441" s="13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3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3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3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3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3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3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3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3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3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3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3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3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3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3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3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3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3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3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3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3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3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3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3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3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3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3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3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3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3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3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3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3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3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3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3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3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3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3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3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3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3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3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3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3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3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3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3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3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3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3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3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3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3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3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3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3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>
        <f t="shared" ref="P2498:P2561" si="196">IFERROR(ROUND(E2498/L2498,2),"N/A")</f>
        <v>600</v>
      </c>
      <c r="Q2498" s="13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si="196"/>
        <v>80.55</v>
      </c>
      <c r="Q2499" s="13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3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3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3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3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3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t="str">
        <f t="shared" si="196"/>
        <v>N/A</v>
      </c>
      <c r="Q2505" s="13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 t="str">
        <f t="shared" si="196"/>
        <v>N/A</v>
      </c>
      <c r="Q2506" s="13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 t="str">
        <f t="shared" si="196"/>
        <v>N/A</v>
      </c>
      <c r="Q2507" s="13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3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 t="str">
        <f t="shared" si="196"/>
        <v>N/A</v>
      </c>
      <c r="Q2509" s="13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 t="str">
        <f t="shared" si="196"/>
        <v>N/A</v>
      </c>
      <c r="Q2510" s="13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3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3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 t="str">
        <f t="shared" si="196"/>
        <v>N/A</v>
      </c>
      <c r="Q2513" s="13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 t="str">
        <f t="shared" si="196"/>
        <v>N/A</v>
      </c>
      <c r="Q2514" s="13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 t="str">
        <f t="shared" si="196"/>
        <v>N/A</v>
      </c>
      <c r="Q2515" s="13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3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3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 t="str">
        <f t="shared" si="196"/>
        <v>N/A</v>
      </c>
      <c r="Q2518" s="13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3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 t="str">
        <f t="shared" si="196"/>
        <v>N/A</v>
      </c>
      <c r="Q2520" s="13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3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 t="str">
        <f t="shared" si="196"/>
        <v>N/A</v>
      </c>
      <c r="Q2522" s="13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3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3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3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3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3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3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3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3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3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3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3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3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3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3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3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3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3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3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3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3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3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3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3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3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3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3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3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3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3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3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3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3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3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3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3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3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3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3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3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>
        <f t="shared" ref="P2562:P2625" si="201">IFERROR(ROUND(E2562/L2562,2),"N/A")</f>
        <v>143</v>
      </c>
      <c r="Q2562" s="13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 t="str">
        <f t="shared" si="201"/>
        <v>N/A</v>
      </c>
      <c r="Q2563" s="13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3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t="str">
        <f t="shared" si="201"/>
        <v>N/A</v>
      </c>
      <c r="Q2565" s="13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t="str">
        <f t="shared" si="201"/>
        <v>N/A</v>
      </c>
      <c r="Q2566" s="13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3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t="str">
        <f t="shared" si="201"/>
        <v>N/A</v>
      </c>
      <c r="Q2568" s="13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3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3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3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3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3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 t="str">
        <f t="shared" si="201"/>
        <v>N/A</v>
      </c>
      <c r="Q2574" s="13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 t="str">
        <f t="shared" si="201"/>
        <v>N/A</v>
      </c>
      <c r="Q2575" s="13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 t="str">
        <f t="shared" si="201"/>
        <v>N/A</v>
      </c>
      <c r="Q2576" s="13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 t="str">
        <f t="shared" si="201"/>
        <v>N/A</v>
      </c>
      <c r="Q2577" s="13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 t="str">
        <f t="shared" si="201"/>
        <v>N/A</v>
      </c>
      <c r="Q2578" s="13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 t="str">
        <f t="shared" si="201"/>
        <v>N/A</v>
      </c>
      <c r="Q2579" s="13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 t="str">
        <f t="shared" si="201"/>
        <v>N/A</v>
      </c>
      <c r="Q2580" s="13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3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3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3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3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3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 t="str">
        <f t="shared" si="201"/>
        <v>N/A</v>
      </c>
      <c r="Q2586" s="13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3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3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3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3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3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 t="str">
        <f t="shared" si="201"/>
        <v>N/A</v>
      </c>
      <c r="Q2592" s="13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3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3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t="str">
        <f t="shared" si="201"/>
        <v>N/A</v>
      </c>
      <c r="Q2595" s="13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3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3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3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3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3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3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3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3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3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3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3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3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3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3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3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3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3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3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3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3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3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3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3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3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3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3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3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3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3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3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>
        <f t="shared" ref="P2626:P2689" si="206">IFERROR(ROUND(E2626/L2626,2),"N/A")</f>
        <v>31.82</v>
      </c>
      <c r="Q2626" s="13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si="206"/>
        <v>27.58</v>
      </c>
      <c r="Q2627" s="13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3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3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3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3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3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3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3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3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3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3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3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3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3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3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3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3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 t="str">
        <f t="shared" si="206"/>
        <v>N/A</v>
      </c>
      <c r="Q2644" s="13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3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3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3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3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3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3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3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3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3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3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3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3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3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3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3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3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3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3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3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3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3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3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3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3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3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3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3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3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3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3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3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3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3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3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3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3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3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3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3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3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3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3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3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 t="str">
        <f t="shared" si="206"/>
        <v>N/A</v>
      </c>
      <c r="Q2688" s="13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 t="str">
        <f t="shared" si="206"/>
        <v>N/A</v>
      </c>
      <c r="Q2689" s="13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>
        <f t="shared" ref="P2690:P2753" si="211">IFERROR(ROUND(E2690/L2690,2),"N/A")</f>
        <v>5.29</v>
      </c>
      <c r="Q2690" s="13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si="211"/>
        <v>1</v>
      </c>
      <c r="Q2691" s="13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3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3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3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3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3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3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3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3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3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 t="str">
        <f t="shared" si="211"/>
        <v>N/A</v>
      </c>
      <c r="Q2701" s="13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3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3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3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3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3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3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3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3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3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3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3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3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3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3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3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3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3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3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3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3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3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3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3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3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3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3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3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3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3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3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3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3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3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3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3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3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3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3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3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3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3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3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3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 t="str">
        <f t="shared" si="211"/>
        <v>N/A</v>
      </c>
      <c r="Q2745" s="13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3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3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3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3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3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3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 t="str">
        <f t="shared" si="211"/>
        <v>N/A</v>
      </c>
      <c r="Q2752" s="13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 t="str">
        <f t="shared" si="211"/>
        <v>N/A</v>
      </c>
      <c r="Q2753" s="13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>
        <f t="shared" ref="P2754:P2817" si="216">IFERROR(ROUND(E2754/L2754,2),"N/A")</f>
        <v>39.29</v>
      </c>
      <c r="Q2754" s="13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si="216"/>
        <v>47.5</v>
      </c>
      <c r="Q2755" s="13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t="str">
        <f t="shared" si="216"/>
        <v>N/A</v>
      </c>
      <c r="Q2756" s="13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3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3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3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3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3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 t="str">
        <f t="shared" si="216"/>
        <v>N/A</v>
      </c>
      <c r="Q2762" s="13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3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3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3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3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 t="str">
        <f t="shared" si="216"/>
        <v>N/A</v>
      </c>
      <c r="Q2767" s="13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3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3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3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3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3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 t="str">
        <f t="shared" si="216"/>
        <v>N/A</v>
      </c>
      <c r="Q2773" s="13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 t="str">
        <f t="shared" si="216"/>
        <v>N/A</v>
      </c>
      <c r="Q2774" s="13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3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3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3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3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3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3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3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 t="str">
        <f t="shared" si="216"/>
        <v>N/A</v>
      </c>
      <c r="Q2782" s="13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3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3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3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3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3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3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3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3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3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3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3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3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3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3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3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3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3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3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3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3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3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3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3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3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3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3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3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3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3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3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3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3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3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3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3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>
        <f t="shared" ref="P2818:P2881" si="221">IFERROR(ROUND(E2818/L2818,2),"N/A")</f>
        <v>25.13</v>
      </c>
      <c r="Q2818" s="13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si="221"/>
        <v>23.64</v>
      </c>
      <c r="Q2819" s="13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3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3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3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3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3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3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3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3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3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3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3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3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3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3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3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3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3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3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3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3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3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3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3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3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t="str">
        <f t="shared" si="221"/>
        <v>N/A</v>
      </c>
      <c r="Q2844" s="13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t="str">
        <f t="shared" si="221"/>
        <v>N/A</v>
      </c>
      <c r="Q2845" s="13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3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3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t="str">
        <f t="shared" si="221"/>
        <v>N/A</v>
      </c>
      <c r="Q2848" s="13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t="str">
        <f t="shared" si="221"/>
        <v>N/A</v>
      </c>
      <c r="Q2849" s="13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3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3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3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t="str">
        <f t="shared" si="221"/>
        <v>N/A</v>
      </c>
      <c r="Q2853" s="13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3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t="str">
        <f t="shared" si="221"/>
        <v>N/A</v>
      </c>
      <c r="Q2855" s="13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3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3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3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3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t="str">
        <f t="shared" si="221"/>
        <v>N/A</v>
      </c>
      <c r="Q2860" s="13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3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3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3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3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3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3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t="str">
        <f t="shared" si="221"/>
        <v>N/A</v>
      </c>
      <c r="Q2867" s="13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3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3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3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3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3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3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t="str">
        <f t="shared" si="221"/>
        <v>N/A</v>
      </c>
      <c r="Q2874" s="13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3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3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3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t="str">
        <f t="shared" si="221"/>
        <v>N/A</v>
      </c>
      <c r="Q2878" s="13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3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3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3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>
        <f t="shared" ref="P2882:P2945" si="226">IFERROR(ROUND(E2882/L2882,2),"N/A")</f>
        <v>96.55</v>
      </c>
      <c r="Q2882" s="13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 t="str">
        <f t="shared" si="226"/>
        <v>N/A</v>
      </c>
      <c r="Q2883" s="13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3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3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3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3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3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3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 t="str">
        <f t="shared" si="226"/>
        <v>N/A</v>
      </c>
      <c r="Q2890" s="13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3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3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3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3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3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t="str">
        <f t="shared" si="226"/>
        <v>N/A</v>
      </c>
      <c r="Q2896" s="13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3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3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3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3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 t="str">
        <f t="shared" si="226"/>
        <v>N/A</v>
      </c>
      <c r="Q2901" s="13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3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3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3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3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3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3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3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3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3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3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3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3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3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3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3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3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3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3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3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3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3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3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3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3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3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3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3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3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3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3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3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3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3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3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3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3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3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3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3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3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3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3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3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 t="str">
        <f t="shared" si="226"/>
        <v>N/A</v>
      </c>
      <c r="Q2945" s="13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>
        <f t="shared" ref="P2946:P3009" si="231">IFERROR(ROUND(E2946/L2946,2),"N/A")</f>
        <v>100</v>
      </c>
      <c r="Q2946" s="13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 t="str">
        <f t="shared" si="231"/>
        <v>N/A</v>
      </c>
      <c r="Q2947" s="13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3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3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3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3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 t="str">
        <f t="shared" si="231"/>
        <v>N/A</v>
      </c>
      <c r="Q2952" s="13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3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3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3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 t="str">
        <f t="shared" si="231"/>
        <v>N/A</v>
      </c>
      <c r="Q2956" s="13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3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3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3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 t="str">
        <f t="shared" si="231"/>
        <v>N/A</v>
      </c>
      <c r="Q2960" s="13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 t="str">
        <f t="shared" si="231"/>
        <v>N/A</v>
      </c>
      <c r="Q2961" s="13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 t="str">
        <f t="shared" si="231"/>
        <v>N/A</v>
      </c>
      <c r="Q2962" s="13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3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3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3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3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3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3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3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3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3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3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3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3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3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3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3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3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3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3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3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3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3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3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3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3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3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3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3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3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3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3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3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3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3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3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3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3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3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3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3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3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3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3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3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3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3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3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3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>
        <f t="shared" ref="P3010:P3073" si="236">IFERROR(ROUND(E3010/L3010,2),"N/A")</f>
        <v>116.73</v>
      </c>
      <c r="Q3010" s="13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si="236"/>
        <v>233.9</v>
      </c>
      <c r="Q3011" s="13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3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3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3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3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3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3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3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3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3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3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3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3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3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3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3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3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3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3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3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3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3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3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3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3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3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3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3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3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3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3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3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3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3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3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3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3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3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3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3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3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3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3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3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3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 t="str">
        <f t="shared" si="236"/>
        <v>N/A</v>
      </c>
      <c r="Q3056" s="13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3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 t="str">
        <f t="shared" si="236"/>
        <v>N/A</v>
      </c>
      <c r="Q3058" s="13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 t="str">
        <f t="shared" si="236"/>
        <v>N/A</v>
      </c>
      <c r="Q3059" s="13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3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3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3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 t="str">
        <f t="shared" si="236"/>
        <v>N/A</v>
      </c>
      <c r="Q3063" s="13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3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3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3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3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3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3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3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3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3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3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>
        <f t="shared" ref="P3074:P3137" si="241">IFERROR(ROUND(E3074/L3074,2),"N/A")</f>
        <v>1</v>
      </c>
      <c r="Q3074" s="13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si="241"/>
        <v>92.14</v>
      </c>
      <c r="Q3075" s="13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3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3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3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3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3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3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3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3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 t="str">
        <f t="shared" si="241"/>
        <v>N/A</v>
      </c>
      <c r="Q3084" s="13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3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3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3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3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3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3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3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3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3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3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3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3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3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3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3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3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3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3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3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3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3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3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3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3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3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3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3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3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3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3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3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 t="str">
        <f t="shared" si="241"/>
        <v>N/A</v>
      </c>
      <c r="Q3116" s="13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3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3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3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3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3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3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3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3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3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3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 t="str">
        <f t="shared" si="241"/>
        <v>N/A</v>
      </c>
      <c r="Q3127" s="13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3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 t="str">
        <f t="shared" si="241"/>
        <v>N/A</v>
      </c>
      <c r="Q3129" s="13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3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3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3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3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3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3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3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3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>
        <f t="shared" ref="P3138:P3201" si="246">IFERROR(ROUND(E3138/L3138,2),"N/A")</f>
        <v>29.05</v>
      </c>
      <c r="Q3138" s="13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>
        <f t="shared" si="246"/>
        <v>50</v>
      </c>
      <c r="Q3139" s="13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 t="str">
        <f t="shared" si="246"/>
        <v>N/A</v>
      </c>
      <c r="Q3140" s="13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3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3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3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3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 t="str">
        <f t="shared" si="246"/>
        <v>N/A</v>
      </c>
      <c r="Q3145" s="13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3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 t="str">
        <f t="shared" si="246"/>
        <v>N/A</v>
      </c>
      <c r="Q3147" s="13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3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3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3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3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3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3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3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3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3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3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3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3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3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3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3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3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3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3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3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3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3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3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3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3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3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3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3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3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3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3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3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3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3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3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3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3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3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3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3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3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3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3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3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3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 t="str">
        <f t="shared" si="246"/>
        <v>N/A</v>
      </c>
      <c r="Q3192" s="13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3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3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3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 t="str">
        <f t="shared" si="246"/>
        <v>N/A</v>
      </c>
      <c r="Q3196" s="13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3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3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3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3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3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>
        <f t="shared" ref="P3202:P3265" si="251">IFERROR(ROUND(E3202/L3202,2),"N/A")</f>
        <v>1</v>
      </c>
      <c r="Q3202" s="13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si="251"/>
        <v>12.5</v>
      </c>
      <c r="Q3203" s="13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3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3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 t="str">
        <f t="shared" si="251"/>
        <v>N/A</v>
      </c>
      <c r="Q3206" s="13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3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 t="str">
        <f t="shared" si="251"/>
        <v>N/A</v>
      </c>
      <c r="Q3208" s="13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3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3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3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3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3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3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3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3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3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3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3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3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3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3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3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3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3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3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3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3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3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3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3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3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3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3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3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3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3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3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3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3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3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3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3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3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3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3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3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3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3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3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3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3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3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3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3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3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3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3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3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3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3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3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3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3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3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>
        <f t="shared" ref="P3266:P3329" si="256">IFERROR(ROUND(E3266/L3266,2),"N/A")</f>
        <v>52.55</v>
      </c>
      <c r="Q3266" s="13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>
        <f t="shared" si="256"/>
        <v>70.290000000000006</v>
      </c>
      <c r="Q3267" s="13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3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3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3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3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3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3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3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3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3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3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3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3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3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3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3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3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3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3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3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3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3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3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3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3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3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3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3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3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3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3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3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3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3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3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3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3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3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3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3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3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3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3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3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3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3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3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3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3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3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3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3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3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3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3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3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3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3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3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3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3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3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3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>
        <f t="shared" ref="P3330:P3393" si="261">IFERROR(ROUND(E3330/L3330,2),"N/A")</f>
        <v>292.77999999999997</v>
      </c>
      <c r="Q3330" s="13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>
        <f t="shared" si="261"/>
        <v>44.92</v>
      </c>
      <c r="Q3331" s="13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3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3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3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3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3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3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3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3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3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3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3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3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3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3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3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3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3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3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3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3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3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3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3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3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3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3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3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3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3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3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3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3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3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3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3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3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3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3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3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3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3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3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3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3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3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3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3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3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3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3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3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3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3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3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3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3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3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3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3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3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3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3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>
        <f t="shared" ref="P3394:P3457" si="266">IFERROR(ROUND(E3394/L3394,2),"N/A")</f>
        <v>41.67</v>
      </c>
      <c r="Q3394" s="13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>
        <f t="shared" si="266"/>
        <v>36.07</v>
      </c>
      <c r="Q3395" s="13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3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3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3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3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3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3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3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3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3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3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3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3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3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3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3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3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3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3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3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3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3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3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3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3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3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3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3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3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3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3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3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3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3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3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3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3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3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3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3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3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3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3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3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3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3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3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3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3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3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3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3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3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3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3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3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3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3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3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3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3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3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3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>
        <f t="shared" ref="P3458:P3521" si="271">IFERROR(ROUND(E3458/L3458,2),"N/A")</f>
        <v>358.69</v>
      </c>
      <c r="Q3458" s="13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>
        <f t="shared" si="271"/>
        <v>50.98</v>
      </c>
      <c r="Q3459" s="13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3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3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3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3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3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3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3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3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3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3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3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3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3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3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3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3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3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3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3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3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3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3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3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3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3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3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3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3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3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3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3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3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3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3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3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3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3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3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3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3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3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3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3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3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3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3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3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3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3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3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3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3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3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3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3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3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3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3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3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3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3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3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>
        <f t="shared" ref="P3522:P3585" si="276">IFERROR(ROUND(E3522/L3522,2),"N/A")</f>
        <v>95.95</v>
      </c>
      <c r="Q3522" s="13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>
        <f t="shared" si="276"/>
        <v>45.62</v>
      </c>
      <c r="Q3523" s="13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3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3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3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3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3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3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3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3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3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3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3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3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3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3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3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3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3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3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3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3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3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3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3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3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3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3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3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3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3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3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3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3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3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3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3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3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3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3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3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3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3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3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3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3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3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3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3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3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3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3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3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3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3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3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3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3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3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3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3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3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3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3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>
        <f t="shared" ref="P3586:P3649" si="281">IFERROR(ROUND(E3586/L3586,2),"N/A")</f>
        <v>30.94</v>
      </c>
      <c r="Q3586" s="13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>
        <f t="shared" si="281"/>
        <v>176.09</v>
      </c>
      <c r="Q3587" s="13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3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3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3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3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3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3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3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3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3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3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3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3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3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3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3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3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3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3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3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3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3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3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3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3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3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3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3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3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3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3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3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3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3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3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3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3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3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3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3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3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3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3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 t="str">
        <f t="shared" si="281"/>
        <v>N/A</v>
      </c>
      <c r="Q3630" s="13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3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3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3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3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3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3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3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 t="str">
        <f t="shared" si="281"/>
        <v>N/A</v>
      </c>
      <c r="Q3638" s="13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3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3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3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3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 t="str">
        <f t="shared" si="281"/>
        <v>N/A</v>
      </c>
      <c r="Q3643" s="13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3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 t="str">
        <f t="shared" si="281"/>
        <v>N/A</v>
      </c>
      <c r="Q3645" s="13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3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3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3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3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>
        <f t="shared" ref="P3650:P3713" si="286">IFERROR(ROUND(E3650/L3650,2),"N/A")</f>
        <v>550.04</v>
      </c>
      <c r="Q3650" s="13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>
        <f t="shared" si="286"/>
        <v>97.5</v>
      </c>
      <c r="Q3651" s="13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3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3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3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3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3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3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3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3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3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3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3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3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3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3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3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3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3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3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3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3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3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3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3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3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3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3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3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3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3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3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3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3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3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3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3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3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3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3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3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3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3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3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3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3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3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3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3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3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3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3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3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3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3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3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3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3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3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3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3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3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3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3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>
        <f t="shared" ref="P3714:P3777" si="291">IFERROR(ROUND(E3714/L3714,2),"N/A")</f>
        <v>110.87</v>
      </c>
      <c r="Q3714" s="13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>
        <f t="shared" si="291"/>
        <v>106.84</v>
      </c>
      <c r="Q3715" s="13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3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3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3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3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3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3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3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3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3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3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3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3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3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3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3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3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3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3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3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 t="str">
        <f t="shared" si="291"/>
        <v>N/A</v>
      </c>
      <c r="Q3735" s="13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3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3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3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3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3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3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3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 t="str">
        <f t="shared" si="291"/>
        <v>N/A</v>
      </c>
      <c r="Q3743" s="13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3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 t="str">
        <f t="shared" si="291"/>
        <v>N/A</v>
      </c>
      <c r="Q3745" s="13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 t="str">
        <f t="shared" si="291"/>
        <v>N/A</v>
      </c>
      <c r="Q3746" s="13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3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3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3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3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3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3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3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3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3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3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3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3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3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3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3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3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3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3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3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3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3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3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3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3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3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3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3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3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3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3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3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>
        <f t="shared" ref="P3778:P3841" si="296">IFERROR(ROUND(E3778/L3778,2),"N/A")</f>
        <v>90.82</v>
      </c>
      <c r="Q3778" s="13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si="296"/>
        <v>48.54</v>
      </c>
      <c r="Q3779" s="13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3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3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3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3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3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3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3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3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3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3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3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3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 t="str">
        <f t="shared" si="296"/>
        <v>N/A</v>
      </c>
      <c r="Q3792" s="13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 t="str">
        <f t="shared" si="296"/>
        <v>N/A</v>
      </c>
      <c r="Q3793" s="13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3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3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3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3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3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3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3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3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3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3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 t="str">
        <f t="shared" si="296"/>
        <v>N/A</v>
      </c>
      <c r="Q3804" s="13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3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 t="str">
        <f t="shared" si="296"/>
        <v>N/A</v>
      </c>
      <c r="Q3806" s="13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3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3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3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3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3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3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3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3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3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3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3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3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3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3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3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3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3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3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3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3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3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3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3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3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3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3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3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3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3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3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3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3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3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3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3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>
        <f t="shared" ref="P3842:P3905" si="301">IFERROR(ROUND(E3842/L3842,2),"N/A")</f>
        <v>21.67</v>
      </c>
      <c r="Q3842" s="13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>
        <f t="shared" si="301"/>
        <v>25.65</v>
      </c>
      <c r="Q3843" s="13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3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3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3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3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3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3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3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3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3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3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3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3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3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3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3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3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3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3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3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3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3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 t="str">
        <f t="shared" si="301"/>
        <v>N/A</v>
      </c>
      <c r="Q3865" s="13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3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3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3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3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3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3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3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3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 t="str">
        <f t="shared" si="301"/>
        <v>N/A</v>
      </c>
      <c r="Q3874" s="13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 t="str">
        <f t="shared" si="301"/>
        <v>N/A</v>
      </c>
      <c r="Q3875" s="13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 t="str">
        <f t="shared" si="301"/>
        <v>N/A</v>
      </c>
      <c r="Q3876" s="13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 t="str">
        <f t="shared" si="301"/>
        <v>N/A</v>
      </c>
      <c r="Q3877" s="13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3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3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3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 t="str">
        <f t="shared" si="301"/>
        <v>N/A</v>
      </c>
      <c r="Q3881" s="13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3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3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 t="str">
        <f t="shared" si="301"/>
        <v>N/A</v>
      </c>
      <c r="Q3884" s="13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 t="str">
        <f t="shared" si="301"/>
        <v>N/A</v>
      </c>
      <c r="Q3885" s="13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 t="str">
        <f t="shared" si="301"/>
        <v>N/A</v>
      </c>
      <c r="Q3886" s="13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 t="str">
        <f t="shared" si="301"/>
        <v>N/A</v>
      </c>
      <c r="Q3887" s="13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 t="str">
        <f t="shared" si="301"/>
        <v>N/A</v>
      </c>
      <c r="Q3888" s="13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3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3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3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3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3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 t="str">
        <f t="shared" si="301"/>
        <v>N/A</v>
      </c>
      <c r="Q3894" s="13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3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3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3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3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3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3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3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3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3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3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 t="str">
        <f t="shared" si="301"/>
        <v>N/A</v>
      </c>
      <c r="Q3905" s="13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>
        <f t="shared" ref="P3906:P3969" si="306">IFERROR(ROUND(E3906/L3906,2),"N/A")</f>
        <v>1.5</v>
      </c>
      <c r="Q3906" s="13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>
        <f t="shared" si="306"/>
        <v>24.71</v>
      </c>
      <c r="Q3907" s="13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3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3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3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3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3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3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3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3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3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3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 t="str">
        <f t="shared" si="306"/>
        <v>N/A</v>
      </c>
      <c r="Q3918" s="13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3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3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3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3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 t="str">
        <f t="shared" si="306"/>
        <v>N/A</v>
      </c>
      <c r="Q3923" s="13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3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3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3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3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3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3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3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3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 t="str">
        <f t="shared" si="306"/>
        <v>N/A</v>
      </c>
      <c r="Q3932" s="13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 t="str">
        <f t="shared" si="306"/>
        <v>N/A</v>
      </c>
      <c r="Q3933" s="13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3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3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3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3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 t="str">
        <f t="shared" si="306"/>
        <v>N/A</v>
      </c>
      <c r="Q3938" s="13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3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3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3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3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3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 t="str">
        <f t="shared" si="306"/>
        <v>N/A</v>
      </c>
      <c r="Q3944" s="13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3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 t="str">
        <f t="shared" si="306"/>
        <v>N/A</v>
      </c>
      <c r="Q3946" s="13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3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3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3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 t="str">
        <f t="shared" si="306"/>
        <v>N/A</v>
      </c>
      <c r="Q3950" s="13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3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3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3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3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 t="str">
        <f t="shared" si="306"/>
        <v>N/A</v>
      </c>
      <c r="Q3955" s="13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 t="str">
        <f t="shared" si="306"/>
        <v>N/A</v>
      </c>
      <c r="Q3956" s="13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3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 t="str">
        <f t="shared" si="306"/>
        <v>N/A</v>
      </c>
      <c r="Q3958" s="13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3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3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3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3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3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3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 t="str">
        <f t="shared" si="306"/>
        <v>N/A</v>
      </c>
      <c r="Q3965" s="13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3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3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3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3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>
        <f t="shared" ref="P3970:P4033" si="311">IFERROR(ROUND(E3970/L3970,2),"N/A")</f>
        <v>47.91</v>
      </c>
      <c r="Q3970" s="13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>
        <f t="shared" si="311"/>
        <v>35.17</v>
      </c>
      <c r="Q3971" s="13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3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3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3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3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3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 t="str">
        <f t="shared" si="311"/>
        <v>N/A</v>
      </c>
      <c r="Q3977" s="13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3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3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3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3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3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3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3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3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3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3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3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3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3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 t="str">
        <f t="shared" si="311"/>
        <v>N/A</v>
      </c>
      <c r="Q3991" s="13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3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3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3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3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3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3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3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 t="str">
        <f t="shared" si="311"/>
        <v>N/A</v>
      </c>
      <c r="Q3999" s="13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3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3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3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3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3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3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3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3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3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3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3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3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3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3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 t="str">
        <f t="shared" si="311"/>
        <v>N/A</v>
      </c>
      <c r="Q4014" s="13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3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 t="str">
        <f t="shared" si="311"/>
        <v>N/A</v>
      </c>
      <c r="Q4016" s="13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3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3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3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3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3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3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3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3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 t="str">
        <f t="shared" si="311"/>
        <v>N/A</v>
      </c>
      <c r="Q4025" s="13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3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3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 t="str">
        <f t="shared" si="311"/>
        <v>N/A</v>
      </c>
      <c r="Q4028" s="13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3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3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 t="str">
        <f t="shared" si="311"/>
        <v>N/A</v>
      </c>
      <c r="Q4031" s="13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3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 t="str">
        <f t="shared" si="311"/>
        <v>N/A</v>
      </c>
      <c r="Q4033" s="13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>
        <f t="shared" ref="P4034:P4097" si="316">IFERROR(ROUND(E4034/L4034,2),"N/A")</f>
        <v>59</v>
      </c>
      <c r="Q4034" s="13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>
        <f t="shared" si="316"/>
        <v>65.34</v>
      </c>
      <c r="Q4035" s="13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3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3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3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3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3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3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3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3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3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 t="str">
        <f t="shared" si="316"/>
        <v>N/A</v>
      </c>
      <c r="Q4045" s="13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3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3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3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3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3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3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3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 t="str">
        <f t="shared" si="316"/>
        <v>N/A</v>
      </c>
      <c r="Q4053" s="13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3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3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 t="str">
        <f t="shared" si="316"/>
        <v>N/A</v>
      </c>
      <c r="Q4056" s="13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3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3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3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3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3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3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 t="str">
        <f t="shared" si="316"/>
        <v>N/A</v>
      </c>
      <c r="Q4063" s="13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3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3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3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3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3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3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3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3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3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 t="str">
        <f t="shared" si="316"/>
        <v>N/A</v>
      </c>
      <c r="Q4073" s="13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3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3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3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3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 t="str">
        <f t="shared" si="316"/>
        <v>N/A</v>
      </c>
      <c r="Q4078" s="13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3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 t="str">
        <f t="shared" si="316"/>
        <v>N/A</v>
      </c>
      <c r="Q4080" s="13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3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 t="str">
        <f t="shared" si="316"/>
        <v>N/A</v>
      </c>
      <c r="Q4082" s="13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3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3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3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3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3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3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 t="str">
        <f t="shared" si="316"/>
        <v>N/A</v>
      </c>
      <c r="Q4089" s="13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3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3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3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3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3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3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3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3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>
        <f t="shared" ref="P4098:P4115" si="321">IFERROR(ROUND(E4098/L4098,2),"N/A")</f>
        <v>80</v>
      </c>
      <c r="Q4098" s="13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 t="str">
        <f t="shared" si="321"/>
        <v>N/A</v>
      </c>
      <c r="Q4099" s="13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 t="str">
        <f t="shared" si="321"/>
        <v>N/A</v>
      </c>
      <c r="Q4100" s="13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3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 t="str">
        <f t="shared" si="321"/>
        <v>N/A</v>
      </c>
      <c r="Q4102" s="13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 t="str">
        <f t="shared" si="321"/>
        <v>N/A</v>
      </c>
      <c r="Q4103" s="13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3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3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3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3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3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3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3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 t="str">
        <f t="shared" si="321"/>
        <v>N/A</v>
      </c>
      <c r="Q4111" s="13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3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3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3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3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R4115" xr:uid="{8D346DDD-ECF2-C04E-84A5-278CD9F59410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FAD27-6D93-1C4F-A3C3-6035149C201A}">
  <dimension ref="A2:E19"/>
  <sheetViews>
    <sheetView tabSelected="1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4" t="s">
        <v>8366</v>
      </c>
      <c r="B2" t="s">
        <v>8315</v>
      </c>
    </row>
    <row r="3" spans="1:5" x14ac:dyDescent="0.2">
      <c r="A3" s="14" t="s">
        <v>8368</v>
      </c>
      <c r="B3" t="s">
        <v>8367</v>
      </c>
    </row>
    <row r="5" spans="1:5" x14ac:dyDescent="0.2">
      <c r="A5" s="14" t="s">
        <v>8362</v>
      </c>
      <c r="B5" s="14" t="s">
        <v>8359</v>
      </c>
    </row>
    <row r="6" spans="1:5" x14ac:dyDescent="0.2">
      <c r="A6" s="14" t="s">
        <v>8361</v>
      </c>
      <c r="B6" t="s">
        <v>8218</v>
      </c>
      <c r="C6" t="s">
        <v>8220</v>
      </c>
      <c r="D6" t="s">
        <v>8219</v>
      </c>
      <c r="E6" t="s">
        <v>8360</v>
      </c>
    </row>
    <row r="7" spans="1:5" x14ac:dyDescent="0.2">
      <c r="A7" s="15" t="s">
        <v>8376</v>
      </c>
      <c r="B7" s="11">
        <v>56</v>
      </c>
      <c r="C7" s="11">
        <v>33</v>
      </c>
      <c r="D7" s="11">
        <v>7</v>
      </c>
      <c r="E7" s="11">
        <v>96</v>
      </c>
    </row>
    <row r="8" spans="1:5" x14ac:dyDescent="0.2">
      <c r="A8" s="15" t="s">
        <v>8377</v>
      </c>
      <c r="B8" s="11">
        <v>71</v>
      </c>
      <c r="C8" s="11">
        <v>39</v>
      </c>
      <c r="D8" s="11">
        <v>3</v>
      </c>
      <c r="E8" s="11">
        <v>113</v>
      </c>
    </row>
    <row r="9" spans="1:5" x14ac:dyDescent="0.2">
      <c r="A9" s="15" t="s">
        <v>8378</v>
      </c>
      <c r="B9" s="11">
        <v>56</v>
      </c>
      <c r="C9" s="11">
        <v>33</v>
      </c>
      <c r="D9" s="11">
        <v>3</v>
      </c>
      <c r="E9" s="11">
        <v>92</v>
      </c>
    </row>
    <row r="10" spans="1:5" x14ac:dyDescent="0.2">
      <c r="A10" s="15" t="s">
        <v>8379</v>
      </c>
      <c r="B10" s="11">
        <v>71</v>
      </c>
      <c r="C10" s="11">
        <v>40</v>
      </c>
      <c r="D10" s="11">
        <v>2</v>
      </c>
      <c r="E10" s="11">
        <v>113</v>
      </c>
    </row>
    <row r="11" spans="1:5" x14ac:dyDescent="0.2">
      <c r="A11" s="15" t="s">
        <v>8370</v>
      </c>
      <c r="B11" s="11">
        <v>111</v>
      </c>
      <c r="C11" s="11">
        <v>52</v>
      </c>
      <c r="D11" s="11">
        <v>3</v>
      </c>
      <c r="E11" s="11">
        <v>166</v>
      </c>
    </row>
    <row r="12" spans="1:5" x14ac:dyDescent="0.2">
      <c r="A12" s="15" t="s">
        <v>8380</v>
      </c>
      <c r="B12" s="11">
        <v>100</v>
      </c>
      <c r="C12" s="11">
        <v>49</v>
      </c>
      <c r="D12" s="11">
        <v>4</v>
      </c>
      <c r="E12" s="11">
        <v>153</v>
      </c>
    </row>
    <row r="13" spans="1:5" x14ac:dyDescent="0.2">
      <c r="A13" s="15" t="s">
        <v>8371</v>
      </c>
      <c r="B13" s="11">
        <v>87</v>
      </c>
      <c r="C13" s="11">
        <v>50</v>
      </c>
      <c r="D13" s="11">
        <v>1</v>
      </c>
      <c r="E13" s="11">
        <v>138</v>
      </c>
    </row>
    <row r="14" spans="1:5" x14ac:dyDescent="0.2">
      <c r="A14" s="15" t="s">
        <v>8372</v>
      </c>
      <c r="B14" s="11">
        <v>72</v>
      </c>
      <c r="C14" s="11">
        <v>47</v>
      </c>
      <c r="D14" s="11">
        <v>4</v>
      </c>
      <c r="E14" s="11">
        <v>123</v>
      </c>
    </row>
    <row r="15" spans="1:5" x14ac:dyDescent="0.2">
      <c r="A15" s="15" t="s">
        <v>8373</v>
      </c>
      <c r="B15" s="11">
        <v>59</v>
      </c>
      <c r="C15" s="11">
        <v>34</v>
      </c>
      <c r="D15" s="11">
        <v>4</v>
      </c>
      <c r="E15" s="11">
        <v>97</v>
      </c>
    </row>
    <row r="16" spans="1:5" x14ac:dyDescent="0.2">
      <c r="A16" s="15" t="s">
        <v>8374</v>
      </c>
      <c r="B16" s="11">
        <v>65</v>
      </c>
      <c r="C16" s="11">
        <v>50</v>
      </c>
      <c r="D16" s="11"/>
      <c r="E16" s="11">
        <v>115</v>
      </c>
    </row>
    <row r="17" spans="1:5" x14ac:dyDescent="0.2">
      <c r="A17" s="15" t="s">
        <v>8375</v>
      </c>
      <c r="B17" s="11">
        <v>54</v>
      </c>
      <c r="C17" s="11">
        <v>31</v>
      </c>
      <c r="D17" s="11">
        <v>3</v>
      </c>
      <c r="E17" s="11">
        <v>88</v>
      </c>
    </row>
    <row r="18" spans="1:5" x14ac:dyDescent="0.2">
      <c r="A18" s="15" t="s">
        <v>8381</v>
      </c>
      <c r="B18" s="11">
        <v>37</v>
      </c>
      <c r="C18" s="11">
        <v>35</v>
      </c>
      <c r="D18" s="11">
        <v>3</v>
      </c>
      <c r="E18" s="11">
        <v>75</v>
      </c>
    </row>
    <row r="19" spans="1:5" x14ac:dyDescent="0.2">
      <c r="A19" s="15" t="s">
        <v>8360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23B88-BC66-954A-B7D1-79E9053B1D1A}">
  <dimension ref="A1:H13"/>
  <sheetViews>
    <sheetView workbookViewId="0">
      <selection activeCell="C2" sqref="C2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5.6640625" bestFit="1" customWidth="1"/>
  </cols>
  <sheetData>
    <row r="1" spans="1:8" x14ac:dyDescent="0.2">
      <c r="A1" t="s">
        <v>8363</v>
      </c>
      <c r="B1" t="s">
        <v>8394</v>
      </c>
      <c r="C1" t="s">
        <v>8395</v>
      </c>
      <c r="D1" t="s">
        <v>8396</v>
      </c>
      <c r="E1" t="s">
        <v>8397</v>
      </c>
      <c r="F1" t="s">
        <v>8398</v>
      </c>
      <c r="G1" t="s">
        <v>8399</v>
      </c>
      <c r="H1" t="s">
        <v>8400</v>
      </c>
    </row>
    <row r="2" spans="1:8" x14ac:dyDescent="0.2">
      <c r="A2" t="s">
        <v>8382</v>
      </c>
      <c r="B2">
        <f>COUNTIFS('Kickstarter Data'!$D:$D,"&lt;1000",'Kickstarter Data'!$R:$R,"plays",'Kickstarter Data'!$F:$F,"successful")</f>
        <v>141</v>
      </c>
      <c r="C2">
        <f>COUNTIFS('Kickstarter Data'!$D:$D,"&lt;1000",'Kickstarter Data'!$R:$R,"plays",'Kickstarter Data'!$F:$F,"failed")</f>
        <v>45</v>
      </c>
      <c r="D2">
        <f>COUNTIFS('Kickstarter Data'!$D:$D,"&lt;1000",'Kickstarter Data'!$R:$R,"plays",'Kickstarter Data'!$F:$F,"canceled")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">
      <c r="A3" t="s">
        <v>8383</v>
      </c>
      <c r="B3">
        <f>COUNTIFS('Kickstarter Data'!$D:$D,"&gt;=1000",'Kickstarter Data'!$D:$D,"&lt;=4999",'Kickstarter Data'!$R:$R,"plays",'Kickstarter Data'!F:F,"successful")</f>
        <v>388</v>
      </c>
      <c r="C3">
        <f>COUNTIFS('Kickstarter Data'!$D:$D,"&gt;=1000",'Kickstarter Data'!$D:$D,"&lt;=4999",'Kickstarter Data'!$R:$R,"plays",'Kickstarter Data'!$F:$F,"failed")</f>
        <v>146</v>
      </c>
      <c r="D3">
        <f>COUNTIFS('Kickstarter Data'!$D:$D,"&gt;=1000",'Kickstarter Data'!$D:$D,"&lt;=4999",'Kickstarter Data'!$R:$R,"plays",'Kickstarter Data'!$F:$F,"canceled")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2">
      <c r="A4" t="s">
        <v>8384</v>
      </c>
      <c r="B4">
        <f>COUNTIFS('Kickstarter Data'!$D:$D,"&gt;=5000",'Kickstarter Data'!$D:$D,"&lt;=9999",'Kickstarter Data'!$R:$R,"plays",'Kickstarter Data'!$F:$F,"successful")</f>
        <v>93</v>
      </c>
      <c r="C4">
        <f>COUNTIFS('Kickstarter Data'!$D:$D,"&gt;=5000",'Kickstarter Data'!$D:$D,"&lt;=9999",'Kickstarter Data'!$R:$R,"plays",'Kickstarter Data'!$F:$F,"failed")</f>
        <v>76</v>
      </c>
      <c r="D4">
        <f>COUNTIFS('Kickstarter Data'!$D:$D,"&gt;=5000",'Kickstarter Data'!$D:$D,"&lt;=9999",'Kickstarter Data'!$R:$R,"plays",'Kickstarter Data'!$F:$F,"canceled")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">
      <c r="A5" t="s">
        <v>8385</v>
      </c>
      <c r="B5">
        <f>COUNTIFS('Kickstarter Data'!$D:$D,"&gt;=10000",'Kickstarter Data'!$D:$D,"&lt;=14999",'Kickstarter Data'!$R:$R,"plays",'Kickstarter Data'!$F:$F,"successful")</f>
        <v>39</v>
      </c>
      <c r="C5">
        <f>COUNTIFS('Kickstarter Data'!$D:$D,"&gt;=10000",'Kickstarter Data'!$D:$D,"&lt;=14999",'Kickstarter Data'!$R:$R,"plays",'Kickstarter Data'!$F:$F,"failed")</f>
        <v>33</v>
      </c>
      <c r="D5">
        <f>COUNTIFS('Kickstarter Data'!$D:$D,"&gt;=10000",'Kickstarter Data'!$D:$D,"&lt;=14999",'Kickstarter Data'!$R:$R,"plays",'Kickstarter Data'!$F:$F,"cancled")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">
      <c r="A6" t="s">
        <v>8386</v>
      </c>
      <c r="B6">
        <f>COUNTIFS('Kickstarter Data'!D:D,"&gt;=15000",'Kickstarter Data'!D:D,"&lt;=19999",'Kickstarter Data'!R:R,"plays",'Kickstarter Data'!F:F,"successful")</f>
        <v>12</v>
      </c>
      <c r="C6">
        <f>COUNTIFS('Kickstarter Data'!$D:$D,"&gt;=15000",'Kickstarter Data'!$D:$D,"&lt;=19999",'Kickstarter Data'!$R:$R,"plays",'Kickstarter Data'!$F:$F,"failed")</f>
        <v>12</v>
      </c>
      <c r="D6">
        <f>COUNTIFS('Kickstarter Data'!$D:$D,"&gt;=15000",'Kickstarter Data'!$D:$D,"&lt;=19999",'Kickstarter Data'!$R:$R,"plays",'Kickstarter Data'!$F:$F,"canceled")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">
      <c r="A7" t="s">
        <v>8387</v>
      </c>
      <c r="B7">
        <f>COUNTIFS('Kickstarter Data'!D:D,"&gt;=20000",'Kickstarter Data'!D:D,"&lt;=24999",'Kickstarter Data'!R:R,"plays",'Kickstarter Data'!F:F,"successful")</f>
        <v>9</v>
      </c>
      <c r="C7">
        <f>COUNTIFS('Kickstarter Data'!$D:$D,"&gt;=20000",'Kickstarter Data'!$D:$D,"&lt;=24999",'Kickstarter Data'!$R:$R,"plays",'Kickstarter Data'!$F:$F,"failed")</f>
        <v>11</v>
      </c>
      <c r="D7">
        <f>COUNTIFS('Kickstarter Data'!$D:$D,"&gt;=20000",'Kickstarter Data'!$D:$D,"&lt;=24999",'Kickstarter Data'!$R:$R,"plays",'Kickstarter Data'!$F:$F,"canceled")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">
      <c r="A8" t="s">
        <v>8388</v>
      </c>
      <c r="B8">
        <f>COUNTIFS('Kickstarter Data'!D:D,"&gt;=25000",'Kickstarter Data'!D:D,"&lt;=29999",'Kickstarter Data'!R:R,"plays",'Kickstarter Data'!F:F,"successful")</f>
        <v>1</v>
      </c>
      <c r="C8">
        <f>COUNTIFS('Kickstarter Data'!$D:$D,"&gt;=25000",'Kickstarter Data'!$D:$D,"&lt;=29999",'Kickstarter Data'!$R:$R,"plays",'Kickstarter Data'!$F:$F,"failed")</f>
        <v>4</v>
      </c>
      <c r="D8">
        <f>COUNTIFS('Kickstarter Data'!$D:$D,"&gt;=25000",'Kickstarter Data'!$D:$D,"&lt;=29999",'Kickstarter Data'!$R:$R,"plays",'Kickstarter Data'!$F:$F,"canceled")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">
      <c r="A9" t="s">
        <v>8389</v>
      </c>
      <c r="B9">
        <f>COUNTIFS('Kickstarter Data'!D:D,"&gt;=30000",'Kickstarter Data'!D:D,"&lt;=34999",'Kickstarter Data'!R:R,"plays",'Kickstarter Data'!F:F,"successful")</f>
        <v>3</v>
      </c>
      <c r="C9">
        <f>COUNTIFS('Kickstarter Data'!$D:$D,"&gt;=30000",'Kickstarter Data'!$D:$D,"&lt;=34999",'Kickstarter Data'!$R:$R,"plays",'Kickstarter Data'!$F:$F,"failed")</f>
        <v>8</v>
      </c>
      <c r="D9">
        <f>COUNTIFS('Kickstarter Data'!$D:$D,"&gt;=30000",'Kickstarter Data'!$D:$D,"&lt;=34999",'Kickstarter Data'!$R:$R,"plays",'Kickstarter Data'!$F:$F,"canceled")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">
      <c r="A10" t="s">
        <v>8390</v>
      </c>
      <c r="B10">
        <f>COUNTIFS('Kickstarter Data'!D:D,"&gt;=35000",'Kickstarter Data'!D:D,"&lt;=39999",'Kickstarter Data'!R:R,"plays",'Kickstarter Data'!F:F,"successful")</f>
        <v>4</v>
      </c>
      <c r="C10">
        <f>COUNTIFS('Kickstarter Data'!$D:$D,"&gt;=35000",'Kickstarter Data'!$D:$D,"&lt;=39999",'Kickstarter Data'!$R:$R,"plays",'Kickstarter Data'!$F:$F,"failed")</f>
        <v>2</v>
      </c>
      <c r="D10">
        <f>COUNTIFS('Kickstarter Data'!$D:$D,"&gt;=35000",'Kickstarter Data'!$D:$D,"&lt;=39999",'Kickstarter Data'!$R:$R,"plays",'Kickstarter Data'!$F:$F,"canceled")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">
      <c r="A11" t="s">
        <v>8391</v>
      </c>
      <c r="B11">
        <f>COUNTIFS('Kickstarter Data'!D:D,"&gt;=40000",'Kickstarter Data'!D:D,"&lt;=44999",'Kickstarter Data'!R:R,"plays",'Kickstarter Data'!F:F,"successful")</f>
        <v>2</v>
      </c>
      <c r="C11">
        <f>COUNTIFS('Kickstarter Data'!$D:$D,"&gt;=40000",'Kickstarter Data'!$D:$D,"&lt;=44999",'Kickstarter Data'!$R:$R,"plays",'Kickstarter Data'!$F:$F,"failed")</f>
        <v>1</v>
      </c>
      <c r="D11">
        <f>COUNTIFS('Kickstarter Data'!$D:$D,"&gt;=40000",'Kickstarter Data'!$D:$D,"&lt;=44999",'Kickstarter Data'!$R:$R,"plays",'Kickstarter Data'!$F:$F,"canceled")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">
      <c r="A12" t="s">
        <v>8392</v>
      </c>
      <c r="B12">
        <f>COUNTIFS('Kickstarter Data'!D:D,"&gt;=45000",'Kickstarter Data'!D:D,"&lt;=49999",'Kickstarter Data'!R:R,"plays",'Kickstarter Data'!F:F,"successful")</f>
        <v>0</v>
      </c>
      <c r="C12">
        <f>COUNTIFS('Kickstarter Data'!$D:$D,"&gt;=45000",'Kickstarter Data'!$D:$D,"&lt;=49999",'Kickstarter Data'!$R:$R,"plays",'Kickstarter Data'!$F:$F,"failed")</f>
        <v>1</v>
      </c>
      <c r="D12">
        <f>COUNTIFS('Kickstarter Data'!$D:$D,"&gt;=45000",'Kickstarter Data'!$D:$D,"&lt;=49999",'Kickstarter Data'!$R:$R,"plays",'Kickstarter Data'!$F:$F,"canceled")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">
      <c r="A13" t="s">
        <v>8393</v>
      </c>
      <c r="B13">
        <f>COUNTIFS('Kickstarter Data'!D:D,"&gt;=50000",'Kickstarter Data'!R:R,"plays",'Kickstarter Data'!F:F,"successful")</f>
        <v>2</v>
      </c>
      <c r="C13">
        <f>COUNTIFS('Kickstarter Data'!$D:$D,"&gt;=50000",'Kickstarter Data'!$R:$R,"plays",'Kickstarter Data'!$F:$F,"failed")</f>
        <v>14</v>
      </c>
      <c r="D13">
        <f>COUNTIFS('Kickstarter Data'!$D:$D,"&gt;=50000",'Kickstarter Data'!$R:$R,"plays",'Kickstarter Data'!$F:$F,"canceled")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 Data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Michele Prue</cp:lastModifiedBy>
  <dcterms:created xsi:type="dcterms:W3CDTF">2017-04-20T15:17:24Z</dcterms:created>
  <dcterms:modified xsi:type="dcterms:W3CDTF">2020-12-20T18:10:40Z</dcterms:modified>
</cp:coreProperties>
</file>