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Sheet1!$A$2:$G$84</definedName>
    <definedName function="false" hidden="false" localSheetId="0" name="_xlnm._FilterDatabase" vbProcedure="false">Sheet1!$A$2:$G$84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<sst xmlns="http://schemas.openxmlformats.org/spreadsheetml/2006/main" count="568" uniqueCount="431">
  <si>
    <t>ORDER QTY</t>
  </si>
  <si>
    <t>6</t>
  </si>
  <si>
    <t>RefDes</t>
  </si>
  <si>
    <t>Parts to Order</t>
  </si>
  <si>
    <t>Count</t>
  </si>
  <si>
    <t>Part Type</t>
  </si>
  <si>
    <t>Description</t>
  </si>
  <si>
    <t>Manufacturer</t>
  </si>
  <si>
    <t>Value</t>
  </si>
  <si>
    <t>Vendor</t>
  </si>
  <si>
    <t>Vendor Part No.</t>
  </si>
  <si>
    <t>Mfg </t>
  </si>
  <si>
    <t>Mfg Part No.</t>
  </si>
  <si>
    <t>Substitutions?</t>
  </si>
  <si>
    <t>Vendor Cost Qty 1</t>
  </si>
  <si>
    <t>Vendor Cost Qty 10</t>
  </si>
  <si>
    <t>Vendor Cost Qty 100</t>
  </si>
  <si>
    <t>Vendor Cost Qty 1000</t>
  </si>
  <si>
    <t>L14</t>
  </si>
  <si>
    <t>2U2H_INDUCTOR_NR6028T2R2N</t>
  </si>
  <si>
    <t>587-2098-1-ND</t>
  </si>
  <si>
    <t>Taiyo Yuden</t>
  </si>
  <si>
    <t>NR6028T2R2N</t>
  </si>
  <si>
    <t>Yes</t>
  </si>
  <si>
    <t>EARPHONE</t>
  </si>
  <si>
    <t>3.5MM_PHONO_4P_3SW_SJ-42617-SMT</t>
  </si>
  <si>
    <t>CP-43617SJCT-ND</t>
  </si>
  <si>
    <t>CUI Inc</t>
  </si>
  <si>
    <t>SJ-43617-SMT-TR</t>
  </si>
  <si>
    <t>No</t>
  </si>
  <si>
    <t>U11</t>
  </si>
  <si>
    <t>3V3_LDO_MCP1802</t>
  </si>
  <si>
    <t>MCP1802T-3302I/OTCT-ND</t>
  </si>
  <si>
    <t>Microchip Technology</t>
  </si>
  <si>
    <t>MCP1802T-3302I/OT</t>
  </si>
  <si>
    <t>U15, 16</t>
  </si>
  <si>
    <t>74CBTLV3253</t>
  </si>
  <si>
    <t>568-5265-1-ND</t>
  </si>
  <si>
    <t>NXP Semiconductors</t>
  </si>
  <si>
    <t>74CBTLV3253DS,118</t>
  </si>
  <si>
    <t>Y2</t>
  </si>
  <si>
    <t>75MHZ_OSC</t>
  </si>
  <si>
    <t>535-11201-1-ND</t>
  </si>
  <si>
    <t>Abracon Corporation</t>
  </si>
  <si>
    <t>ASDMB-75.000MHZ-LY-T</t>
  </si>
  <si>
    <t>U2, 12</t>
  </si>
  <si>
    <t>AD8131</t>
  </si>
  <si>
    <t>AD8131ARMZ-ND</t>
  </si>
  <si>
    <t>Analog Devices Inc</t>
  </si>
  <si>
    <t>AD8131ARMZ-REEL7</t>
  </si>
  <si>
    <t>U23</t>
  </si>
  <si>
    <t>AD8302</t>
  </si>
  <si>
    <t>AD8302ARUZ-ND</t>
  </si>
  <si>
    <t>AD8302ARUZ</t>
  </si>
  <si>
    <t>Shocking!</t>
  </si>
  <si>
    <t>U1, 8</t>
  </si>
  <si>
    <t>AD9834</t>
  </si>
  <si>
    <t>AD9834CRUZ-ND</t>
  </si>
  <si>
    <t>AD9834CRUZ</t>
  </si>
  <si>
    <t>price break at 1050?</t>
  </si>
  <si>
    <t>U6</t>
  </si>
  <si>
    <t>ALT-MICROPHONE_MEMS_SPU0410HR5H-PB</t>
  </si>
  <si>
    <t>423-1138-1-ND</t>
  </si>
  <si>
    <t>Knowles</t>
  </si>
  <si>
    <t>SPU0410HR5H-PB</t>
  </si>
  <si>
    <t>U28</t>
  </si>
  <si>
    <t>AUDIO_AMP_TPA0253DGQR</t>
  </si>
  <si>
    <t>296-7006-1-ND</t>
  </si>
  <si>
    <t>Texas Instruments</t>
  </si>
  <si>
    <t>TPA0253DGQR</t>
  </si>
  <si>
    <t>U7</t>
  </si>
  <si>
    <t>BAT-MANAGE_MCP73871</t>
  </si>
  <si>
    <t>MCP73871-2AAI/ML-ND</t>
  </si>
  <si>
    <t>MCP73871-2AAI/ML</t>
  </si>
  <si>
    <t>U10</t>
  </si>
  <si>
    <t>BUCK_REGULATOR_AP3417C</t>
  </si>
  <si>
    <t>AP3417CKTR-G1DICT-ND</t>
  </si>
  <si>
    <t>Diodes Incorporated</t>
  </si>
  <si>
    <t>AP3417CKTR-G1</t>
  </si>
  <si>
    <t>U19, 20</t>
  </si>
  <si>
    <t>CAP_SENSE_AT42QT1010</t>
  </si>
  <si>
    <t>AT42QT1011-TSHRCT-ND</t>
  </si>
  <si>
    <t>Atmel</t>
  </si>
  <si>
    <t>AT42QT1011-TSHR</t>
  </si>
  <si>
    <t>Y1</t>
  </si>
  <si>
    <t>CRYSTAL_24MHZ_P79E</t>
  </si>
  <si>
    <t>490-5575-1-ND</t>
  </si>
  <si>
    <t>Murata Electronics North America</t>
  </si>
  <si>
    <t>XRCGB24M000F0L00R0</t>
  </si>
  <si>
    <t>Y5</t>
  </si>
  <si>
    <t>CRYSTAL_SMT_32.768</t>
  </si>
  <si>
    <t>535-11937-1-ND</t>
  </si>
  <si>
    <t> 
Abracon Corporation</t>
  </si>
  <si>
    <t>ABS07-120-32.768KHZ-T</t>
  </si>
  <si>
    <t>C9</t>
  </si>
  <si>
    <t>CSM-C0G-100P-5P-50V-0603</t>
  </si>
  <si>
    <t>100p</t>
  </si>
  <si>
    <t>1276-1008-1-ND</t>
  </si>
  <si>
    <t>Samsung Electro-Mechanics America, Inc</t>
  </si>
  <si>
    <t>CL10C101JB8NNNC</t>
  </si>
  <si>
    <t>C68, 111</t>
  </si>
  <si>
    <t>OPEN</t>
  </si>
  <si>
    <t>C50, 55, 73, 80, 121, 122</t>
  </si>
  <si>
    <t>CSM-C0G-10P-5P-50V-0603</t>
  </si>
  <si>
    <t>6p</t>
  </si>
  <si>
    <t>1276-2133-1-ND</t>
  </si>
  <si>
    <t>CL10C060CB8NNNC</t>
  </si>
  <si>
    <t>C123, 124</t>
  </si>
  <si>
    <t>8p</t>
  </si>
  <si>
    <t>1276-2140-1-ND</t>
  </si>
  <si>
    <t>CL10C080DB8NCNC</t>
  </si>
  <si>
    <t>C31, 32, 42, 43</t>
  </si>
  <si>
    <t>CSM-C0G-18P-5P-50V-0603</t>
  </si>
  <si>
    <t>18p</t>
  </si>
  <si>
    <t>1276-2210-1-ND</t>
  </si>
  <si>
    <t>CL10C180JC8NNNC</t>
  </si>
  <si>
    <t>C49, 54, 72, 79</t>
  </si>
  <si>
    <t>1p</t>
  </si>
  <si>
    <t>1276-1293-1-ND</t>
  </si>
  <si>
    <t>CL10C010CB8NNNC</t>
  </si>
  <si>
    <t>C20, 45, 47, 48, 52, 53, 57, 70, 71, 75, 77, 78</t>
  </si>
  <si>
    <t>22p</t>
  </si>
  <si>
    <t>1276-1023-1-ND</t>
  </si>
  <si>
    <t>CL10C220JB8NNNC</t>
  </si>
  <si>
    <t>C21, 46, 69, 76</t>
  </si>
  <si>
    <t>33p</t>
  </si>
  <si>
    <t>1276-1070-1-ND</t>
  </si>
  <si>
    <t>CL10C330JB8NNNC</t>
  </si>
  <si>
    <t>C51, 56, 74, 81</t>
  </si>
  <si>
    <t>5p</t>
  </si>
  <si>
    <t>1276-1294-1-ND</t>
  </si>
  <si>
    <t>CL10C050CB8NNNC</t>
  </si>
  <si>
    <t>C115, 116</t>
  </si>
  <si>
    <t>CSM-C0G-3N3-5P-50V-0603</t>
  </si>
  <si>
    <t>2n2</t>
  </si>
  <si>
    <t>1276-1992-1-ND</t>
  </si>
  <si>
    <t>CL10B222KB8SFNC</t>
  </si>
  <si>
    <t>C14, 90, 91, 148, 149, 4, 5, 37, 38, 92, 95-98, 145, 84, 85</t>
  </si>
  <si>
    <t>CSM-X5R-10U0-10P-10V-0805 (all but 84,85, close enough)</t>
  </si>
  <si>
    <t>10u0</t>
  </si>
  <si>
    <t>1276-1113-1-ND</t>
  </si>
  <si>
    <t>CL21B106KQQNNNE</t>
  </si>
  <si>
    <t>C86-89</t>
  </si>
  <si>
    <t>CSM-X5R-10U0-20P-6V3-0603</t>
  </si>
  <si>
    <t>22u</t>
  </si>
  <si>
    <t>1276-1193-1-ND</t>
  </si>
  <si>
    <t> 
CL10A226MQ8NRNC</t>
  </si>
  <si>
    <t>C16, 17, 33, 44, 108, 132, 6, 7, 143</t>
  </si>
  <si>
    <t>CSM-X5R-1U0-10P-25V-0603</t>
  </si>
  <si>
    <t>1u0</t>
  </si>
  <si>
    <t>1276-1946-1-ND</t>
  </si>
  <si>
    <t>CL10B105KP8NNNC</t>
  </si>
  <si>
    <t>C107, 109</t>
  </si>
  <si>
    <t>CSM-X5R-22U-20P-10V-1210</t>
  </si>
  <si>
    <t>220u</t>
  </si>
  <si>
    <t>1276-3375-1-ND</t>
  </si>
  <si>
    <t>CL32A227MQVNNNE</t>
  </si>
  <si>
    <t>C24, 82, 119, 125</t>
  </si>
  <si>
    <t>CSM-X5R-2U2-10P-6V3-0603</t>
  </si>
  <si>
    <t>2u2</t>
  </si>
  <si>
    <t>1276-1134-1-ND</t>
  </si>
  <si>
    <t>CL10B225KP8NNNC</t>
  </si>
  <si>
    <t>C62</t>
  </si>
  <si>
    <t>CSM-X5R-47U-20P-6V3-0805</t>
  </si>
  <si>
    <t>47u</t>
  </si>
  <si>
    <t>1276-2420-1-ND</t>
  </si>
  <si>
    <t>CL21A476MQCLRNC</t>
  </si>
  <si>
    <t>C13, 118, 93, 94</t>
  </si>
  <si>
    <t>CSM-X5R-4U7-10P-10V-0603</t>
  </si>
  <si>
    <t>4u7</t>
  </si>
  <si>
    <t>490-3297-1-ND</t>
  </si>
  <si>
    <t>GRM188R60J475KE19D</t>
  </si>
  <si>
    <t>C105, 110, 144, 146</t>
  </si>
  <si>
    <t>CSM-X5R-4U7-10P-6V3-0603</t>
  </si>
  <si>
    <t>470n</t>
  </si>
  <si>
    <t>1276-1062-1-ND</t>
  </si>
  <si>
    <t>CL10B474KO8NNNC</t>
  </si>
  <si>
    <t>C1-3, 8, 10-12, 25-29, 34-36, 39, 40, 59-61, 63, 83, 99, 104, 106, 112-114, 117, 120, 126-131, 133-142, 147, 150, 155, 156, 161, 162, 167, 168, 173, 174</t>
  </si>
  <si>
    <t>CSM-X7R-100N-10P-25V-0603</t>
  </si>
  <si>
    <t>100n</t>
  </si>
  <si>
    <t>490-1532-1-ND</t>
  </si>
  <si>
    <t>GRM188R71C104KA01D</t>
  </si>
  <si>
    <t>C15, 18, 19, 22, 23, 30, 41, 58, 102, 153, 159, 165, 171</t>
  </si>
  <si>
    <t>CSM-X7R-10N-10P-50V-0603</t>
  </si>
  <si>
    <t>10n</t>
  </si>
  <si>
    <t>490-1512-1-ND</t>
  </si>
  <si>
    <t>GRM188R71H103KA01D</t>
  </si>
  <si>
    <t>C64-67, 100, 101, 151, 152, 157, 158, 163, 164, 169, 170</t>
  </si>
  <si>
    <t>CSM-X7R-1N-10P-50V-0603</t>
  </si>
  <si>
    <t>1n</t>
  </si>
  <si>
    <t>490-1494-1-ND</t>
  </si>
  <si>
    <t>GRM188R71H102KA01D</t>
  </si>
  <si>
    <t>C103, 154, 160, 166, 172</t>
  </si>
  <si>
    <t>CSM-X7R-1U0-10P-10V-0603</t>
  </si>
  <si>
    <t>6u8</t>
  </si>
  <si>
    <t>445-14209-1-ND</t>
  </si>
  <si>
    <t>TDK Corporation</t>
  </si>
  <si>
    <t>C1608X6S1A685K080AC</t>
  </si>
  <si>
    <t>U22</t>
  </si>
  <si>
    <t>DIGITAL_POT_MAX5388</t>
  </si>
  <si>
    <t>MAX5388NAUB+-ND</t>
  </si>
  <si>
    <t>Maxim Integrated</t>
  </si>
  <si>
    <t>MAX5388NAUB+</t>
  </si>
  <si>
    <t>U3</t>
  </si>
  <si>
    <t>DPDT_ANALOG_MAX4525</t>
  </si>
  <si>
    <t>MAX4525CUB+-ND</t>
  </si>
  <si>
    <t>MAX4525CUB+</t>
  </si>
  <si>
    <t>U9</t>
  </si>
  <si>
    <t>DS90LV028</t>
  </si>
  <si>
    <t>DS90LV028AHM/NOPB-ND</t>
  </si>
  <si>
    <t>DS90LV028AHM/NOPB</t>
  </si>
  <si>
    <t>S2</t>
  </si>
  <si>
    <t>ENCODER_PEC09-2320F-S0015</t>
  </si>
  <si>
    <t>PEC09-2320F-S0015-ND</t>
  </si>
  <si>
    <t>Bourns Inc.</t>
  </si>
  <si>
    <t>PEC09-2320F-S0015</t>
  </si>
  <si>
    <t>U4</t>
  </si>
  <si>
    <t>GP39-1513</t>
  </si>
  <si>
    <t>GP39-1513 or GP-3363 or one of the new ones. GP39-1513 is the one I liked best for the Gun Box. Let's use that one.</t>
  </si>
  <si>
    <t>adh-tech.com.tw</t>
  </si>
  <si>
    <t>No (but see note to left)</t>
  </si>
  <si>
    <t>Waiting for quote. They sell to RPH for 8.5</t>
  </si>
  <si>
    <t>GPS_ANT</t>
  </si>
  <si>
    <t>GPS_CERAMIC_ANT_25X25X2</t>
  </si>
  <si>
    <t>535-11938-ND</t>
  </si>
  <si>
    <t>APAE1575R2520ABDD7-T</t>
  </si>
  <si>
    <t>Yes, physical match.</t>
  </si>
  <si>
    <t>L15</t>
  </si>
  <si>
    <t>ISM-0805-10U</t>
  </si>
  <si>
    <t>10u</t>
  </si>
  <si>
    <t>535-10520-1-ND</t>
  </si>
  <si>
    <t>AISC-0805F-100J-T</t>
  </si>
  <si>
    <t>L2, 3, 5, 6, 8, 10, 12, 13</t>
  </si>
  <si>
    <t>390nH</t>
  </si>
  <si>
    <t>535-10508-1-ND</t>
  </si>
  <si>
    <t>AISC-0805-R39J-T</t>
  </si>
  <si>
    <t>L1, 4, 7, 11</t>
  </si>
  <si>
    <t>470nH</t>
  </si>
  <si>
    <t>535-10509-1-ND</t>
  </si>
  <si>
    <t>AISC-0805-R47J-T</t>
  </si>
  <si>
    <t>LIPO</t>
  </si>
  <si>
    <t>JST_2P_2MM</t>
  </si>
  <si>
    <t>455-1719-ND</t>
  </si>
  <si>
    <t> 
JST Sales America Inc</t>
  </si>
  <si>
    <t>S2B-PH-K-S(LF)(SN)</t>
  </si>
  <si>
    <t>D3</t>
  </si>
  <si>
    <t>LED-WHITE-0603</t>
  </si>
  <si>
    <t>APTD1608QWF</t>
  </si>
  <si>
    <t>475-2831-1-ND</t>
  </si>
  <si>
    <t>OSRAM Opto Semiconductors Inc</t>
  </si>
  <si>
    <t>LW Q38E-Q1S2-3K6L-1</t>
  </si>
  <si>
    <t>U13, 14</t>
  </si>
  <si>
    <t>MCP6N11</t>
  </si>
  <si>
    <t>MCP6N11-010E/SN-ND</t>
  </si>
  <si>
    <t> 
MCP6N11-010E/SN</t>
  </si>
  <si>
    <t>U5</t>
  </si>
  <si>
    <t>MIC_PREAMP_SSM2167</t>
  </si>
  <si>
    <t>SSM2167-1RMZ-R7CT-ND</t>
  </si>
  <si>
    <t>SSM2167-1RMZ-R7</t>
  </si>
  <si>
    <t>MICROSD</t>
  </si>
  <si>
    <t>MICROSD_DM3CS-SF</t>
  </si>
  <si>
    <t>DM3CS-SF</t>
  </si>
  <si>
    <t>Hirose Electric Co Ltd</t>
  </si>
  <si>
    <t>USB</t>
  </si>
  <si>
    <t>MICROUSB_H12192CT-ND</t>
  </si>
  <si>
    <t>H12192CT-ND</t>
  </si>
  <si>
    <t>ZX62WRD-B-5PC</t>
  </si>
  <si>
    <t>Q1-3, 8</t>
  </si>
  <si>
    <t>MOSFET_P_SOT23_IRLML6401</t>
  </si>
  <si>
    <t>IRLML6401PBFCT-ND</t>
  </si>
  <si>
    <t> 
International Rectifier</t>
  </si>
  <si>
    <t>IRLML6401TRPBF</t>
  </si>
  <si>
    <t>U17, 29-32</t>
  </si>
  <si>
    <t>OP_AMP_FAN4174</t>
  </si>
  <si>
    <t>FAN4174IS5XCT-ND</t>
  </si>
  <si>
    <t>Fairchild Semiconductor</t>
  </si>
  <si>
    <t>FAN4174IS5X</t>
  </si>
  <si>
    <t>LCD</t>
  </si>
  <si>
    <t>QVGA_SPI_DISPLAY_MINIMAL</t>
  </si>
  <si>
    <t>ebay (also alibaba)</t>
  </si>
  <si>
    <t>U24-27</t>
  </si>
  <si>
    <t>RF_DPDT_MASWSS0129TR</t>
  </si>
  <si>
    <t>1465-1374-1-ND</t>
  </si>
  <si>
    <t>M/A-Com Technology Solutions</t>
  </si>
  <si>
    <t>MASWSS0129TR-3000</t>
  </si>
  <si>
    <t>R5, 21, 28-31, 33, 55, 78-89</t>
  </si>
  <si>
    <t>RSM-0R0-1PCT-125MW-0603</t>
  </si>
  <si>
    <t>0R0</t>
  </si>
  <si>
    <t>541-0.0GCT-ND</t>
  </si>
  <si>
    <t>Vishay Dale</t>
  </si>
  <si>
    <t>CRCW06030000Z0EA</t>
  </si>
  <si>
    <t>R49, 50, 56, 57, 60, 64, 65, 68, 69, 72, 73, 76, 77, 90-95</t>
  </si>
  <si>
    <t>RSM-100K-1PCT-100MW-0603</t>
  </si>
  <si>
    <t>100K</t>
  </si>
  <si>
    <t>P100KGCT-ND</t>
  </si>
  <si>
    <t>Panasonic Electronic Components</t>
  </si>
  <si>
    <t>ERJ-3GEYJ104V</t>
  </si>
  <si>
    <t>R43</t>
  </si>
  <si>
    <t>RSM-100R-1PCT-100MW-0603</t>
  </si>
  <si>
    <t>100R</t>
  </si>
  <si>
    <t>P100GCT-ND</t>
  </si>
  <si>
    <t>ERJ-3GEYJ101V</t>
  </si>
  <si>
    <t>R4, 20, 44, 45, 47, 48, 62, 63, 66, 67, 70, 71, 74, 75</t>
  </si>
  <si>
    <t>RSM-10K0-1PCT-100MW-0603</t>
  </si>
  <si>
    <t>10K0</t>
  </si>
  <si>
    <t>MCT0603-10.0K-CFCT-ND</t>
  </si>
  <si>
    <t>Vishay Beyschlag</t>
  </si>
  <si>
    <t>MCT06030C1002FP500</t>
  </si>
  <si>
    <t>R41</t>
  </si>
  <si>
    <t>10K0 NTC</t>
  </si>
  <si>
    <t>490-2436-1-ND</t>
  </si>
  <si>
    <t>NCP18XH103J03RB</t>
  </si>
  <si>
    <t>R39</t>
  </si>
  <si>
    <t>RSM-110K-1PCT-100MW-0603</t>
  </si>
  <si>
    <t>110K</t>
  </si>
  <si>
    <t>P110KGCT-ND</t>
  </si>
  <si>
    <t>ERJ-3GEYJ114V</t>
  </si>
  <si>
    <t>R51, 52, 96, 97</t>
  </si>
  <si>
    <t>RSM-12K1-1PCT-100MW-0603</t>
  </si>
  <si>
    <t>12K1</t>
  </si>
  <si>
    <t>1276-4751-1-ND</t>
  </si>
  <si>
    <t>RC1608F1212CS</t>
  </si>
  <si>
    <t>R10, 11</t>
  </si>
  <si>
    <t>RSM-150R-1PCT-100MW-0603</t>
  </si>
  <si>
    <t>150R</t>
  </si>
  <si>
    <t>P150GCT-ND</t>
  </si>
  <si>
    <t>ERJ-3GEYJ151V</t>
  </si>
  <si>
    <t>R38</t>
  </si>
  <si>
    <t>RSM-15K0-1PCT-100MW-0603</t>
  </si>
  <si>
    <t>15K0</t>
  </si>
  <si>
    <t>MCT0603-15.0K-CFCT-ND</t>
  </si>
  <si>
    <t>MCT06030C1502FP500</t>
  </si>
  <si>
    <t>R9, 23, 24, 27, 46, 58, 59</t>
  </si>
  <si>
    <t>RSM-1K00-1PCT-100MW-0603</t>
  </si>
  <si>
    <t>1K00</t>
  </si>
  <si>
    <t>MCT0603-1.00K-CFCT-ND</t>
  </si>
  <si>
    <t> 
Vishay Beyschlag</t>
  </si>
  <si>
    <t>MCT06030C1001FP500</t>
  </si>
  <si>
    <t>R42</t>
  </si>
  <si>
    <t>RSM-1K30-1PCT-100MW-0603</t>
  </si>
  <si>
    <t>1K30</t>
  </si>
  <si>
    <t>311-1.3KGRCT-ND</t>
  </si>
  <si>
    <t>Yageo</t>
  </si>
  <si>
    <t>RC0603JR-071K3L</t>
  </si>
  <si>
    <t>R2, 3, 13, 14, 16, 17, 18, 19</t>
  </si>
  <si>
    <t>RSM-200R-1PCT-100MW-0603</t>
  </si>
  <si>
    <t>200R</t>
  </si>
  <si>
    <t>P200HCT-ND</t>
  </si>
  <si>
    <t>ERJ-3EKF2000V</t>
  </si>
  <si>
    <t>R53, 54</t>
  </si>
  <si>
    <t>RSM-22K1-1PCT-100MW-0603</t>
  </si>
  <si>
    <t>22K1</t>
  </si>
  <si>
    <t>P22.1KHCT-ND</t>
  </si>
  <si>
    <t>ERJ-3EKF2212V</t>
  </si>
  <si>
    <t>R15, 22</t>
  </si>
  <si>
    <t>RSM-22R1-1PCT-100MW-0603</t>
  </si>
  <si>
    <t>22R1</t>
  </si>
  <si>
    <t>1276-3497-1-ND</t>
  </si>
  <si>
    <t> 
RC1608F22R1CS</t>
  </si>
  <si>
    <t>R34, 35</t>
  </si>
  <si>
    <t>RSM-24R9-1PCT-100MW-0603</t>
  </si>
  <si>
    <t>24R9</t>
  </si>
  <si>
    <t>1276-3499-1-ND</t>
  </si>
  <si>
    <t>RC1608F24R9CS</t>
  </si>
  <si>
    <t>R32</t>
  </si>
  <si>
    <t>RSM-255R-1PCT-100MW-0603</t>
  </si>
  <si>
    <t>255R</t>
  </si>
  <si>
    <t>P255HCT-ND</t>
  </si>
  <si>
    <t>ERJ-3EKF2550V</t>
  </si>
  <si>
    <t>R40</t>
  </si>
  <si>
    <t>RSM-332K-1PCT-100MW-0603</t>
  </si>
  <si>
    <t>332K</t>
  </si>
  <si>
    <t>P332KHCT-ND</t>
  </si>
  <si>
    <t>ERJ-3EKF3323V</t>
  </si>
  <si>
    <t>R61</t>
  </si>
  <si>
    <t>RSM-383K-1PCT-100MW-0603</t>
  </si>
  <si>
    <t>383K</t>
  </si>
  <si>
    <t>P383KHCT-ND</t>
  </si>
  <si>
    <t>ERJ-3EKF3833V</t>
  </si>
  <si>
    <t>R25, 26, 36, 37</t>
  </si>
  <si>
    <t>RSM-49R9-1PCT-100MW-0603</t>
  </si>
  <si>
    <t>49R9</t>
  </si>
  <si>
    <t>1276-3505-1-ND</t>
  </si>
  <si>
    <t>RC1608F49R9CS</t>
  </si>
  <si>
    <t>R1, 12</t>
  </si>
  <si>
    <t>RSM-6K81-1PCT-100MW-0603</t>
  </si>
  <si>
    <t>6K81</t>
  </si>
  <si>
    <t>P6.81KHCT-ND</t>
  </si>
  <si>
    <t>ERJ-3EKF6811V</t>
  </si>
  <si>
    <t>R6, 7, 8</t>
  </si>
  <si>
    <r>
      <rPr>
        <b val="true"/>
        <sz val="11"/>
        <color rgb="FF000000"/>
        <rFont val="Calibri"/>
        <family val="2"/>
        <charset val="1"/>
      </rPr>
      <t>RSM-6K98-1PCT-250MW-</t>
    </r>
    <r>
      <rPr>
        <b val="true"/>
        <sz val="11"/>
        <color rgb="FF000000"/>
        <rFont val="Calibri"/>
        <family val="2"/>
        <charset val="1"/>
      </rPr>
      <t>1206</t>
    </r>
  </si>
  <si>
    <t>50R (49R9)</t>
  </si>
  <si>
    <t>1276-5659-1-ND</t>
  </si>
  <si>
    <t>RC3216F49R9CS</t>
  </si>
  <si>
    <t>ANT/VNA-IN, VNA-OUT</t>
  </si>
  <si>
    <t>SMA_BOARD_EDGE</t>
  </si>
  <si>
    <t>J629-ND</t>
  </si>
  <si>
    <t>Cinch Connectivity Solutions Johnson</t>
  </si>
  <si>
    <t>142-0711-821</t>
  </si>
  <si>
    <t>Yes (Physical Match Required) WAY cheaper elsewhere</t>
  </si>
  <si>
    <t>U18</t>
  </si>
  <si>
    <t>SPDT_ANALOG_SWITCH_SN74LVC1G3157</t>
  </si>
  <si>
    <t>296-14909-1-ND</t>
  </si>
  <si>
    <t>SN74LVC1G3157DCKR</t>
  </si>
  <si>
    <t>SPEAKER</t>
  </si>
  <si>
    <t>SPEAKER_SMT_WATERPROOF_2403-260-00107</t>
  </si>
  <si>
    <t>423-1203-ND</t>
  </si>
  <si>
    <t>2403 260 00107</t>
  </si>
  <si>
    <t>Maybe</t>
  </si>
  <si>
    <t>U21</t>
  </si>
  <si>
    <t>STM32F429_LQFP100</t>
  </si>
  <si>
    <t>497-14052-ND</t>
  </si>
  <si>
    <t>STMicroelectronics</t>
  </si>
  <si>
    <t>STM32F429VIT6</t>
  </si>
  <si>
    <t>Yes, ST, pin compatible, equal or higher specs.</t>
  </si>
  <si>
    <t>L9</t>
  </si>
  <si>
    <t>T4-1-KK81</t>
  </si>
  <si>
    <t>Mini-Circuits</t>
  </si>
  <si>
    <t>LCD Male Header</t>
  </si>
  <si>
    <t>SAM1000-32-ND</t>
  </si>
  <si>
    <t>Samtec Inc</t>
  </si>
  <si>
    <t>BBL-132-G-E</t>
  </si>
  <si>
    <t>Yes. See below</t>
  </si>
  <si>
    <t>LCD Female Header</t>
  </si>
  <si>
    <t>SAM1104-32-ND</t>
  </si>
  <si>
    <t>Yes. Must mate with above, stacked height may not change</t>
  </si>
  <si>
    <t>Lipo</t>
  </si>
  <si>
    <t>Sparkfun.com</t>
  </si>
  <si>
    <t>PRT-08483</t>
  </si>
  <si>
    <t>Number of different parts</t>
  </si>
  <si>
    <t>Part 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</si>
</sst>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2"/>
  <sheetViews>
    <sheetView windowProtection="false" showFormulas="false" showGridLines="true" showRowColHeaders="true" showZeros="true" rightToLeft="false" tabSelected="true" showOutlineSymbols="true" defaultGridColor="true" view="normal" topLeftCell="K79" colorId="64" zoomScale="100" zoomScaleNormal="100" zoomScalePageLayoutView="100" workbookViewId="0">
      <selection pane="topLeft" activeCell="Y90" activeCellId="0" sqref="Y90"/>
    </sheetView>
  </sheetViews>
  <sheetFormatPr defaultRowHeight="15"/>
  <cols>
    <col collapsed="false" hidden="false" max="1" min="1" style="1" width="22.2755102040816"/>
    <col collapsed="false" hidden="false" max="2" min="2" style="2" width="22.2755102040816"/>
    <col collapsed="false" hidden="false" max="3" min="3" style="1" width="12.1479591836735"/>
    <col collapsed="false" hidden="false" max="4" min="4" style="1" width="29.6989795918367"/>
    <col collapsed="false" hidden="true" max="6" min="5" style="1" width="0"/>
    <col collapsed="false" hidden="false" max="7" min="7" style="1" width="7.56122448979592"/>
    <col collapsed="false" hidden="true" max="8" min="8" style="3" width="0"/>
    <col collapsed="false" hidden="false" max="9" min="9" style="3" width="23.219387755102"/>
    <col collapsed="false" hidden="false" max="10" min="10" style="3" width="16.0663265306122"/>
    <col collapsed="false" hidden="false" max="11" min="11" style="3" width="19.0357142857143"/>
    <col collapsed="false" hidden="false" max="12" min="12" style="3" width="17.4132653061224"/>
    <col collapsed="false" hidden="false" max="1025" min="13" style="3" width="9.04591836734694"/>
  </cols>
  <sheetData>
    <row r="1" customFormat="false" ht="15" hidden="false" customHeight="false" outlineLevel="0" collapsed="false">
      <c r="A1" s="0"/>
      <c r="B1" s="4" t="s">
        <v>0</v>
      </c>
      <c r="C1" s="5" t="s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W1" s="0"/>
      <c r="X1" s="0"/>
      <c r="Y1" s="0"/>
      <c r="Z1" s="0"/>
    </row>
    <row r="2" customFormat="false" ht="45" hidden="false" customHeight="false" outlineLevel="0" collapsed="false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0"/>
      <c r="R2" s="0"/>
      <c r="S2" s="0"/>
      <c r="T2" s="0"/>
      <c r="U2" s="0"/>
      <c r="W2" s="0"/>
      <c r="X2" s="0"/>
      <c r="Y2" s="0"/>
      <c r="Z2" s="0"/>
    </row>
    <row r="3" customFormat="false" ht="15" hidden="false" customHeight="false" outlineLevel="0" collapsed="false">
      <c r="A3" s="5" t="s">
        <v>18</v>
      </c>
      <c r="B3" s="4" t="n">
        <f aca="false">$C$1*C3</f>
        <v>6</v>
      </c>
      <c r="C3" s="9" t="n">
        <v>1</v>
      </c>
      <c r="D3" s="5" t="s">
        <v>19</v>
      </c>
      <c r="G3" s="0"/>
      <c r="I3" s="8" t="s">
        <v>20</v>
      </c>
      <c r="J3" s="8" t="s">
        <v>21</v>
      </c>
      <c r="K3" s="8" t="s">
        <v>22</v>
      </c>
      <c r="L3" s="8" t="s">
        <v>23</v>
      </c>
      <c r="M3" s="8" t="n">
        <v>0.29</v>
      </c>
      <c r="N3" s="0" t="n">
        <v>0.276</v>
      </c>
      <c r="O3" s="8" t="n">
        <v>0.2415</v>
      </c>
      <c r="P3" s="0" t="n">
        <v>0.15525</v>
      </c>
      <c r="Q3" s="0"/>
      <c r="R3" s="8" t="n">
        <f aca="false">M3*$C3</f>
        <v>0.29</v>
      </c>
      <c r="S3" s="8" t="n">
        <f aca="false">N3*$C3</f>
        <v>0.276</v>
      </c>
      <c r="T3" s="8" t="n">
        <f aca="false">O3*$C3</f>
        <v>0.2415</v>
      </c>
      <c r="U3" s="8" t="n">
        <f aca="false">P3*$C3</f>
        <v>0.15525</v>
      </c>
      <c r="W3" s="8" t="n">
        <f aca="false">R3+W2</f>
        <v>0.29</v>
      </c>
      <c r="X3" s="8" t="n">
        <f aca="false">S3+X2</f>
        <v>0.276</v>
      </c>
      <c r="Y3" s="8" t="n">
        <f aca="false">T3+Y2</f>
        <v>0.2415</v>
      </c>
      <c r="Z3" s="8" t="n">
        <f aca="false">U3+Z2</f>
        <v>0.15525</v>
      </c>
    </row>
    <row r="4" customFormat="false" ht="30" hidden="false" customHeight="false" outlineLevel="0" collapsed="false">
      <c r="A4" s="5" t="s">
        <v>24</v>
      </c>
      <c r="B4" s="4" t="n">
        <f aca="false">$C$1*C4</f>
        <v>6</v>
      </c>
      <c r="C4" s="9" t="n">
        <v>1</v>
      </c>
      <c r="D4" s="5" t="s">
        <v>25</v>
      </c>
      <c r="G4" s="0"/>
      <c r="I4" s="8" t="s">
        <v>26</v>
      </c>
      <c r="J4" s="8" t="s">
        <v>27</v>
      </c>
      <c r="K4" s="8" t="s">
        <v>28</v>
      </c>
      <c r="L4" s="8" t="s">
        <v>29</v>
      </c>
      <c r="M4" s="8" t="n">
        <v>1.86</v>
      </c>
      <c r="N4" s="0" t="n">
        <v>1.443</v>
      </c>
      <c r="O4" s="0" t="n">
        <v>1.1011</v>
      </c>
      <c r="P4" s="8" t="n">
        <v>0.7992</v>
      </c>
      <c r="Q4" s="0"/>
      <c r="R4" s="8" t="n">
        <f aca="false">M4*$C4</f>
        <v>1.86</v>
      </c>
      <c r="S4" s="8" t="n">
        <f aca="false">N4*$C4</f>
        <v>1.443</v>
      </c>
      <c r="T4" s="8" t="n">
        <f aca="false">O4*$C4</f>
        <v>1.1011</v>
      </c>
      <c r="U4" s="8" t="n">
        <f aca="false">P4*$C4</f>
        <v>0.7992</v>
      </c>
      <c r="W4" s="8" t="n">
        <f aca="false">R4+W3</f>
        <v>2.15</v>
      </c>
      <c r="X4" s="8" t="n">
        <f aca="false">S4+X3</f>
        <v>1.719</v>
      </c>
      <c r="Y4" s="8" t="n">
        <f aca="false">T4+Y3</f>
        <v>1.3426</v>
      </c>
      <c r="Z4" s="8" t="n">
        <f aca="false">U4+Z3</f>
        <v>0.95445</v>
      </c>
    </row>
    <row r="5" customFormat="false" ht="30" hidden="false" customHeight="false" outlineLevel="0" collapsed="false">
      <c r="A5" s="5" t="s">
        <v>30</v>
      </c>
      <c r="B5" s="4" t="n">
        <f aca="false">$C$1*C5</f>
        <v>6</v>
      </c>
      <c r="C5" s="9" t="n">
        <v>1</v>
      </c>
      <c r="D5" s="5" t="s">
        <v>31</v>
      </c>
      <c r="G5" s="0"/>
      <c r="I5" s="8" t="s">
        <v>32</v>
      </c>
      <c r="J5" s="8" t="s">
        <v>33</v>
      </c>
      <c r="K5" s="8" t="s">
        <v>34</v>
      </c>
      <c r="L5" s="8" t="s">
        <v>29</v>
      </c>
      <c r="M5" s="8" t="n">
        <v>0.64</v>
      </c>
      <c r="N5" s="0" t="n">
        <v>0.53</v>
      </c>
      <c r="O5" s="8" t="n">
        <v>0.4</v>
      </c>
      <c r="P5" s="8" t="n">
        <v>0.4</v>
      </c>
      <c r="Q5" s="0"/>
      <c r="R5" s="8" t="n">
        <f aca="false">M5*$C5</f>
        <v>0.64</v>
      </c>
      <c r="S5" s="8" t="n">
        <f aca="false">N5*$C5</f>
        <v>0.53</v>
      </c>
      <c r="T5" s="8" t="n">
        <f aca="false">O5*$C5</f>
        <v>0.4</v>
      </c>
      <c r="U5" s="8" t="n">
        <f aca="false">P5*$C5</f>
        <v>0.4</v>
      </c>
      <c r="W5" s="8" t="n">
        <f aca="false">R5+W4</f>
        <v>2.79</v>
      </c>
      <c r="X5" s="8" t="n">
        <f aca="false">S5+X4</f>
        <v>2.249</v>
      </c>
      <c r="Y5" s="8" t="n">
        <f aca="false">T5+Y4</f>
        <v>1.7426</v>
      </c>
      <c r="Z5" s="8" t="n">
        <f aca="false">U5+Z4</f>
        <v>1.35445</v>
      </c>
    </row>
    <row r="6" customFormat="false" ht="30" hidden="false" customHeight="false" outlineLevel="0" collapsed="false">
      <c r="A6" s="5" t="s">
        <v>35</v>
      </c>
      <c r="B6" s="4" t="n">
        <f aca="false">$C$1*C6</f>
        <v>12</v>
      </c>
      <c r="C6" s="9" t="n">
        <v>2</v>
      </c>
      <c r="D6" s="5" t="s">
        <v>36</v>
      </c>
      <c r="G6" s="0"/>
      <c r="I6" s="8" t="s">
        <v>37</v>
      </c>
      <c r="J6" s="8" t="s">
        <v>38</v>
      </c>
      <c r="K6" s="8" t="s">
        <v>39</v>
      </c>
      <c r="L6" s="8" t="s">
        <v>29</v>
      </c>
      <c r="M6" s="8" t="n">
        <v>0.74</v>
      </c>
      <c r="N6" s="8" t="n">
        <v>0.65</v>
      </c>
      <c r="O6" s="8" t="n">
        <v>0.5004</v>
      </c>
      <c r="P6" s="8" t="n">
        <v>0.297</v>
      </c>
      <c r="Q6" s="0"/>
      <c r="R6" s="8" t="n">
        <f aca="false">M6*$C6</f>
        <v>1.48</v>
      </c>
      <c r="S6" s="8" t="n">
        <f aca="false">N6*$C6</f>
        <v>1.3</v>
      </c>
      <c r="T6" s="8" t="n">
        <f aca="false">O6*$C6</f>
        <v>1.0008</v>
      </c>
      <c r="U6" s="8" t="n">
        <f aca="false">P6*$C6</f>
        <v>0.594</v>
      </c>
      <c r="W6" s="8" t="n">
        <f aca="false">R6+W5</f>
        <v>4.27</v>
      </c>
      <c r="X6" s="8" t="n">
        <f aca="false">S6+X5</f>
        <v>3.549</v>
      </c>
      <c r="Y6" s="8" t="n">
        <f aca="false">T6+Y5</f>
        <v>2.7434</v>
      </c>
      <c r="Z6" s="8" t="n">
        <f aca="false">U6+Z5</f>
        <v>1.94845</v>
      </c>
    </row>
    <row r="7" customFormat="false" ht="30" hidden="false" customHeight="false" outlineLevel="0" collapsed="false">
      <c r="A7" s="5" t="s">
        <v>40</v>
      </c>
      <c r="B7" s="4" t="n">
        <f aca="false">$C$1*C7</f>
        <v>6</v>
      </c>
      <c r="C7" s="9" t="n">
        <v>1</v>
      </c>
      <c r="D7" s="5" t="s">
        <v>41</v>
      </c>
      <c r="G7" s="0"/>
      <c r="I7" s="8" t="s">
        <v>42</v>
      </c>
      <c r="J7" s="8" t="s">
        <v>43</v>
      </c>
      <c r="K7" s="8" t="s">
        <v>44</v>
      </c>
      <c r="L7" s="8" t="s">
        <v>29</v>
      </c>
      <c r="M7" s="8" t="n">
        <v>2.29</v>
      </c>
      <c r="N7" s="0" t="n">
        <v>2.192</v>
      </c>
      <c r="O7" s="0" t="n">
        <v>1.8333</v>
      </c>
      <c r="P7" s="8" t="n">
        <v>1.43075</v>
      </c>
      <c r="Q7" s="0"/>
      <c r="R7" s="8" t="n">
        <f aca="false">M7*$C7</f>
        <v>2.29</v>
      </c>
      <c r="S7" s="8" t="n">
        <f aca="false">N7*$C7</f>
        <v>2.192</v>
      </c>
      <c r="T7" s="8" t="n">
        <f aca="false">O7*$C7</f>
        <v>1.8333</v>
      </c>
      <c r="U7" s="8" t="n">
        <f aca="false">P7*$C7</f>
        <v>1.43075</v>
      </c>
      <c r="W7" s="8" t="n">
        <f aca="false">R7+W6</f>
        <v>6.56</v>
      </c>
      <c r="X7" s="8" t="n">
        <f aca="false">S7+X6</f>
        <v>5.741</v>
      </c>
      <c r="Y7" s="8" t="n">
        <f aca="false">T7+Y6</f>
        <v>4.5767</v>
      </c>
      <c r="Z7" s="8" t="n">
        <f aca="false">U7+Z6</f>
        <v>3.3792</v>
      </c>
    </row>
    <row r="8" customFormat="false" ht="30" hidden="false" customHeight="false" outlineLevel="0" collapsed="false">
      <c r="A8" s="5" t="s">
        <v>45</v>
      </c>
      <c r="B8" s="4" t="n">
        <f aca="false">$C$1*C8</f>
        <v>12</v>
      </c>
      <c r="C8" s="9" t="n">
        <v>2</v>
      </c>
      <c r="D8" s="5" t="s">
        <v>46</v>
      </c>
      <c r="G8" s="0"/>
      <c r="I8" s="8" t="s">
        <v>47</v>
      </c>
      <c r="J8" s="8" t="s">
        <v>48</v>
      </c>
      <c r="K8" s="8" t="s">
        <v>49</v>
      </c>
      <c r="L8" s="8" t="s">
        <v>29</v>
      </c>
      <c r="M8" s="8" t="n">
        <v>5.12</v>
      </c>
      <c r="N8" s="0" t="n">
        <v>4.583</v>
      </c>
      <c r="O8" s="0" t="n">
        <v>3.7484</v>
      </c>
      <c r="P8" s="8" t="n">
        <v>2.4871</v>
      </c>
      <c r="Q8" s="0"/>
      <c r="R8" s="8" t="n">
        <f aca="false">M8*$C8</f>
        <v>10.24</v>
      </c>
      <c r="S8" s="8" t="n">
        <f aca="false">N8*$C8</f>
        <v>9.166</v>
      </c>
      <c r="T8" s="8" t="n">
        <f aca="false">O8*$C8</f>
        <v>7.4968</v>
      </c>
      <c r="U8" s="8" t="n">
        <f aca="false">P8*$C8</f>
        <v>4.9742</v>
      </c>
      <c r="W8" s="8" t="n">
        <f aca="false">R8+W7</f>
        <v>16.8</v>
      </c>
      <c r="X8" s="8" t="n">
        <f aca="false">S8+X7</f>
        <v>14.907</v>
      </c>
      <c r="Y8" s="8" t="n">
        <f aca="false">T8+Y7</f>
        <v>12.0735</v>
      </c>
      <c r="Z8" s="8" t="n">
        <f aca="false">U8+Z7</f>
        <v>8.3534</v>
      </c>
    </row>
    <row r="9" customFormat="false" ht="30" hidden="false" customHeight="false" outlineLevel="0" collapsed="false">
      <c r="A9" s="10" t="s">
        <v>50</v>
      </c>
      <c r="B9" s="4" t="n">
        <f aca="false">$C$1*C9</f>
        <v>6</v>
      </c>
      <c r="C9" s="9" t="n">
        <v>1</v>
      </c>
      <c r="D9" s="5" t="s">
        <v>51</v>
      </c>
      <c r="G9" s="0"/>
      <c r="I9" s="8" t="s">
        <v>52</v>
      </c>
      <c r="J9" s="8" t="s">
        <v>48</v>
      </c>
      <c r="K9" s="8" t="s">
        <v>53</v>
      </c>
      <c r="L9" s="8" t="s">
        <v>29</v>
      </c>
      <c r="M9" s="8" t="n">
        <v>25.1</v>
      </c>
      <c r="N9" s="0" t="n">
        <v>23.217</v>
      </c>
      <c r="O9" s="0" t="n">
        <v>19.8282</v>
      </c>
      <c r="P9" s="0" t="n">
        <v>16.31435</v>
      </c>
      <c r="Q9" s="8" t="s">
        <v>54</v>
      </c>
      <c r="R9" s="8" t="n">
        <f aca="false">M9*$C9</f>
        <v>25.1</v>
      </c>
      <c r="S9" s="8" t="n">
        <f aca="false">N9*$C9</f>
        <v>23.217</v>
      </c>
      <c r="T9" s="8" t="n">
        <f aca="false">O9*$C9</f>
        <v>19.8282</v>
      </c>
      <c r="U9" s="8" t="n">
        <f aca="false">P9*$C9</f>
        <v>16.31435</v>
      </c>
      <c r="W9" s="8" t="n">
        <f aca="false">R9+W8</f>
        <v>41.9</v>
      </c>
      <c r="X9" s="8" t="n">
        <f aca="false">S9+X8</f>
        <v>38.124</v>
      </c>
      <c r="Y9" s="8" t="n">
        <f aca="false">T9+Y8</f>
        <v>31.9017</v>
      </c>
      <c r="Z9" s="8" t="n">
        <f aca="false">U9+Z8</f>
        <v>24.66775</v>
      </c>
    </row>
    <row r="10" customFormat="false" ht="45" hidden="false" customHeight="false" outlineLevel="0" collapsed="false">
      <c r="A10" s="5" t="s">
        <v>55</v>
      </c>
      <c r="B10" s="4" t="n">
        <f aca="false">$C$1*C10</f>
        <v>12</v>
      </c>
      <c r="C10" s="9" t="n">
        <v>2</v>
      </c>
      <c r="D10" s="5" t="s">
        <v>56</v>
      </c>
      <c r="G10" s="0"/>
      <c r="I10" s="8" t="s">
        <v>57</v>
      </c>
      <c r="J10" s="8" t="s">
        <v>48</v>
      </c>
      <c r="K10" s="8" t="s">
        <v>58</v>
      </c>
      <c r="L10" s="8" t="s">
        <v>29</v>
      </c>
      <c r="M10" s="0" t="n">
        <v>12.46</v>
      </c>
      <c r="N10" s="8" t="n">
        <v>11.324</v>
      </c>
      <c r="O10" s="0" t="n">
        <v>10.47467</v>
      </c>
      <c r="P10" s="0" t="n">
        <v>8.2099</v>
      </c>
      <c r="Q10" s="8" t="s">
        <v>59</v>
      </c>
      <c r="R10" s="8" t="n">
        <f aca="false">M10*$C10</f>
        <v>24.92</v>
      </c>
      <c r="S10" s="8" t="n">
        <f aca="false">N10*$C10</f>
        <v>22.648</v>
      </c>
      <c r="T10" s="8" t="n">
        <f aca="false">O10*$C10</f>
        <v>20.94934</v>
      </c>
      <c r="U10" s="8" t="n">
        <f aca="false">P10*$C10</f>
        <v>16.4198</v>
      </c>
      <c r="W10" s="8" t="n">
        <f aca="false">R10+W9</f>
        <v>66.82</v>
      </c>
      <c r="X10" s="8" t="n">
        <f aca="false">S10+X9</f>
        <v>60.772</v>
      </c>
      <c r="Y10" s="8" t="n">
        <f aca="false">T10+Y9</f>
        <v>52.85104</v>
      </c>
      <c r="Z10" s="8" t="n">
        <f aca="false">U10+Z9</f>
        <v>41.08755</v>
      </c>
    </row>
    <row r="11" customFormat="false" ht="45" hidden="false" customHeight="false" outlineLevel="0" collapsed="false">
      <c r="A11" s="5" t="s">
        <v>60</v>
      </c>
      <c r="B11" s="4" t="n">
        <f aca="false">$C$1*C11</f>
        <v>6</v>
      </c>
      <c r="C11" s="9" t="n">
        <v>1</v>
      </c>
      <c r="D11" s="5" t="s">
        <v>61</v>
      </c>
      <c r="G11" s="0"/>
      <c r="I11" s="8" t="s">
        <v>62</v>
      </c>
      <c r="J11" s="8" t="s">
        <v>63</v>
      </c>
      <c r="K11" s="8" t="s">
        <v>64</v>
      </c>
      <c r="L11" s="8" t="s">
        <v>29</v>
      </c>
      <c r="M11" s="8" t="n">
        <v>1.68</v>
      </c>
      <c r="N11" s="0" t="n">
        <v>1.451</v>
      </c>
      <c r="O11" s="0" t="n">
        <v>0.9071</v>
      </c>
      <c r="P11" s="0" t="n">
        <v>0.8553</v>
      </c>
      <c r="Q11" s="0"/>
      <c r="R11" s="8" t="n">
        <f aca="false">M11*$C11</f>
        <v>1.68</v>
      </c>
      <c r="S11" s="8" t="n">
        <f aca="false">N11*$C11</f>
        <v>1.451</v>
      </c>
      <c r="T11" s="8" t="n">
        <f aca="false">O11*$C11</f>
        <v>0.9071</v>
      </c>
      <c r="U11" s="8" t="n">
        <f aca="false">P11*$C11</f>
        <v>0.8553</v>
      </c>
      <c r="W11" s="8" t="n">
        <f aca="false">R11+W10</f>
        <v>68.5</v>
      </c>
      <c r="X11" s="8" t="n">
        <f aca="false">S11+X10</f>
        <v>62.223</v>
      </c>
      <c r="Y11" s="8" t="n">
        <f aca="false">T11+Y10</f>
        <v>53.75814</v>
      </c>
      <c r="Z11" s="8" t="n">
        <f aca="false">U11+Z10</f>
        <v>41.94285</v>
      </c>
    </row>
    <row r="12" customFormat="false" ht="30" hidden="false" customHeight="false" outlineLevel="0" collapsed="false">
      <c r="A12" s="5" t="s">
        <v>65</v>
      </c>
      <c r="B12" s="4" t="n">
        <f aca="false">$C$1*C12</f>
        <v>6</v>
      </c>
      <c r="C12" s="9" t="n">
        <v>1</v>
      </c>
      <c r="D12" s="5" t="s">
        <v>66</v>
      </c>
      <c r="G12" s="0"/>
      <c r="I12" s="8" t="s">
        <v>67</v>
      </c>
      <c r="J12" s="8" t="s">
        <v>68</v>
      </c>
      <c r="K12" s="8" t="s">
        <v>69</v>
      </c>
      <c r="L12" s="8" t="s">
        <v>29</v>
      </c>
      <c r="M12" s="8" t="n">
        <v>1.78</v>
      </c>
      <c r="N12" s="8" t="n">
        <v>1.607</v>
      </c>
      <c r="O12" s="8" t="n">
        <v>1.2946</v>
      </c>
      <c r="P12" s="8" t="n">
        <v>0.6975</v>
      </c>
      <c r="Q12" s="0"/>
      <c r="R12" s="8" t="n">
        <f aca="false">M12*$C12</f>
        <v>1.78</v>
      </c>
      <c r="S12" s="8" t="n">
        <f aca="false">N12*$C12</f>
        <v>1.607</v>
      </c>
      <c r="T12" s="8" t="n">
        <f aca="false">O12*$C12</f>
        <v>1.2946</v>
      </c>
      <c r="U12" s="8" t="n">
        <f aca="false">P12*$C12</f>
        <v>0.6975</v>
      </c>
      <c r="W12" s="8" t="n">
        <f aca="false">R12+W11</f>
        <v>70.28</v>
      </c>
      <c r="X12" s="8" t="n">
        <f aca="false">S12+X11</f>
        <v>63.83</v>
      </c>
      <c r="Y12" s="8" t="n">
        <f aca="false">T12+Y11</f>
        <v>55.05274</v>
      </c>
      <c r="Z12" s="8" t="n">
        <f aca="false">U12+Z11</f>
        <v>42.64035</v>
      </c>
    </row>
    <row r="13" customFormat="false" ht="30" hidden="false" customHeight="false" outlineLevel="0" collapsed="false">
      <c r="A13" s="5" t="s">
        <v>70</v>
      </c>
      <c r="B13" s="4" t="n">
        <f aca="false">$C$1*C13</f>
        <v>6</v>
      </c>
      <c r="C13" s="9" t="n">
        <v>1</v>
      </c>
      <c r="D13" s="5" t="s">
        <v>71</v>
      </c>
      <c r="G13" s="0"/>
      <c r="I13" s="8" t="s">
        <v>72</v>
      </c>
      <c r="J13" s="8" t="s">
        <v>33</v>
      </c>
      <c r="K13" s="8" t="s">
        <v>73</v>
      </c>
      <c r="L13" s="8" t="s">
        <v>29</v>
      </c>
      <c r="M13" s="8" t="n">
        <v>2.15</v>
      </c>
      <c r="N13" s="8" t="n">
        <v>1.79</v>
      </c>
      <c r="O13" s="0" t="n">
        <v>1.35</v>
      </c>
      <c r="P13" s="0" t="n">
        <v>1.35</v>
      </c>
      <c r="Q13" s="0"/>
      <c r="R13" s="8" t="n">
        <f aca="false">M13*$C13</f>
        <v>2.15</v>
      </c>
      <c r="S13" s="8" t="n">
        <f aca="false">N13*$C13</f>
        <v>1.79</v>
      </c>
      <c r="T13" s="8" t="n">
        <f aca="false">O13*$C13</f>
        <v>1.35</v>
      </c>
      <c r="U13" s="8" t="n">
        <f aca="false">P13*$C13</f>
        <v>1.35</v>
      </c>
      <c r="W13" s="8" t="n">
        <f aca="false">R13+W12</f>
        <v>72.43</v>
      </c>
      <c r="X13" s="8" t="n">
        <f aca="false">S13+X12</f>
        <v>65.62</v>
      </c>
      <c r="Y13" s="8" t="n">
        <f aca="false">T13+Y12</f>
        <v>56.40274</v>
      </c>
      <c r="Z13" s="8" t="n">
        <f aca="false">U13+Z12</f>
        <v>43.99035</v>
      </c>
    </row>
    <row r="14" customFormat="false" ht="30" hidden="false" customHeight="false" outlineLevel="0" collapsed="false">
      <c r="A14" s="5" t="s">
        <v>74</v>
      </c>
      <c r="B14" s="4" t="n">
        <f aca="false">$C$1*C14</f>
        <v>6</v>
      </c>
      <c r="C14" s="9" t="n">
        <v>1</v>
      </c>
      <c r="D14" s="5" t="s">
        <v>75</v>
      </c>
      <c r="G14" s="0"/>
      <c r="I14" s="8" t="s">
        <v>76</v>
      </c>
      <c r="J14" s="8" t="s">
        <v>77</v>
      </c>
      <c r="K14" s="8" t="s">
        <v>78</v>
      </c>
      <c r="L14" s="8" t="s">
        <v>29</v>
      </c>
      <c r="M14" s="8" t="n">
        <v>0.44</v>
      </c>
      <c r="N14" s="8" t="n">
        <v>0.371</v>
      </c>
      <c r="O14" s="0" t="n">
        <v>0.2781</v>
      </c>
      <c r="P14" s="0" t="n">
        <v>0.1575</v>
      </c>
      <c r="Q14" s="0"/>
      <c r="R14" s="8" t="n">
        <f aca="false">M14*$C14</f>
        <v>0.44</v>
      </c>
      <c r="S14" s="8" t="n">
        <f aca="false">N14*$C14</f>
        <v>0.371</v>
      </c>
      <c r="T14" s="8" t="n">
        <f aca="false">O14*$C14</f>
        <v>0.2781</v>
      </c>
      <c r="U14" s="8" t="n">
        <f aca="false">P14*$C14</f>
        <v>0.1575</v>
      </c>
      <c r="W14" s="8" t="n">
        <f aca="false">R14+W13</f>
        <v>72.87</v>
      </c>
      <c r="X14" s="8" t="n">
        <f aca="false">S14+X13</f>
        <v>65.991</v>
      </c>
      <c r="Y14" s="8" t="n">
        <f aca="false">T14+Y13</f>
        <v>56.68084</v>
      </c>
      <c r="Z14" s="8" t="n">
        <f aca="false">U14+Z13</f>
        <v>44.14785</v>
      </c>
    </row>
    <row r="15" customFormat="false" ht="15" hidden="false" customHeight="false" outlineLevel="0" collapsed="false">
      <c r="A15" s="5" t="s">
        <v>79</v>
      </c>
      <c r="B15" s="4" t="n">
        <f aca="false">$C$1*C15</f>
        <v>12</v>
      </c>
      <c r="C15" s="9" t="n">
        <v>2</v>
      </c>
      <c r="D15" s="5" t="s">
        <v>80</v>
      </c>
      <c r="G15" s="0"/>
      <c r="I15" s="8" t="s">
        <v>81</v>
      </c>
      <c r="J15" s="8" t="s">
        <v>82</v>
      </c>
      <c r="K15" s="8" t="s">
        <v>83</v>
      </c>
      <c r="L15" s="8" t="s">
        <v>29</v>
      </c>
      <c r="M15" s="8" t="n">
        <v>1.33</v>
      </c>
      <c r="N15" s="8" t="n">
        <v>1.177</v>
      </c>
      <c r="O15" s="8" t="n">
        <v>0.93</v>
      </c>
      <c r="P15" s="8" t="n">
        <v>0.57203</v>
      </c>
      <c r="Q15" s="0"/>
      <c r="R15" s="8" t="n">
        <f aca="false">M15*$C15</f>
        <v>2.66</v>
      </c>
      <c r="S15" s="8" t="n">
        <f aca="false">N15*$C15</f>
        <v>2.354</v>
      </c>
      <c r="T15" s="8" t="n">
        <f aca="false">O15*$C15</f>
        <v>1.86</v>
      </c>
      <c r="U15" s="8" t="n">
        <f aca="false">P15*$C15</f>
        <v>1.14406</v>
      </c>
      <c r="W15" s="8" t="n">
        <f aca="false">R15+W14</f>
        <v>75.53</v>
      </c>
      <c r="X15" s="8" t="n">
        <f aca="false">S15+X14</f>
        <v>68.345</v>
      </c>
      <c r="Y15" s="8" t="n">
        <f aca="false">T15+Y14</f>
        <v>58.54084</v>
      </c>
      <c r="Z15" s="8" t="n">
        <f aca="false">U15+Z14</f>
        <v>45.29191</v>
      </c>
    </row>
    <row r="16" customFormat="false" ht="45" hidden="false" customHeight="false" outlineLevel="0" collapsed="false">
      <c r="A16" s="5" t="s">
        <v>84</v>
      </c>
      <c r="B16" s="4" t="n">
        <f aca="false">$C$1*C16</f>
        <v>6</v>
      </c>
      <c r="C16" s="9" t="n">
        <v>1</v>
      </c>
      <c r="D16" s="5" t="s">
        <v>85</v>
      </c>
      <c r="G16" s="0"/>
      <c r="I16" s="8" t="s">
        <v>86</v>
      </c>
      <c r="J16" s="8" t="s">
        <v>87</v>
      </c>
      <c r="K16" s="8" t="s">
        <v>88</v>
      </c>
      <c r="L16" s="8" t="s">
        <v>29</v>
      </c>
      <c r="M16" s="8" t="n">
        <v>0.52</v>
      </c>
      <c r="N16" s="8" t="n">
        <v>0.434</v>
      </c>
      <c r="O16" s="0" t="n">
        <v>0.3465</v>
      </c>
      <c r="P16" s="0" t="n">
        <v>0.2772</v>
      </c>
      <c r="Q16" s="0"/>
      <c r="R16" s="8" t="n">
        <f aca="false">M16*$C16</f>
        <v>0.52</v>
      </c>
      <c r="S16" s="8" t="n">
        <f aca="false">N16*$C16</f>
        <v>0.434</v>
      </c>
      <c r="T16" s="8" t="n">
        <f aca="false">O16*$C16</f>
        <v>0.3465</v>
      </c>
      <c r="U16" s="8" t="n">
        <f aca="false">P16*$C16</f>
        <v>0.2772</v>
      </c>
      <c r="W16" s="8" t="n">
        <f aca="false">R16+W15</f>
        <v>76.05</v>
      </c>
      <c r="X16" s="8" t="n">
        <f aca="false">S16+X15</f>
        <v>68.779</v>
      </c>
      <c r="Y16" s="8" t="n">
        <f aca="false">T16+Y15</f>
        <v>58.88734</v>
      </c>
      <c r="Z16" s="8" t="n">
        <f aca="false">U16+Z15</f>
        <v>45.56911</v>
      </c>
    </row>
    <row r="17" customFormat="false" ht="45" hidden="false" customHeight="false" outlineLevel="0" collapsed="false">
      <c r="A17" s="5" t="s">
        <v>89</v>
      </c>
      <c r="B17" s="4" t="n">
        <f aca="false">$C$1*C17</f>
        <v>6</v>
      </c>
      <c r="C17" s="9" t="n">
        <v>1</v>
      </c>
      <c r="D17" s="5" t="s">
        <v>90</v>
      </c>
      <c r="G17" s="0"/>
      <c r="I17" s="8" t="s">
        <v>91</v>
      </c>
      <c r="J17" s="8" t="s">
        <v>92</v>
      </c>
      <c r="K17" s="8" t="s">
        <v>93</v>
      </c>
      <c r="L17" s="8" t="s">
        <v>29</v>
      </c>
      <c r="M17" s="8" t="n">
        <v>0.73</v>
      </c>
      <c r="N17" s="0" t="n">
        <v>0.651</v>
      </c>
      <c r="O17" s="0" t="n">
        <v>0.538</v>
      </c>
      <c r="P17" s="0" t="n">
        <v>0.42502</v>
      </c>
      <c r="Q17" s="0"/>
      <c r="R17" s="8" t="n">
        <f aca="false">M17*$C17</f>
        <v>0.73</v>
      </c>
      <c r="S17" s="8" t="n">
        <f aca="false">N17*$C17</f>
        <v>0.651</v>
      </c>
      <c r="T17" s="8" t="n">
        <f aca="false">O17*$C17</f>
        <v>0.538</v>
      </c>
      <c r="U17" s="8" t="n">
        <f aca="false">P17*$C17</f>
        <v>0.42502</v>
      </c>
      <c r="W17" s="8" t="n">
        <f aca="false">R17+W16</f>
        <v>76.78</v>
      </c>
      <c r="X17" s="8" t="n">
        <f aca="false">S17+X16</f>
        <v>69.43</v>
      </c>
      <c r="Y17" s="8" t="n">
        <f aca="false">T17+Y16</f>
        <v>59.42534</v>
      </c>
      <c r="Z17" s="8" t="n">
        <f aca="false">U17+Z16</f>
        <v>45.99413</v>
      </c>
    </row>
    <row r="18" customFormat="false" ht="45" hidden="false" customHeight="false" outlineLevel="0" collapsed="false">
      <c r="A18" s="5" t="s">
        <v>94</v>
      </c>
      <c r="B18" s="4" t="n">
        <f aca="false">$C$1*C18</f>
        <v>6</v>
      </c>
      <c r="C18" s="9" t="n">
        <v>1</v>
      </c>
      <c r="D18" s="5" t="s">
        <v>95</v>
      </c>
      <c r="G18" s="5" t="s">
        <v>96</v>
      </c>
      <c r="I18" s="8" t="s">
        <v>97</v>
      </c>
      <c r="J18" s="8" t="s">
        <v>98</v>
      </c>
      <c r="K18" s="8" t="s">
        <v>99</v>
      </c>
      <c r="L18" s="8" t="s">
        <v>23</v>
      </c>
      <c r="M18" s="8" t="n">
        <v>0.1</v>
      </c>
      <c r="N18" s="0" t="n">
        <v>0.026</v>
      </c>
      <c r="O18" s="0" t="n">
        <v>0.0121</v>
      </c>
      <c r="P18" s="0" t="n">
        <v>0.0066</v>
      </c>
      <c r="Q18" s="0"/>
      <c r="R18" s="8" t="n">
        <f aca="false">M18*$C18</f>
        <v>0.1</v>
      </c>
      <c r="S18" s="8" t="n">
        <f aca="false">N18*$C18</f>
        <v>0.026</v>
      </c>
      <c r="T18" s="8" t="n">
        <f aca="false">O18*$C18</f>
        <v>0.0121</v>
      </c>
      <c r="U18" s="8" t="n">
        <f aca="false">P18*$C18</f>
        <v>0.0066</v>
      </c>
      <c r="W18" s="8" t="n">
        <f aca="false">R18+W17</f>
        <v>76.88</v>
      </c>
      <c r="X18" s="8" t="n">
        <f aca="false">S18+X17</f>
        <v>69.456</v>
      </c>
      <c r="Y18" s="8" t="n">
        <f aca="false">T18+Y17</f>
        <v>59.43744</v>
      </c>
      <c r="Z18" s="8" t="n">
        <f aca="false">U18+Z17</f>
        <v>46.00073</v>
      </c>
    </row>
    <row r="19" customFormat="false" ht="15" hidden="false" customHeight="false" outlineLevel="0" collapsed="false">
      <c r="A19" s="5" t="s">
        <v>100</v>
      </c>
      <c r="B19" s="4" t="n">
        <f aca="false">$C$1*C19</f>
        <v>12</v>
      </c>
      <c r="C19" s="9" t="n">
        <v>2</v>
      </c>
      <c r="D19" s="5" t="s">
        <v>95</v>
      </c>
      <c r="G19" s="5" t="s">
        <v>101</v>
      </c>
      <c r="I19" s="0"/>
      <c r="J19" s="0"/>
      <c r="K19" s="0"/>
      <c r="L19" s="0"/>
      <c r="M19" s="0"/>
      <c r="N19" s="0"/>
      <c r="O19" s="0"/>
      <c r="P19" s="0"/>
      <c r="Q19" s="0"/>
      <c r="R19" s="8" t="n">
        <f aca="false">M19*$C19</f>
        <v>0</v>
      </c>
      <c r="S19" s="8" t="n">
        <f aca="false">N19*$C19</f>
        <v>0</v>
      </c>
      <c r="T19" s="8" t="n">
        <f aca="false">O19*$C19</f>
        <v>0</v>
      </c>
      <c r="U19" s="8" t="n">
        <f aca="false">P19*$C19</f>
        <v>0</v>
      </c>
      <c r="W19" s="8" t="n">
        <f aca="false">R19+W18</f>
        <v>76.88</v>
      </c>
      <c r="X19" s="8" t="n">
        <f aca="false">S19+X18</f>
        <v>69.456</v>
      </c>
      <c r="Y19" s="8" t="n">
        <f aca="false">T19+Y18</f>
        <v>59.43744</v>
      </c>
      <c r="Z19" s="8" t="n">
        <f aca="false">U19+Z18</f>
        <v>46.00073</v>
      </c>
    </row>
    <row r="20" customFormat="false" ht="45" hidden="false" customHeight="false" outlineLevel="0" collapsed="false">
      <c r="A20" s="5" t="s">
        <v>102</v>
      </c>
      <c r="B20" s="4" t="n">
        <f aca="false">$C$1*C20</f>
        <v>36</v>
      </c>
      <c r="C20" s="9" t="n">
        <v>6</v>
      </c>
      <c r="D20" s="5" t="s">
        <v>103</v>
      </c>
      <c r="G20" s="5" t="s">
        <v>104</v>
      </c>
      <c r="I20" s="8" t="s">
        <v>105</v>
      </c>
      <c r="J20" s="8" t="s">
        <v>98</v>
      </c>
      <c r="K20" s="8" t="s">
        <v>106</v>
      </c>
      <c r="L20" s="8" t="s">
        <v>23</v>
      </c>
      <c r="M20" s="8" t="n">
        <v>0.1</v>
      </c>
      <c r="N20" s="0" t="n">
        <v>0.042</v>
      </c>
      <c r="O20" s="0" t="n">
        <v>0.0193</v>
      </c>
      <c r="P20" s="0" t="n">
        <v>0.0105</v>
      </c>
      <c r="Q20" s="0"/>
      <c r="R20" s="8" t="n">
        <f aca="false">M20*$C20</f>
        <v>0.6</v>
      </c>
      <c r="S20" s="8" t="n">
        <f aca="false">N20*$C20</f>
        <v>0.252</v>
      </c>
      <c r="T20" s="8" t="n">
        <f aca="false">O20*$C20</f>
        <v>0.1158</v>
      </c>
      <c r="U20" s="8" t="n">
        <f aca="false">P20*$C20</f>
        <v>0.063</v>
      </c>
      <c r="W20" s="8" t="n">
        <f aca="false">R20+W19</f>
        <v>77.48</v>
      </c>
      <c r="X20" s="8" t="n">
        <f aca="false">S20+X19</f>
        <v>69.708</v>
      </c>
      <c r="Y20" s="8" t="n">
        <f aca="false">T20+Y19</f>
        <v>59.55324</v>
      </c>
      <c r="Z20" s="8" t="n">
        <f aca="false">U20+Z19</f>
        <v>46.06373</v>
      </c>
    </row>
    <row r="21" customFormat="false" ht="45" hidden="false" customHeight="false" outlineLevel="0" collapsed="false">
      <c r="A21" s="5" t="s">
        <v>107</v>
      </c>
      <c r="B21" s="4" t="n">
        <f aca="false">$C$1*C21</f>
        <v>12</v>
      </c>
      <c r="C21" s="9" t="n">
        <v>2</v>
      </c>
      <c r="D21" s="5" t="s">
        <v>103</v>
      </c>
      <c r="G21" s="11" t="s">
        <v>108</v>
      </c>
      <c r="I21" s="8" t="s">
        <v>109</v>
      </c>
      <c r="J21" s="8" t="s">
        <v>98</v>
      </c>
      <c r="K21" s="8" t="s">
        <v>110</v>
      </c>
      <c r="L21" s="8" t="s">
        <v>23</v>
      </c>
      <c r="M21" s="8" t="n">
        <v>0.1</v>
      </c>
      <c r="N21" s="8" t="n">
        <v>0.028</v>
      </c>
      <c r="O21" s="0" t="n">
        <v>0.0127</v>
      </c>
      <c r="P21" s="0" t="n">
        <v>0.0069</v>
      </c>
      <c r="Q21" s="0"/>
      <c r="R21" s="8" t="n">
        <f aca="false">M21*$C21</f>
        <v>0.2</v>
      </c>
      <c r="S21" s="8" t="n">
        <f aca="false">N21*$C21</f>
        <v>0.056</v>
      </c>
      <c r="T21" s="8" t="n">
        <f aca="false">O21*$C21</f>
        <v>0.0254</v>
      </c>
      <c r="U21" s="8" t="n">
        <f aca="false">P21*$C21</f>
        <v>0.0138</v>
      </c>
      <c r="W21" s="8" t="n">
        <f aca="false">R21+W20</f>
        <v>77.68</v>
      </c>
      <c r="X21" s="8" t="n">
        <f aca="false">S21+X20</f>
        <v>69.764</v>
      </c>
      <c r="Y21" s="8" t="n">
        <f aca="false">T21+Y20</f>
        <v>59.57864</v>
      </c>
      <c r="Z21" s="8" t="n">
        <f aca="false">U21+Z20</f>
        <v>46.07753</v>
      </c>
    </row>
    <row r="22" customFormat="false" ht="45" hidden="false" customHeight="false" outlineLevel="0" collapsed="false">
      <c r="A22" s="5" t="s">
        <v>111</v>
      </c>
      <c r="B22" s="4" t="n">
        <f aca="false">$C$1*C22</f>
        <v>24</v>
      </c>
      <c r="C22" s="9" t="n">
        <v>4</v>
      </c>
      <c r="D22" s="5" t="s">
        <v>112</v>
      </c>
      <c r="G22" s="5" t="s">
        <v>113</v>
      </c>
      <c r="I22" s="8" t="s">
        <v>114</v>
      </c>
      <c r="J22" s="8" t="s">
        <v>98</v>
      </c>
      <c r="K22" s="8" t="s">
        <v>115</v>
      </c>
      <c r="L22" s="8" t="s">
        <v>23</v>
      </c>
      <c r="M22" s="0" t="n">
        <v>0.1</v>
      </c>
      <c r="N22" s="8" t="n">
        <v>0.052</v>
      </c>
      <c r="O22" s="8" t="n">
        <v>0.0237</v>
      </c>
      <c r="P22" s="0" t="n">
        <v>0.0129</v>
      </c>
      <c r="Q22" s="0"/>
      <c r="R22" s="8" t="n">
        <f aca="false">M22*$C22</f>
        <v>0.4</v>
      </c>
      <c r="S22" s="8" t="n">
        <f aca="false">N22*$C22</f>
        <v>0.208</v>
      </c>
      <c r="T22" s="8" t="n">
        <f aca="false">O22*$C22</f>
        <v>0.0948</v>
      </c>
      <c r="U22" s="8" t="n">
        <f aca="false">P22*$C22</f>
        <v>0.0516</v>
      </c>
      <c r="W22" s="8" t="n">
        <f aca="false">R22+W21</f>
        <v>78.08</v>
      </c>
      <c r="X22" s="8" t="n">
        <f aca="false">S22+X21</f>
        <v>69.972</v>
      </c>
      <c r="Y22" s="8" t="n">
        <f aca="false">T22+Y21</f>
        <v>59.67344</v>
      </c>
      <c r="Z22" s="8" t="n">
        <f aca="false">U22+Z21</f>
        <v>46.12913</v>
      </c>
    </row>
    <row r="23" customFormat="false" ht="45" hidden="false" customHeight="false" outlineLevel="0" collapsed="false">
      <c r="A23" s="5" t="s">
        <v>116</v>
      </c>
      <c r="B23" s="4" t="n">
        <f aca="false">$C$1*C23</f>
        <v>24</v>
      </c>
      <c r="C23" s="9" t="n">
        <v>4</v>
      </c>
      <c r="D23" s="5" t="s">
        <v>112</v>
      </c>
      <c r="G23" s="5" t="s">
        <v>117</v>
      </c>
      <c r="I23" s="8" t="s">
        <v>118</v>
      </c>
      <c r="J23" s="8" t="s">
        <v>98</v>
      </c>
      <c r="K23" s="8" t="s">
        <v>119</v>
      </c>
      <c r="L23" s="8" t="s">
        <v>23</v>
      </c>
      <c r="M23" s="8" t="n">
        <v>0.1</v>
      </c>
      <c r="N23" s="0" t="n">
        <v>0.042</v>
      </c>
      <c r="O23" s="0" t="n">
        <v>0.0193</v>
      </c>
      <c r="P23" s="0" t="n">
        <v>0.0105</v>
      </c>
      <c r="Q23" s="0"/>
      <c r="R23" s="8" t="n">
        <f aca="false">M23*$C23</f>
        <v>0.4</v>
      </c>
      <c r="S23" s="8" t="n">
        <f aca="false">N23*$C23</f>
        <v>0.168</v>
      </c>
      <c r="T23" s="8" t="n">
        <f aca="false">O23*$C23</f>
        <v>0.0772</v>
      </c>
      <c r="U23" s="8" t="n">
        <f aca="false">P23*$C23</f>
        <v>0.042</v>
      </c>
      <c r="W23" s="8" t="n">
        <f aca="false">R23+W22</f>
        <v>78.48</v>
      </c>
      <c r="X23" s="8" t="n">
        <f aca="false">S23+X22</f>
        <v>70.14</v>
      </c>
      <c r="Y23" s="8" t="n">
        <f aca="false">T23+Y22</f>
        <v>59.75064</v>
      </c>
      <c r="Z23" s="8" t="n">
        <f aca="false">U23+Z22</f>
        <v>46.17113</v>
      </c>
    </row>
    <row r="24" customFormat="false" ht="45" hidden="false" customHeight="false" outlineLevel="0" collapsed="false">
      <c r="A24" s="5" t="s">
        <v>120</v>
      </c>
      <c r="B24" s="4" t="n">
        <f aca="false">$C$1*C24</f>
        <v>72</v>
      </c>
      <c r="C24" s="9" t="n">
        <v>12</v>
      </c>
      <c r="D24" s="5" t="s">
        <v>112</v>
      </c>
      <c r="G24" s="5" t="s">
        <v>121</v>
      </c>
      <c r="I24" s="8" t="s">
        <v>122</v>
      </c>
      <c r="J24" s="8" t="s">
        <v>98</v>
      </c>
      <c r="K24" s="8" t="s">
        <v>123</v>
      </c>
      <c r="L24" s="8" t="s">
        <v>23</v>
      </c>
      <c r="M24" s="8" t="n">
        <v>0.1</v>
      </c>
      <c r="N24" s="0" t="n">
        <v>0.03</v>
      </c>
      <c r="O24" s="0" t="n">
        <v>0.0138</v>
      </c>
      <c r="P24" s="8" t="n">
        <v>0.0075</v>
      </c>
      <c r="Q24" s="0"/>
      <c r="R24" s="8" t="n">
        <f aca="false">M24*$C24</f>
        <v>1.2</v>
      </c>
      <c r="S24" s="8" t="n">
        <f aca="false">N24*$C24</f>
        <v>0.36</v>
      </c>
      <c r="T24" s="8" t="n">
        <f aca="false">O24*$C24</f>
        <v>0.1656</v>
      </c>
      <c r="U24" s="8" t="n">
        <f aca="false">P24*$C24</f>
        <v>0.09</v>
      </c>
      <c r="W24" s="8" t="n">
        <f aca="false">R24+W23</f>
        <v>79.68</v>
      </c>
      <c r="X24" s="8" t="n">
        <f aca="false">S24+X23</f>
        <v>70.5</v>
      </c>
      <c r="Y24" s="8" t="n">
        <f aca="false">T24+Y23</f>
        <v>59.91624</v>
      </c>
      <c r="Z24" s="8" t="n">
        <f aca="false">U24+Z23</f>
        <v>46.26113</v>
      </c>
    </row>
    <row r="25" customFormat="false" ht="45" hidden="false" customHeight="false" outlineLevel="0" collapsed="false">
      <c r="A25" s="5" t="s">
        <v>124</v>
      </c>
      <c r="B25" s="4" t="n">
        <f aca="false">$C$1*C25</f>
        <v>24</v>
      </c>
      <c r="C25" s="9" t="n">
        <v>4</v>
      </c>
      <c r="D25" s="5" t="s">
        <v>112</v>
      </c>
      <c r="G25" s="5" t="s">
        <v>125</v>
      </c>
      <c r="I25" s="8" t="s">
        <v>126</v>
      </c>
      <c r="J25" s="8" t="s">
        <v>98</v>
      </c>
      <c r="K25" s="8" t="s">
        <v>127</v>
      </c>
      <c r="L25" s="8" t="s">
        <v>23</v>
      </c>
      <c r="M25" s="8" t="n">
        <v>0.1</v>
      </c>
      <c r="N25" s="0" t="n">
        <v>0.028</v>
      </c>
      <c r="O25" s="0" t="n">
        <v>0.0127</v>
      </c>
      <c r="P25" s="0" t="n">
        <v>0.0069</v>
      </c>
      <c r="Q25" s="0"/>
      <c r="R25" s="8" t="n">
        <f aca="false">M25*$C25</f>
        <v>0.4</v>
      </c>
      <c r="S25" s="8" t="n">
        <f aca="false">N25*$C25</f>
        <v>0.112</v>
      </c>
      <c r="T25" s="8" t="n">
        <f aca="false">O25*$C25</f>
        <v>0.0508</v>
      </c>
      <c r="U25" s="8" t="n">
        <f aca="false">P25*$C25</f>
        <v>0.0276</v>
      </c>
      <c r="W25" s="8" t="n">
        <f aca="false">R25+W24</f>
        <v>80.08</v>
      </c>
      <c r="X25" s="8" t="n">
        <f aca="false">S25+X24</f>
        <v>70.612</v>
      </c>
      <c r="Y25" s="8" t="n">
        <f aca="false">T25+Y24</f>
        <v>59.96704</v>
      </c>
      <c r="Z25" s="8" t="n">
        <f aca="false">U25+Z24</f>
        <v>46.28873</v>
      </c>
    </row>
    <row r="26" customFormat="false" ht="45" hidden="false" customHeight="false" outlineLevel="0" collapsed="false">
      <c r="A26" s="5" t="s">
        <v>128</v>
      </c>
      <c r="B26" s="4" t="n">
        <f aca="false">$C$1*C26</f>
        <v>24</v>
      </c>
      <c r="C26" s="9" t="n">
        <v>4</v>
      </c>
      <c r="D26" s="5" t="s">
        <v>112</v>
      </c>
      <c r="G26" s="5" t="s">
        <v>129</v>
      </c>
      <c r="I26" s="8" t="s">
        <v>130</v>
      </c>
      <c r="J26" s="8" t="s">
        <v>98</v>
      </c>
      <c r="K26" s="8" t="s">
        <v>131</v>
      </c>
      <c r="L26" s="8" t="s">
        <v>23</v>
      </c>
      <c r="M26" s="8" t="n">
        <v>0.1</v>
      </c>
      <c r="N26" s="8" t="n">
        <v>0.042</v>
      </c>
      <c r="O26" s="8" t="n">
        <v>0.0193</v>
      </c>
      <c r="P26" s="8" t="n">
        <v>0.0105</v>
      </c>
      <c r="Q26" s="0"/>
      <c r="R26" s="8" t="n">
        <f aca="false">M26*$C26</f>
        <v>0.4</v>
      </c>
      <c r="S26" s="8" t="n">
        <f aca="false">N26*$C26</f>
        <v>0.168</v>
      </c>
      <c r="T26" s="8" t="n">
        <f aca="false">O26*$C26</f>
        <v>0.0772</v>
      </c>
      <c r="U26" s="8" t="n">
        <f aca="false">P26*$C26</f>
        <v>0.042</v>
      </c>
      <c r="W26" s="8" t="n">
        <f aca="false">R26+W25</f>
        <v>80.48</v>
      </c>
      <c r="X26" s="8" t="n">
        <f aca="false">S26+X25</f>
        <v>70.78</v>
      </c>
      <c r="Y26" s="8" t="n">
        <f aca="false">T26+Y25</f>
        <v>60.04424</v>
      </c>
      <c r="Z26" s="8" t="n">
        <f aca="false">U26+Z25</f>
        <v>46.33073</v>
      </c>
    </row>
    <row r="27" customFormat="false" ht="45" hidden="false" customHeight="false" outlineLevel="0" collapsed="false">
      <c r="A27" s="5" t="s">
        <v>132</v>
      </c>
      <c r="B27" s="4" t="n">
        <f aca="false">$C$1*C27</f>
        <v>12</v>
      </c>
      <c r="C27" s="9" t="n">
        <v>2</v>
      </c>
      <c r="D27" s="5" t="s">
        <v>133</v>
      </c>
      <c r="G27" s="5" t="s">
        <v>134</v>
      </c>
      <c r="I27" s="8" t="s">
        <v>135</v>
      </c>
      <c r="J27" s="8" t="s">
        <v>98</v>
      </c>
      <c r="K27" s="8" t="s">
        <v>136</v>
      </c>
      <c r="L27" s="8" t="s">
        <v>23</v>
      </c>
      <c r="M27" s="8" t="n">
        <v>0.1</v>
      </c>
      <c r="N27" s="8" t="n">
        <v>0.029</v>
      </c>
      <c r="O27" s="0" t="n">
        <v>0.0132</v>
      </c>
      <c r="P27" s="8" t="n">
        <v>0.0072</v>
      </c>
      <c r="Q27" s="0"/>
      <c r="R27" s="8" t="n">
        <f aca="false">M27*$C27</f>
        <v>0.2</v>
      </c>
      <c r="S27" s="8" t="n">
        <f aca="false">N27*$C27</f>
        <v>0.058</v>
      </c>
      <c r="T27" s="8" t="n">
        <f aca="false">O27*$C27</f>
        <v>0.0264</v>
      </c>
      <c r="U27" s="8" t="n">
        <f aca="false">P27*$C27</f>
        <v>0.0144</v>
      </c>
      <c r="W27" s="8" t="n">
        <f aca="false">R27+W26</f>
        <v>80.68</v>
      </c>
      <c r="X27" s="8" t="n">
        <f aca="false">S27+X26</f>
        <v>70.838</v>
      </c>
      <c r="Y27" s="8" t="n">
        <f aca="false">T27+Y26</f>
        <v>60.07064</v>
      </c>
      <c r="Z27" s="8" t="n">
        <f aca="false">U27+Z26</f>
        <v>46.34513</v>
      </c>
    </row>
    <row r="28" customFormat="false" ht="45" hidden="false" customHeight="false" outlineLevel="0" collapsed="false">
      <c r="A28" s="5" t="s">
        <v>137</v>
      </c>
      <c r="B28" s="4" t="n">
        <f aca="false">$C$1*C28</f>
        <v>102</v>
      </c>
      <c r="C28" s="9" t="n">
        <v>17</v>
      </c>
      <c r="D28" s="12" t="s">
        <v>138</v>
      </c>
      <c r="G28" s="5" t="s">
        <v>139</v>
      </c>
      <c r="I28" s="8" t="s">
        <v>140</v>
      </c>
      <c r="J28" s="8" t="s">
        <v>98</v>
      </c>
      <c r="K28" s="8" t="s">
        <v>141</v>
      </c>
      <c r="L28" s="8" t="s">
        <v>23</v>
      </c>
      <c r="M28" s="0" t="n">
        <v>0.27</v>
      </c>
      <c r="N28" s="0" t="n">
        <v>0.183</v>
      </c>
      <c r="O28" s="8" t="n">
        <v>0.0932</v>
      </c>
      <c r="P28" s="0" t="n">
        <v>0.05661</v>
      </c>
      <c r="Q28" s="0"/>
      <c r="R28" s="8" t="n">
        <f aca="false">M28*$C28</f>
        <v>4.59</v>
      </c>
      <c r="S28" s="8" t="n">
        <f aca="false">N28*$C28</f>
        <v>3.111</v>
      </c>
      <c r="T28" s="8" t="n">
        <f aca="false">O28*$C28</f>
        <v>1.5844</v>
      </c>
      <c r="U28" s="8" t="n">
        <f aca="false">P28*$C28</f>
        <v>0.96237</v>
      </c>
      <c r="W28" s="8" t="n">
        <f aca="false">R28+W27</f>
        <v>85.27</v>
      </c>
      <c r="X28" s="8" t="n">
        <f aca="false">S28+X27</f>
        <v>73.949</v>
      </c>
      <c r="Y28" s="8" t="n">
        <f aca="false">T28+Y27</f>
        <v>61.65504</v>
      </c>
      <c r="Z28" s="8" t="n">
        <f aca="false">U28+Z27</f>
        <v>47.3075</v>
      </c>
    </row>
    <row r="29" customFormat="false" ht="45" hidden="false" customHeight="false" outlineLevel="0" collapsed="false">
      <c r="A29" s="5" t="s">
        <v>142</v>
      </c>
      <c r="B29" s="4" t="n">
        <f aca="false">$C$1*C29</f>
        <v>24</v>
      </c>
      <c r="C29" s="9" t="n">
        <v>4</v>
      </c>
      <c r="D29" s="5" t="s">
        <v>143</v>
      </c>
      <c r="G29" s="5" t="s">
        <v>144</v>
      </c>
      <c r="I29" s="8" t="s">
        <v>145</v>
      </c>
      <c r="J29" s="8" t="s">
        <v>98</v>
      </c>
      <c r="K29" s="8" t="s">
        <v>146</v>
      </c>
      <c r="L29" s="8" t="s">
        <v>23</v>
      </c>
      <c r="M29" s="0" t="n">
        <v>0.25</v>
      </c>
      <c r="N29" s="0" t="n">
        <v>0.206</v>
      </c>
      <c r="O29" s="0" t="n">
        <v>0.103</v>
      </c>
      <c r="P29" s="8" t="n">
        <v>0.06051</v>
      </c>
      <c r="Q29" s="0"/>
      <c r="R29" s="8" t="n">
        <f aca="false">M29*$C29</f>
        <v>1</v>
      </c>
      <c r="S29" s="8" t="n">
        <f aca="false">N29*$C29</f>
        <v>0.824</v>
      </c>
      <c r="T29" s="8" t="n">
        <f aca="false">O29*$C29</f>
        <v>0.412</v>
      </c>
      <c r="U29" s="8" t="n">
        <f aca="false">P29*$C29</f>
        <v>0.24204</v>
      </c>
      <c r="W29" s="8" t="n">
        <f aca="false">R29+W28</f>
        <v>86.27</v>
      </c>
      <c r="X29" s="8" t="n">
        <f aca="false">S29+X28</f>
        <v>74.773</v>
      </c>
      <c r="Y29" s="8" t="n">
        <f aca="false">T29+Y28</f>
        <v>62.06704</v>
      </c>
      <c r="Z29" s="8" t="n">
        <f aca="false">U29+Z28</f>
        <v>47.54954</v>
      </c>
    </row>
    <row r="30" customFormat="false" ht="45" hidden="false" customHeight="false" outlineLevel="0" collapsed="false">
      <c r="A30" s="5" t="s">
        <v>147</v>
      </c>
      <c r="B30" s="4" t="n">
        <f aca="false">$C$1*C30</f>
        <v>54</v>
      </c>
      <c r="C30" s="9" t="n">
        <v>9</v>
      </c>
      <c r="D30" s="5" t="s">
        <v>148</v>
      </c>
      <c r="G30" s="5" t="s">
        <v>149</v>
      </c>
      <c r="I30" s="8" t="s">
        <v>150</v>
      </c>
      <c r="J30" s="8" t="s">
        <v>98</v>
      </c>
      <c r="K30" s="8" t="s">
        <v>151</v>
      </c>
      <c r="L30" s="8" t="s">
        <v>23</v>
      </c>
      <c r="M30" s="8" t="n">
        <v>0.1</v>
      </c>
      <c r="N30" s="8" t="n">
        <v>0.041</v>
      </c>
      <c r="O30" s="8" t="n">
        <v>0.0187</v>
      </c>
      <c r="P30" s="0" t="n">
        <v>0.0102</v>
      </c>
      <c r="Q30" s="0"/>
      <c r="R30" s="8" t="n">
        <f aca="false">M30*$C30</f>
        <v>0.9</v>
      </c>
      <c r="S30" s="8" t="n">
        <f aca="false">N30*$C30</f>
        <v>0.369</v>
      </c>
      <c r="T30" s="8" t="n">
        <f aca="false">O30*$C30</f>
        <v>0.1683</v>
      </c>
      <c r="U30" s="8" t="n">
        <f aca="false">P30*$C30</f>
        <v>0.0918</v>
      </c>
      <c r="W30" s="8" t="n">
        <f aca="false">R30+W29</f>
        <v>87.17</v>
      </c>
      <c r="X30" s="8" t="n">
        <f aca="false">S30+X29</f>
        <v>75.142</v>
      </c>
      <c r="Y30" s="8" t="n">
        <f aca="false">T30+Y29</f>
        <v>62.23534</v>
      </c>
      <c r="Z30" s="8" t="n">
        <f aca="false">U30+Z29</f>
        <v>47.64134</v>
      </c>
    </row>
    <row r="31" customFormat="false" ht="45" hidden="false" customHeight="false" outlineLevel="0" collapsed="false">
      <c r="A31" s="5" t="s">
        <v>152</v>
      </c>
      <c r="B31" s="4" t="n">
        <f aca="false">$C$1*C31</f>
        <v>12</v>
      </c>
      <c r="C31" s="9" t="n">
        <v>2</v>
      </c>
      <c r="D31" s="5" t="s">
        <v>153</v>
      </c>
      <c r="G31" s="5" t="s">
        <v>154</v>
      </c>
      <c r="I31" s="8" t="s">
        <v>155</v>
      </c>
      <c r="J31" s="8" t="s">
        <v>98</v>
      </c>
      <c r="K31" s="8" t="s">
        <v>156</v>
      </c>
      <c r="L31" s="8" t="s">
        <v>23</v>
      </c>
      <c r="M31" s="8" t="n">
        <v>1.65</v>
      </c>
      <c r="N31" s="8" t="n">
        <v>1.351</v>
      </c>
      <c r="O31" s="0" t="n">
        <v>0.9558</v>
      </c>
      <c r="P31" s="8" t="n">
        <v>0.4944</v>
      </c>
      <c r="Q31" s="0"/>
      <c r="R31" s="8" t="n">
        <f aca="false">M31*$C31</f>
        <v>3.3</v>
      </c>
      <c r="S31" s="8" t="n">
        <f aca="false">N31*$C31</f>
        <v>2.702</v>
      </c>
      <c r="T31" s="8" t="n">
        <f aca="false">O31*$C31</f>
        <v>1.9116</v>
      </c>
      <c r="U31" s="8" t="n">
        <f aca="false">P31*$C31</f>
        <v>0.9888</v>
      </c>
      <c r="W31" s="8" t="n">
        <f aca="false">R31+W30</f>
        <v>90.47</v>
      </c>
      <c r="X31" s="8" t="n">
        <f aca="false">S31+X30</f>
        <v>77.844</v>
      </c>
      <c r="Y31" s="8" t="n">
        <f aca="false">T31+Y30</f>
        <v>64.14694</v>
      </c>
      <c r="Z31" s="8" t="n">
        <f aca="false">U31+Z30</f>
        <v>48.63014</v>
      </c>
    </row>
    <row r="32" customFormat="false" ht="45" hidden="false" customHeight="false" outlineLevel="0" collapsed="false">
      <c r="A32" s="5" t="s">
        <v>157</v>
      </c>
      <c r="B32" s="4" t="n">
        <f aca="false">$C$1*C32</f>
        <v>24</v>
      </c>
      <c r="C32" s="9" t="n">
        <v>4</v>
      </c>
      <c r="D32" s="5" t="s">
        <v>158</v>
      </c>
      <c r="G32" s="5" t="s">
        <v>159</v>
      </c>
      <c r="I32" s="8" t="s">
        <v>160</v>
      </c>
      <c r="J32" s="8" t="s">
        <v>98</v>
      </c>
      <c r="K32" s="8" t="s">
        <v>161</v>
      </c>
      <c r="L32" s="8" t="s">
        <v>23</v>
      </c>
      <c r="M32" s="0" t="n">
        <v>0.17</v>
      </c>
      <c r="N32" s="0" t="n">
        <v>0.115</v>
      </c>
      <c r="O32" s="8" t="n">
        <v>0.0546</v>
      </c>
      <c r="P32" s="0" t="n">
        <v>0.03163</v>
      </c>
      <c r="Q32" s="0"/>
      <c r="R32" s="8" t="n">
        <f aca="false">M32*$C32</f>
        <v>0.68</v>
      </c>
      <c r="S32" s="8" t="n">
        <f aca="false">N32*$C32</f>
        <v>0.46</v>
      </c>
      <c r="T32" s="8" t="n">
        <f aca="false">O32*$C32</f>
        <v>0.2184</v>
      </c>
      <c r="U32" s="8" t="n">
        <f aca="false">P32*$C32</f>
        <v>0.12652</v>
      </c>
      <c r="W32" s="8" t="n">
        <f aca="false">R32+W31</f>
        <v>91.1500000000001</v>
      </c>
      <c r="X32" s="8" t="n">
        <f aca="false">S32+X31</f>
        <v>78.304</v>
      </c>
      <c r="Y32" s="8" t="n">
        <f aca="false">T32+Y31</f>
        <v>64.36534</v>
      </c>
      <c r="Z32" s="8" t="n">
        <f aca="false">U32+Z31</f>
        <v>48.75666</v>
      </c>
    </row>
    <row r="33" customFormat="false" ht="45" hidden="false" customHeight="false" outlineLevel="0" collapsed="false">
      <c r="A33" s="5" t="s">
        <v>162</v>
      </c>
      <c r="B33" s="4" t="n">
        <f aca="false">$C$1*C33</f>
        <v>6</v>
      </c>
      <c r="C33" s="9" t="n">
        <v>1</v>
      </c>
      <c r="D33" s="12" t="s">
        <v>163</v>
      </c>
      <c r="G33" s="5" t="s">
        <v>164</v>
      </c>
      <c r="I33" s="8" t="s">
        <v>165</v>
      </c>
      <c r="J33" s="8" t="s">
        <v>98</v>
      </c>
      <c r="K33" s="8" t="s">
        <v>166</v>
      </c>
      <c r="L33" s="8" t="s">
        <v>23</v>
      </c>
      <c r="M33" s="8" t="n">
        <v>0.77</v>
      </c>
      <c r="N33" s="8" t="n">
        <v>0.737</v>
      </c>
      <c r="O33" s="0" t="n">
        <v>0.3575</v>
      </c>
      <c r="P33" s="8" t="n">
        <v>0.2475</v>
      </c>
      <c r="Q33" s="0"/>
      <c r="R33" s="8" t="n">
        <f aca="false">M33*$C33</f>
        <v>0.77</v>
      </c>
      <c r="S33" s="8" t="n">
        <f aca="false">N33*$C33</f>
        <v>0.737</v>
      </c>
      <c r="T33" s="8" t="n">
        <f aca="false">O33*$C33</f>
        <v>0.3575</v>
      </c>
      <c r="U33" s="8" t="n">
        <f aca="false">P33*$C33</f>
        <v>0.2475</v>
      </c>
      <c r="W33" s="8" t="n">
        <f aca="false">R33+W32</f>
        <v>91.92</v>
      </c>
      <c r="X33" s="8" t="n">
        <f aca="false">S33+X32</f>
        <v>79.041</v>
      </c>
      <c r="Y33" s="8" t="n">
        <f aca="false">T33+Y32</f>
        <v>64.72284</v>
      </c>
      <c r="Z33" s="8" t="n">
        <f aca="false">U33+Z32</f>
        <v>49.00416</v>
      </c>
    </row>
    <row r="34" customFormat="false" ht="45" hidden="false" customHeight="false" outlineLevel="0" collapsed="false">
      <c r="A34" s="5" t="s">
        <v>167</v>
      </c>
      <c r="B34" s="4" t="n">
        <f aca="false">$C$1*C34</f>
        <v>24</v>
      </c>
      <c r="C34" s="9" t="n">
        <v>4</v>
      </c>
      <c r="D34" s="5" t="s">
        <v>168</v>
      </c>
      <c r="G34" s="5" t="s">
        <v>169</v>
      </c>
      <c r="I34" s="13" t="s">
        <v>170</v>
      </c>
      <c r="J34" s="8" t="s">
        <v>87</v>
      </c>
      <c r="K34" s="8" t="s">
        <v>171</v>
      </c>
      <c r="L34" s="8" t="s">
        <v>23</v>
      </c>
      <c r="M34" s="0" t="n">
        <v>0.12</v>
      </c>
      <c r="N34" s="0" t="n">
        <v>0.08</v>
      </c>
      <c r="O34" s="0" t="n">
        <v>0.038</v>
      </c>
      <c r="P34" s="8" t="n">
        <v>0.022</v>
      </c>
      <c r="Q34" s="0"/>
      <c r="R34" s="8" t="n">
        <f aca="false">M34*$C34</f>
        <v>0.48</v>
      </c>
      <c r="S34" s="8" t="n">
        <f aca="false">N34*$C34</f>
        <v>0.32</v>
      </c>
      <c r="T34" s="8" t="n">
        <f aca="false">O34*$C34</f>
        <v>0.152</v>
      </c>
      <c r="U34" s="8" t="n">
        <f aca="false">P34*$C34</f>
        <v>0.088</v>
      </c>
      <c r="W34" s="8" t="n">
        <f aca="false">R34+W33</f>
        <v>92.4000000000001</v>
      </c>
      <c r="X34" s="8" t="n">
        <f aca="false">S34+X33</f>
        <v>79.361</v>
      </c>
      <c r="Y34" s="8" t="n">
        <f aca="false">T34+Y33</f>
        <v>64.87484</v>
      </c>
      <c r="Z34" s="8" t="n">
        <f aca="false">U34+Z33</f>
        <v>49.09216</v>
      </c>
    </row>
    <row r="35" customFormat="false" ht="45" hidden="false" customHeight="false" outlineLevel="0" collapsed="false">
      <c r="A35" s="5" t="s">
        <v>172</v>
      </c>
      <c r="B35" s="4" t="n">
        <f aca="false">$C$1*C35</f>
        <v>24</v>
      </c>
      <c r="C35" s="9" t="n">
        <v>4</v>
      </c>
      <c r="D35" s="5" t="s">
        <v>173</v>
      </c>
      <c r="G35" s="5" t="s">
        <v>174</v>
      </c>
      <c r="I35" s="8" t="s">
        <v>175</v>
      </c>
      <c r="J35" s="8" t="s">
        <v>98</v>
      </c>
      <c r="K35" s="8" t="s">
        <v>176</v>
      </c>
      <c r="L35" s="8" t="s">
        <v>23</v>
      </c>
      <c r="M35" s="8" t="n">
        <v>0.1</v>
      </c>
      <c r="N35" s="8" t="n">
        <v>0.066</v>
      </c>
      <c r="O35" s="0" t="n">
        <v>0.0303</v>
      </c>
      <c r="P35" s="0" t="n">
        <v>0.0165</v>
      </c>
      <c r="Q35" s="0"/>
      <c r="R35" s="8" t="n">
        <f aca="false">M35*$C35</f>
        <v>0.4</v>
      </c>
      <c r="S35" s="8" t="n">
        <f aca="false">N35*$C35</f>
        <v>0.264</v>
      </c>
      <c r="T35" s="8" t="n">
        <f aca="false">O35*$C35</f>
        <v>0.1212</v>
      </c>
      <c r="U35" s="8" t="n">
        <f aca="false">P35*$C35</f>
        <v>0.066</v>
      </c>
      <c r="W35" s="8" t="n">
        <f aca="false">R35+W34</f>
        <v>92.8000000000001</v>
      </c>
      <c r="X35" s="8" t="n">
        <f aca="false">S35+X34</f>
        <v>79.625</v>
      </c>
      <c r="Y35" s="8" t="n">
        <f aca="false">T35+Y34</f>
        <v>64.99604</v>
      </c>
      <c r="Z35" s="8" t="n">
        <f aca="false">U35+Z34</f>
        <v>49.15816</v>
      </c>
    </row>
    <row r="36" customFormat="false" ht="105" hidden="false" customHeight="false" outlineLevel="0" collapsed="false">
      <c r="A36" s="5" t="s">
        <v>177</v>
      </c>
      <c r="B36" s="4" t="n">
        <f aca="false">$C$1*C36</f>
        <v>336</v>
      </c>
      <c r="C36" s="14" t="n">
        <v>56</v>
      </c>
      <c r="D36" s="5" t="s">
        <v>178</v>
      </c>
      <c r="G36" s="5" t="s">
        <v>179</v>
      </c>
      <c r="I36" s="8" t="s">
        <v>180</v>
      </c>
      <c r="J36" s="8" t="s">
        <v>87</v>
      </c>
      <c r="K36" s="8" t="s">
        <v>181</v>
      </c>
      <c r="L36" s="8" t="s">
        <v>23</v>
      </c>
      <c r="M36" s="8" t="n">
        <v>0.1</v>
      </c>
      <c r="N36" s="0" t="n">
        <v>0.019</v>
      </c>
      <c r="O36" s="0" t="n">
        <v>0.0086</v>
      </c>
      <c r="P36" s="0" t="n">
        <v>0.00468</v>
      </c>
      <c r="Q36" s="0"/>
      <c r="R36" s="8" t="n">
        <f aca="false">M36*$C36</f>
        <v>5.6</v>
      </c>
      <c r="S36" s="8" t="n">
        <f aca="false">N36*$C36</f>
        <v>1.064</v>
      </c>
      <c r="T36" s="8" t="n">
        <f aca="false">O36*$C36</f>
        <v>0.4816</v>
      </c>
      <c r="U36" s="8" t="n">
        <f aca="false">P36*$C36</f>
        <v>0.26208</v>
      </c>
      <c r="W36" s="8" t="n">
        <f aca="false">R36+W35</f>
        <v>98.4000000000001</v>
      </c>
      <c r="X36" s="8" t="n">
        <f aca="false">S36+X35</f>
        <v>80.689</v>
      </c>
      <c r="Y36" s="8" t="n">
        <f aca="false">T36+Y35</f>
        <v>65.47764</v>
      </c>
      <c r="Z36" s="8" t="n">
        <f aca="false">U36+Z35</f>
        <v>49.42024</v>
      </c>
    </row>
    <row r="37" customFormat="false" ht="45" hidden="false" customHeight="false" outlineLevel="0" collapsed="false">
      <c r="A37" s="5" t="s">
        <v>182</v>
      </c>
      <c r="B37" s="4" t="n">
        <f aca="false">$C$1*C37</f>
        <v>78</v>
      </c>
      <c r="C37" s="9" t="n">
        <v>13</v>
      </c>
      <c r="D37" s="5" t="s">
        <v>183</v>
      </c>
      <c r="G37" s="5" t="s">
        <v>184</v>
      </c>
      <c r="I37" s="8" t="s">
        <v>185</v>
      </c>
      <c r="J37" s="8" t="s">
        <v>87</v>
      </c>
      <c r="K37" s="8" t="s">
        <v>186</v>
      </c>
      <c r="L37" s="8" t="s">
        <v>23</v>
      </c>
      <c r="M37" s="8" t="n">
        <v>0.1</v>
      </c>
      <c r="N37" s="0" t="n">
        <v>0.019</v>
      </c>
      <c r="O37" s="8" t="n">
        <v>0.0087</v>
      </c>
      <c r="P37" s="0" t="n">
        <v>0.00465</v>
      </c>
      <c r="Q37" s="0"/>
      <c r="R37" s="8" t="n">
        <f aca="false">M37*$C37</f>
        <v>1.3</v>
      </c>
      <c r="S37" s="8" t="n">
        <f aca="false">N37*$C37</f>
        <v>0.247</v>
      </c>
      <c r="T37" s="8" t="n">
        <f aca="false">O37*$C37</f>
        <v>0.1131</v>
      </c>
      <c r="U37" s="8" t="n">
        <f aca="false">P37*$C37</f>
        <v>0.06045</v>
      </c>
      <c r="W37" s="8" t="n">
        <f aca="false">R37+W36</f>
        <v>99.7</v>
      </c>
      <c r="X37" s="8" t="n">
        <f aca="false">S37+X36</f>
        <v>80.936</v>
      </c>
      <c r="Y37" s="8" t="n">
        <f aca="false">T37+Y36</f>
        <v>65.59074</v>
      </c>
      <c r="Z37" s="8" t="n">
        <f aca="false">U37+Z36</f>
        <v>49.48069</v>
      </c>
    </row>
    <row r="38" customFormat="false" ht="45" hidden="false" customHeight="false" outlineLevel="0" collapsed="false">
      <c r="A38" s="5" t="s">
        <v>187</v>
      </c>
      <c r="B38" s="4" t="n">
        <f aca="false">$C$1*C38</f>
        <v>84</v>
      </c>
      <c r="C38" s="9" t="n">
        <v>14</v>
      </c>
      <c r="D38" s="5" t="s">
        <v>188</v>
      </c>
      <c r="G38" s="5" t="s">
        <v>189</v>
      </c>
      <c r="I38" s="8" t="s">
        <v>190</v>
      </c>
      <c r="J38" s="8" t="s">
        <v>87</v>
      </c>
      <c r="K38" s="8" t="s">
        <v>191</v>
      </c>
      <c r="L38" s="8" t="s">
        <v>23</v>
      </c>
      <c r="M38" s="8" t="n">
        <v>0.1</v>
      </c>
      <c r="N38" s="8" t="n">
        <v>0.02</v>
      </c>
      <c r="O38" s="0" t="n">
        <v>0.0091</v>
      </c>
      <c r="P38" s="0" t="n">
        <v>0.00495</v>
      </c>
      <c r="Q38" s="0"/>
      <c r="R38" s="8" t="n">
        <f aca="false">M38*$C38</f>
        <v>1.4</v>
      </c>
      <c r="S38" s="8" t="n">
        <f aca="false">N38*$C38</f>
        <v>0.28</v>
      </c>
      <c r="T38" s="8" t="n">
        <f aca="false">O38*$C38</f>
        <v>0.1274</v>
      </c>
      <c r="U38" s="8" t="n">
        <f aca="false">P38*$C38</f>
        <v>0.0693</v>
      </c>
      <c r="W38" s="8" t="n">
        <f aca="false">R38+W37</f>
        <v>101.1</v>
      </c>
      <c r="X38" s="8" t="n">
        <f aca="false">S38+X37</f>
        <v>81.216</v>
      </c>
      <c r="Y38" s="8" t="n">
        <f aca="false">T38+Y37</f>
        <v>65.71814</v>
      </c>
      <c r="Z38" s="8" t="n">
        <f aca="false">U38+Z37</f>
        <v>49.54999</v>
      </c>
    </row>
    <row r="39" customFormat="false" ht="30" hidden="false" customHeight="false" outlineLevel="0" collapsed="false">
      <c r="A39" s="5" t="s">
        <v>192</v>
      </c>
      <c r="B39" s="4" t="n">
        <f aca="false">$C$1*C39</f>
        <v>30</v>
      </c>
      <c r="C39" s="9" t="n">
        <v>5</v>
      </c>
      <c r="D39" s="5" t="s">
        <v>193</v>
      </c>
      <c r="G39" s="5" t="s">
        <v>194</v>
      </c>
      <c r="I39" s="8" t="s">
        <v>195</v>
      </c>
      <c r="J39" s="8" t="s">
        <v>196</v>
      </c>
      <c r="K39" s="8" t="s">
        <v>197</v>
      </c>
      <c r="L39" s="8" t="s">
        <v>23</v>
      </c>
      <c r="M39" s="8" t="n">
        <v>0.48</v>
      </c>
      <c r="N39" s="0" t="n">
        <v>0.42</v>
      </c>
      <c r="O39" s="8" t="n">
        <v>0.21</v>
      </c>
      <c r="P39" s="8" t="n">
        <v>0.138</v>
      </c>
      <c r="Q39" s="0"/>
      <c r="R39" s="8" t="n">
        <f aca="false">M39*$C39</f>
        <v>2.4</v>
      </c>
      <c r="S39" s="8" t="n">
        <f aca="false">N39*$C39</f>
        <v>2.1</v>
      </c>
      <c r="T39" s="8" t="n">
        <f aca="false">O39*$C39</f>
        <v>1.05</v>
      </c>
      <c r="U39" s="8" t="n">
        <f aca="false">P39*$C39</f>
        <v>0.69</v>
      </c>
      <c r="W39" s="8" t="n">
        <f aca="false">R39+W38</f>
        <v>103.5</v>
      </c>
      <c r="X39" s="8" t="n">
        <f aca="false">S39+X38</f>
        <v>83.316</v>
      </c>
      <c r="Y39" s="8" t="n">
        <f aca="false">T39+Y38</f>
        <v>66.76814</v>
      </c>
      <c r="Z39" s="8" t="n">
        <f aca="false">U39+Z38</f>
        <v>50.23999</v>
      </c>
    </row>
    <row r="40" customFormat="false" ht="30" hidden="false" customHeight="false" outlineLevel="0" collapsed="false">
      <c r="A40" s="5" t="s">
        <v>198</v>
      </c>
      <c r="B40" s="4" t="n">
        <f aca="false">$C$1*C40</f>
        <v>6</v>
      </c>
      <c r="C40" s="9" t="n">
        <v>1</v>
      </c>
      <c r="D40" s="5" t="s">
        <v>199</v>
      </c>
      <c r="G40" s="0"/>
      <c r="I40" s="8" t="s">
        <v>200</v>
      </c>
      <c r="J40" s="8" t="s">
        <v>201</v>
      </c>
      <c r="K40" s="8" t="s">
        <v>202</v>
      </c>
      <c r="L40" s="8" t="s">
        <v>29</v>
      </c>
      <c r="M40" s="8" t="n">
        <v>1.11</v>
      </c>
      <c r="N40" s="8" t="n">
        <v>1.055</v>
      </c>
      <c r="O40" s="8" t="n">
        <v>1.0456</v>
      </c>
      <c r="P40" s="8" t="n">
        <v>1.0456</v>
      </c>
      <c r="Q40" s="0"/>
      <c r="R40" s="8" t="n">
        <f aca="false">M40*$C40</f>
        <v>1.11</v>
      </c>
      <c r="S40" s="8" t="n">
        <f aca="false">N40*$C40</f>
        <v>1.055</v>
      </c>
      <c r="T40" s="8" t="n">
        <f aca="false">O40*$C40</f>
        <v>1.0456</v>
      </c>
      <c r="U40" s="8" t="n">
        <f aca="false">P40*$C40</f>
        <v>1.0456</v>
      </c>
      <c r="W40" s="8" t="n">
        <f aca="false">R40+W39</f>
        <v>104.61</v>
      </c>
      <c r="X40" s="8" t="n">
        <f aca="false">S40+X39</f>
        <v>84.371</v>
      </c>
      <c r="Y40" s="8" t="n">
        <f aca="false">T40+Y39</f>
        <v>67.81374</v>
      </c>
      <c r="Z40" s="8" t="n">
        <f aca="false">U40+Z39</f>
        <v>51.28559</v>
      </c>
    </row>
    <row r="41" customFormat="false" ht="30" hidden="false" customHeight="false" outlineLevel="0" collapsed="false">
      <c r="A41" s="5" t="s">
        <v>203</v>
      </c>
      <c r="B41" s="4" t="n">
        <f aca="false">$C$1*C41</f>
        <v>6</v>
      </c>
      <c r="C41" s="9" t="n">
        <v>1</v>
      </c>
      <c r="D41" s="5" t="s">
        <v>204</v>
      </c>
      <c r="G41" s="0"/>
      <c r="I41" s="8" t="s">
        <v>205</v>
      </c>
      <c r="J41" s="8" t="s">
        <v>201</v>
      </c>
      <c r="K41" s="8" t="s">
        <v>206</v>
      </c>
      <c r="L41" s="8" t="s">
        <v>29</v>
      </c>
      <c r="M41" s="8" t="n">
        <v>2.29</v>
      </c>
      <c r="N41" s="8" t="n">
        <v>2.175</v>
      </c>
      <c r="O41" s="8" t="n">
        <v>1.9636</v>
      </c>
      <c r="P41" s="0" t="n">
        <v>1.9636</v>
      </c>
      <c r="Q41" s="0"/>
      <c r="R41" s="8" t="n">
        <f aca="false">M41*$C41</f>
        <v>2.29</v>
      </c>
      <c r="S41" s="8" t="n">
        <f aca="false">N41*$C41</f>
        <v>2.175</v>
      </c>
      <c r="T41" s="8" t="n">
        <f aca="false">O41*$C41</f>
        <v>1.9636</v>
      </c>
      <c r="U41" s="8" t="n">
        <f aca="false">P41*$C41</f>
        <v>1.9636</v>
      </c>
      <c r="W41" s="8" t="n">
        <f aca="false">R41+W40</f>
        <v>106.9</v>
      </c>
      <c r="X41" s="8" t="n">
        <f aca="false">S41+X40</f>
        <v>86.546</v>
      </c>
      <c r="Y41" s="8" t="n">
        <f aca="false">T41+Y40</f>
        <v>69.77734</v>
      </c>
      <c r="Z41" s="8" t="n">
        <f aca="false">U41+Z40</f>
        <v>53.24919</v>
      </c>
    </row>
    <row r="42" customFormat="false" ht="30" hidden="false" customHeight="false" outlineLevel="0" collapsed="false">
      <c r="A42" s="5" t="s">
        <v>207</v>
      </c>
      <c r="B42" s="4" t="n">
        <f aca="false">$C$1*C42</f>
        <v>6</v>
      </c>
      <c r="C42" s="9" t="n">
        <v>1</v>
      </c>
      <c r="D42" s="5" t="s">
        <v>208</v>
      </c>
      <c r="G42" s="0"/>
      <c r="I42" s="8" t="s">
        <v>209</v>
      </c>
      <c r="J42" s="8" t="s">
        <v>68</v>
      </c>
      <c r="K42" s="8" t="s">
        <v>210</v>
      </c>
      <c r="L42" s="8" t="s">
        <v>29</v>
      </c>
      <c r="M42" s="8" t="n">
        <v>3.08</v>
      </c>
      <c r="N42" s="8" t="n">
        <v>2.75</v>
      </c>
      <c r="O42" s="8" t="n">
        <v>2.255</v>
      </c>
      <c r="P42" s="8" t="n">
        <v>1.54</v>
      </c>
      <c r="Q42" s="0"/>
      <c r="R42" s="8" t="n">
        <f aca="false">M42*$C42</f>
        <v>3.08</v>
      </c>
      <c r="S42" s="8" t="n">
        <f aca="false">N42*$C42</f>
        <v>2.75</v>
      </c>
      <c r="T42" s="8" t="n">
        <f aca="false">O42*$C42</f>
        <v>2.255</v>
      </c>
      <c r="U42" s="8" t="n">
        <f aca="false">P42*$C42</f>
        <v>1.54</v>
      </c>
      <c r="W42" s="8" t="n">
        <f aca="false">R42+W41</f>
        <v>109.98</v>
      </c>
      <c r="X42" s="8" t="n">
        <f aca="false">S42+X41</f>
        <v>89.296</v>
      </c>
      <c r="Y42" s="8" t="n">
        <f aca="false">T42+Y41</f>
        <v>72.03234</v>
      </c>
      <c r="Z42" s="8" t="n">
        <f aca="false">U42+Z41</f>
        <v>54.78919</v>
      </c>
    </row>
    <row r="43" customFormat="false" ht="15" hidden="false" customHeight="false" outlineLevel="0" collapsed="false">
      <c r="A43" s="5" t="s">
        <v>211</v>
      </c>
      <c r="B43" s="4" t="n">
        <f aca="false">$C$1*C43</f>
        <v>6</v>
      </c>
      <c r="C43" s="9" t="n">
        <v>1</v>
      </c>
      <c r="D43" s="5" t="s">
        <v>212</v>
      </c>
      <c r="G43" s="0"/>
      <c r="I43" s="8" t="s">
        <v>213</v>
      </c>
      <c r="J43" s="8" t="s">
        <v>214</v>
      </c>
      <c r="K43" s="8" t="s">
        <v>215</v>
      </c>
      <c r="L43" s="8" t="s">
        <v>29</v>
      </c>
      <c r="M43" s="8" t="n">
        <v>3.09</v>
      </c>
      <c r="N43" s="8" t="n">
        <v>2.881</v>
      </c>
      <c r="O43" s="8" t="n">
        <v>1.974</v>
      </c>
      <c r="P43" s="8" t="n">
        <v>1.7072</v>
      </c>
      <c r="Q43" s="0"/>
      <c r="R43" s="8" t="n">
        <f aca="false">M43*$C43</f>
        <v>3.09</v>
      </c>
      <c r="S43" s="8" t="n">
        <f aca="false">N43*$C43</f>
        <v>2.881</v>
      </c>
      <c r="T43" s="8" t="n">
        <f aca="false">O43*$C43</f>
        <v>1.974</v>
      </c>
      <c r="U43" s="8" t="n">
        <f aca="false">P43*$C43</f>
        <v>1.7072</v>
      </c>
      <c r="W43" s="8" t="n">
        <f aca="false">R43+W42</f>
        <v>113.07</v>
      </c>
      <c r="X43" s="8" t="n">
        <f aca="false">S43+X42</f>
        <v>92.177</v>
      </c>
      <c r="Y43" s="8" t="n">
        <f aca="false">T43+Y42</f>
        <v>74.00634</v>
      </c>
      <c r="Z43" s="8" t="n">
        <f aca="false">U43+Z42</f>
        <v>56.49639</v>
      </c>
    </row>
    <row r="44" customFormat="false" ht="90" hidden="false" customHeight="false" outlineLevel="0" collapsed="false">
      <c r="A44" s="5" t="s">
        <v>216</v>
      </c>
      <c r="B44" s="4" t="n">
        <f aca="false">$C$1*C44</f>
        <v>6</v>
      </c>
      <c r="C44" s="9" t="n">
        <v>1</v>
      </c>
      <c r="D44" s="5" t="s">
        <v>217</v>
      </c>
      <c r="G44" s="0"/>
      <c r="I44" s="8" t="s">
        <v>218</v>
      </c>
      <c r="J44" s="13" t="s">
        <v>219</v>
      </c>
      <c r="K44" s="13" t="s">
        <v>217</v>
      </c>
      <c r="L44" s="8" t="s">
        <v>220</v>
      </c>
      <c r="M44" s="15" t="n">
        <v>8.5</v>
      </c>
      <c r="N44" s="15" t="n">
        <v>8.5</v>
      </c>
      <c r="O44" s="15" t="n">
        <v>8.5</v>
      </c>
      <c r="P44" s="15" t="n">
        <v>8.5</v>
      </c>
      <c r="Q44" s="8" t="s">
        <v>221</v>
      </c>
      <c r="R44" s="8" t="n">
        <f aca="false">M44*$C44</f>
        <v>8.5</v>
      </c>
      <c r="S44" s="8" t="n">
        <f aca="false">N44*$C44</f>
        <v>8.5</v>
      </c>
      <c r="T44" s="8" t="n">
        <f aca="false">O44*$C44</f>
        <v>8.5</v>
      </c>
      <c r="U44" s="8" t="n">
        <f aca="false">P44*$C44</f>
        <v>8.5</v>
      </c>
      <c r="W44" s="8" t="n">
        <f aca="false">R44+W43</f>
        <v>121.57</v>
      </c>
      <c r="X44" s="8" t="n">
        <f aca="false">S44+X43</f>
        <v>100.677</v>
      </c>
      <c r="Y44" s="8" t="n">
        <f aca="false">T44+Y43</f>
        <v>82.50634</v>
      </c>
      <c r="Z44" s="8" t="n">
        <f aca="false">U44+Z43</f>
        <v>64.99639</v>
      </c>
    </row>
    <row r="45" customFormat="false" ht="30" hidden="false" customHeight="false" outlineLevel="0" collapsed="false">
      <c r="A45" s="5" t="s">
        <v>222</v>
      </c>
      <c r="B45" s="4" t="n">
        <f aca="false">$C$1*C45</f>
        <v>6</v>
      </c>
      <c r="C45" s="9" t="n">
        <v>1</v>
      </c>
      <c r="D45" s="5" t="s">
        <v>223</v>
      </c>
      <c r="G45" s="0"/>
      <c r="I45" s="8" t="s">
        <v>224</v>
      </c>
      <c r="J45" s="8" t="s">
        <v>43</v>
      </c>
      <c r="K45" s="8" t="s">
        <v>225</v>
      </c>
      <c r="L45" s="8" t="s">
        <v>226</v>
      </c>
      <c r="M45" s="8" t="n">
        <v>1.84</v>
      </c>
      <c r="N45" s="0" t="n">
        <v>1.66</v>
      </c>
      <c r="O45" s="0" t="n">
        <v>1.3343</v>
      </c>
      <c r="P45" s="0" t="n">
        <v>0.85985</v>
      </c>
      <c r="R45" s="8" t="n">
        <f aca="false">M45*$C45</f>
        <v>1.84</v>
      </c>
      <c r="S45" s="8" t="n">
        <f aca="false">N45*$C45</f>
        <v>1.66</v>
      </c>
      <c r="T45" s="8" t="n">
        <f aca="false">O45*$C45</f>
        <v>1.3343</v>
      </c>
      <c r="U45" s="8" t="n">
        <f aca="false">P45*$C45</f>
        <v>0.85985</v>
      </c>
      <c r="W45" s="8" t="n">
        <f aca="false">R45+W44</f>
        <v>123.41</v>
      </c>
      <c r="X45" s="8" t="n">
        <f aca="false">S45+X44</f>
        <v>102.337</v>
      </c>
      <c r="Y45" s="8" t="n">
        <f aca="false">T45+Y44</f>
        <v>83.84064</v>
      </c>
      <c r="Z45" s="8" t="n">
        <f aca="false">U45+Z44</f>
        <v>65.85624</v>
      </c>
    </row>
    <row r="46" customFormat="false" ht="45" hidden="false" customHeight="false" outlineLevel="0" collapsed="false">
      <c r="A46" s="5" t="s">
        <v>227</v>
      </c>
      <c r="B46" s="4" t="n">
        <f aca="false">$C$1*C46</f>
        <v>6</v>
      </c>
      <c r="C46" s="9" t="n">
        <v>1</v>
      </c>
      <c r="D46" s="5" t="s">
        <v>228</v>
      </c>
      <c r="G46" s="5" t="s">
        <v>229</v>
      </c>
      <c r="I46" s="8" t="s">
        <v>230</v>
      </c>
      <c r="J46" s="8" t="s">
        <v>92</v>
      </c>
      <c r="K46" s="8" t="s">
        <v>231</v>
      </c>
      <c r="L46" s="8" t="s">
        <v>23</v>
      </c>
      <c r="M46" s="8" t="n">
        <v>0.33</v>
      </c>
      <c r="N46" s="0" t="n">
        <v>0.293</v>
      </c>
      <c r="O46" s="0" t="n">
        <v>0.2113</v>
      </c>
      <c r="P46" s="8" t="n">
        <v>0.1495</v>
      </c>
      <c r="R46" s="8" t="n">
        <f aca="false">M46*$C46</f>
        <v>0.33</v>
      </c>
      <c r="S46" s="8" t="n">
        <f aca="false">N46*$C46</f>
        <v>0.293</v>
      </c>
      <c r="T46" s="8" t="n">
        <f aca="false">O46*$C46</f>
        <v>0.2113</v>
      </c>
      <c r="U46" s="8" t="n">
        <f aca="false">P46*$C46</f>
        <v>0.1495</v>
      </c>
      <c r="W46" s="8" t="n">
        <f aca="false">R46+W45</f>
        <v>123.74</v>
      </c>
      <c r="X46" s="8" t="n">
        <f aca="false">S46+X45</f>
        <v>102.63</v>
      </c>
      <c r="Y46" s="8" t="n">
        <f aca="false">T46+Y45</f>
        <v>84.05194</v>
      </c>
      <c r="Z46" s="8" t="n">
        <f aca="false">U46+Z45</f>
        <v>66.00574</v>
      </c>
    </row>
    <row r="47" customFormat="false" ht="30" hidden="false" customHeight="false" outlineLevel="0" collapsed="false">
      <c r="A47" s="5" t="s">
        <v>232</v>
      </c>
      <c r="B47" s="4" t="n">
        <f aca="false">$C$1*C47</f>
        <v>48</v>
      </c>
      <c r="C47" s="9" t="n">
        <v>8</v>
      </c>
      <c r="D47" s="5" t="s">
        <v>228</v>
      </c>
      <c r="G47" s="5" t="s">
        <v>233</v>
      </c>
      <c r="I47" s="8" t="s">
        <v>234</v>
      </c>
      <c r="J47" s="8" t="s">
        <v>43</v>
      </c>
      <c r="K47" s="8" t="s">
        <v>235</v>
      </c>
      <c r="L47" s="8" t="s">
        <v>23</v>
      </c>
      <c r="M47" s="8" t="n">
        <v>0.33</v>
      </c>
      <c r="N47" s="0" t="n">
        <v>0.293</v>
      </c>
      <c r="O47" s="0" t="n">
        <v>0.2113</v>
      </c>
      <c r="P47" s="8" t="n">
        <v>0.1495</v>
      </c>
      <c r="R47" s="8" t="n">
        <f aca="false">M47*$C47</f>
        <v>2.64</v>
      </c>
      <c r="S47" s="8" t="n">
        <f aca="false">N47*$C47</f>
        <v>2.344</v>
      </c>
      <c r="T47" s="8" t="n">
        <f aca="false">O47*$C47</f>
        <v>1.6904</v>
      </c>
      <c r="U47" s="8" t="n">
        <f aca="false">P47*$C47</f>
        <v>1.196</v>
      </c>
      <c r="W47" s="8" t="n">
        <f aca="false">R47+W46</f>
        <v>126.38</v>
      </c>
      <c r="X47" s="8" t="n">
        <f aca="false">S47+X46</f>
        <v>104.974</v>
      </c>
      <c r="Y47" s="8" t="n">
        <f aca="false">T47+Y46</f>
        <v>85.74234</v>
      </c>
      <c r="Z47" s="8" t="n">
        <f aca="false">U47+Z46</f>
        <v>67.20174</v>
      </c>
    </row>
    <row r="48" customFormat="false" ht="30" hidden="false" customHeight="false" outlineLevel="0" collapsed="false">
      <c r="A48" s="5" t="s">
        <v>236</v>
      </c>
      <c r="B48" s="4" t="n">
        <f aca="false">$C$1*C48</f>
        <v>24</v>
      </c>
      <c r="C48" s="9" t="n">
        <v>4</v>
      </c>
      <c r="D48" s="5" t="s">
        <v>228</v>
      </c>
      <c r="G48" s="5" t="s">
        <v>237</v>
      </c>
      <c r="I48" s="8" t="s">
        <v>238</v>
      </c>
      <c r="J48" s="8" t="s">
        <v>43</v>
      </c>
      <c r="K48" s="8" t="s">
        <v>239</v>
      </c>
      <c r="L48" s="8" t="s">
        <v>23</v>
      </c>
      <c r="M48" s="8" t="n">
        <v>0.33</v>
      </c>
      <c r="N48" s="8" t="n">
        <v>0.293</v>
      </c>
      <c r="O48" s="8" t="n">
        <v>0.2113</v>
      </c>
      <c r="P48" s="8" t="n">
        <v>0.1495</v>
      </c>
      <c r="R48" s="8" t="n">
        <f aca="false">M48*$C48</f>
        <v>1.32</v>
      </c>
      <c r="S48" s="8" t="n">
        <f aca="false">N48*$C48</f>
        <v>1.172</v>
      </c>
      <c r="T48" s="8" t="n">
        <f aca="false">O48*$C48</f>
        <v>0.8452</v>
      </c>
      <c r="U48" s="8" t="n">
        <f aca="false">P48*$C48</f>
        <v>0.598</v>
      </c>
      <c r="W48" s="8" t="n">
        <f aca="false">R48+W47</f>
        <v>127.7</v>
      </c>
      <c r="X48" s="8" t="n">
        <f aca="false">S48+X47</f>
        <v>106.146</v>
      </c>
      <c r="Y48" s="8" t="n">
        <f aca="false">T48+Y47</f>
        <v>86.58754</v>
      </c>
      <c r="Z48" s="8" t="n">
        <f aca="false">U48+Z47</f>
        <v>67.79974</v>
      </c>
    </row>
    <row r="49" customFormat="false" ht="45" hidden="false" customHeight="false" outlineLevel="0" collapsed="false">
      <c r="A49" s="5" t="s">
        <v>240</v>
      </c>
      <c r="B49" s="4" t="n">
        <f aca="false">$C$1*C49</f>
        <v>6</v>
      </c>
      <c r="C49" s="9" t="n">
        <v>1</v>
      </c>
      <c r="D49" s="5" t="s">
        <v>241</v>
      </c>
      <c r="G49" s="0"/>
      <c r="I49" s="8" t="s">
        <v>242</v>
      </c>
      <c r="J49" s="8" t="s">
        <v>243</v>
      </c>
      <c r="K49" s="8" t="s">
        <v>244</v>
      </c>
      <c r="L49" s="8" t="s">
        <v>23</v>
      </c>
      <c r="M49" s="8" t="n">
        <v>0.16</v>
      </c>
      <c r="N49" s="0" t="n">
        <v>0.153</v>
      </c>
      <c r="O49" s="0" t="n">
        <v>0.0944</v>
      </c>
      <c r="P49" s="8" t="n">
        <v>0.06836</v>
      </c>
      <c r="R49" s="8" t="n">
        <f aca="false">M49*$C49</f>
        <v>0.16</v>
      </c>
      <c r="S49" s="8" t="n">
        <f aca="false">N49*$C49</f>
        <v>0.153</v>
      </c>
      <c r="T49" s="8" t="n">
        <f aca="false">O49*$C49</f>
        <v>0.0944</v>
      </c>
      <c r="U49" s="8" t="n">
        <f aca="false">P49*$C49</f>
        <v>0.06836</v>
      </c>
      <c r="W49" s="8" t="n">
        <f aca="false">R49+W48</f>
        <v>127.86</v>
      </c>
      <c r="X49" s="8" t="n">
        <f aca="false">S49+X48</f>
        <v>106.299</v>
      </c>
      <c r="Y49" s="8" t="n">
        <f aca="false">T49+Y48</f>
        <v>86.68194</v>
      </c>
      <c r="Z49" s="8" t="n">
        <f aca="false">U49+Z48</f>
        <v>67.8681</v>
      </c>
    </row>
    <row r="50" customFormat="false" ht="45" hidden="false" customHeight="false" outlineLevel="0" collapsed="false">
      <c r="A50" s="5" t="s">
        <v>245</v>
      </c>
      <c r="B50" s="4" t="n">
        <f aca="false">$C$1*C50</f>
        <v>6</v>
      </c>
      <c r="C50" s="9" t="n">
        <v>1</v>
      </c>
      <c r="D50" s="5" t="s">
        <v>246</v>
      </c>
      <c r="G50" s="5" t="s">
        <v>247</v>
      </c>
      <c r="I50" s="8" t="s">
        <v>248</v>
      </c>
      <c r="J50" s="8" t="s">
        <v>249</v>
      </c>
      <c r="K50" s="8" t="s">
        <v>250</v>
      </c>
      <c r="L50" s="8" t="s">
        <v>23</v>
      </c>
      <c r="M50" s="8" t="n">
        <v>0.22</v>
      </c>
      <c r="N50" s="8" t="n">
        <v>0.183</v>
      </c>
      <c r="O50" s="8" t="n">
        <v>0.1466</v>
      </c>
      <c r="P50" s="8" t="n">
        <v>0.1173</v>
      </c>
      <c r="R50" s="8" t="n">
        <f aca="false">M50*$C50</f>
        <v>0.22</v>
      </c>
      <c r="S50" s="8" t="n">
        <f aca="false">N50*$C50</f>
        <v>0.183</v>
      </c>
      <c r="T50" s="8" t="n">
        <f aca="false">O50*$C50</f>
        <v>0.1466</v>
      </c>
      <c r="U50" s="8" t="n">
        <f aca="false">P50*$C50</f>
        <v>0.1173</v>
      </c>
      <c r="W50" s="8" t="n">
        <f aca="false">R50+W49</f>
        <v>128.08</v>
      </c>
      <c r="X50" s="8" t="n">
        <f aca="false">S50+X49</f>
        <v>106.482</v>
      </c>
      <c r="Y50" s="8" t="n">
        <f aca="false">T50+Y49</f>
        <v>86.82854</v>
      </c>
      <c r="Z50" s="8" t="n">
        <f aca="false">U50+Z49</f>
        <v>67.9854</v>
      </c>
    </row>
    <row r="51" customFormat="false" ht="30" hidden="false" customHeight="false" outlineLevel="0" collapsed="false">
      <c r="A51" s="5" t="s">
        <v>251</v>
      </c>
      <c r="B51" s="4" t="n">
        <f aca="false">$C$1*C51</f>
        <v>12</v>
      </c>
      <c r="C51" s="9" t="n">
        <v>2</v>
      </c>
      <c r="D51" s="5" t="s">
        <v>252</v>
      </c>
      <c r="G51" s="0"/>
      <c r="I51" s="8" t="s">
        <v>253</v>
      </c>
      <c r="J51" s="8" t="s">
        <v>33</v>
      </c>
      <c r="K51" s="8" t="s">
        <v>254</v>
      </c>
      <c r="L51" s="8" t="s">
        <v>29</v>
      </c>
      <c r="M51" s="0" t="n">
        <v>1.62</v>
      </c>
      <c r="N51" s="8" t="n">
        <v>1.35</v>
      </c>
      <c r="O51" s="0" t="n">
        <v>1.02</v>
      </c>
      <c r="P51" s="8" t="n">
        <v>1.02</v>
      </c>
      <c r="R51" s="8" t="n">
        <f aca="false">M51*$C51</f>
        <v>3.24</v>
      </c>
      <c r="S51" s="8" t="n">
        <f aca="false">N51*$C51</f>
        <v>2.7</v>
      </c>
      <c r="T51" s="8" t="n">
        <f aca="false">O51*$C51</f>
        <v>2.04</v>
      </c>
      <c r="U51" s="8" t="n">
        <f aca="false">P51*$C51</f>
        <v>2.04</v>
      </c>
      <c r="W51" s="8" t="n">
        <f aca="false">R51+W50</f>
        <v>131.32</v>
      </c>
      <c r="X51" s="8" t="n">
        <f aca="false">S51+X50</f>
        <v>109.182</v>
      </c>
      <c r="Y51" s="8" t="n">
        <f aca="false">T51+Y50</f>
        <v>88.86854</v>
      </c>
      <c r="Z51" s="8" t="n">
        <f aca="false">U51+Z50</f>
        <v>70.0254</v>
      </c>
    </row>
    <row r="52" customFormat="false" ht="30" hidden="false" customHeight="false" outlineLevel="0" collapsed="false">
      <c r="A52" s="5" t="s">
        <v>255</v>
      </c>
      <c r="B52" s="4" t="n">
        <f aca="false">$C$1*C52</f>
        <v>6</v>
      </c>
      <c r="C52" s="9" t="n">
        <v>1</v>
      </c>
      <c r="D52" s="5" t="s">
        <v>256</v>
      </c>
      <c r="G52" s="0"/>
      <c r="I52" s="8" t="s">
        <v>257</v>
      </c>
      <c r="J52" s="8" t="s">
        <v>48</v>
      </c>
      <c r="K52" s="8" t="s">
        <v>258</v>
      </c>
      <c r="L52" s="8" t="s">
        <v>29</v>
      </c>
      <c r="M52" s="0" t="n">
        <v>2.85</v>
      </c>
      <c r="N52" s="0" t="n">
        <v>2.549</v>
      </c>
      <c r="O52" s="0" t="n">
        <v>2.0847</v>
      </c>
      <c r="P52" s="0" t="n">
        <v>1.68948</v>
      </c>
      <c r="R52" s="8" t="n">
        <f aca="false">M52*$C52</f>
        <v>2.85</v>
      </c>
      <c r="S52" s="8" t="n">
        <f aca="false">N52*$C52</f>
        <v>2.549</v>
      </c>
      <c r="T52" s="8" t="n">
        <f aca="false">O52*$C52</f>
        <v>2.0847</v>
      </c>
      <c r="U52" s="8" t="n">
        <f aca="false">P52*$C52</f>
        <v>1.68948</v>
      </c>
      <c r="W52" s="8" t="n">
        <f aca="false">R52+W51</f>
        <v>134.17</v>
      </c>
      <c r="X52" s="8" t="n">
        <f aca="false">S52+X51</f>
        <v>111.731</v>
      </c>
      <c r="Y52" s="8" t="n">
        <f aca="false">T52+Y51</f>
        <v>90.95324</v>
      </c>
      <c r="Z52" s="8" t="n">
        <f aca="false">U52+Z51</f>
        <v>71.71488</v>
      </c>
    </row>
    <row r="53" customFormat="false" ht="30" hidden="false" customHeight="false" outlineLevel="0" collapsed="false">
      <c r="A53" s="5" t="s">
        <v>259</v>
      </c>
      <c r="B53" s="4" t="n">
        <f aca="false">$C$1*C53</f>
        <v>6</v>
      </c>
      <c r="C53" s="9" t="n">
        <v>1</v>
      </c>
      <c r="D53" s="5" t="s">
        <v>260</v>
      </c>
      <c r="G53" s="0"/>
      <c r="I53" s="8" t="s">
        <v>261</v>
      </c>
      <c r="J53" s="8" t="s">
        <v>262</v>
      </c>
      <c r="K53" s="8" t="s">
        <v>261</v>
      </c>
      <c r="L53" s="8" t="s">
        <v>29</v>
      </c>
      <c r="M53" s="8" t="n">
        <v>1.66</v>
      </c>
      <c r="N53" s="8" t="n">
        <v>1.509</v>
      </c>
      <c r="O53" s="0" t="n">
        <v>1.2936</v>
      </c>
      <c r="P53" s="8" t="n">
        <v>1.078</v>
      </c>
      <c r="R53" s="8" t="n">
        <f aca="false">M53*$C53</f>
        <v>1.66</v>
      </c>
      <c r="S53" s="8" t="n">
        <f aca="false">N53*$C53</f>
        <v>1.509</v>
      </c>
      <c r="T53" s="8" t="n">
        <f aca="false">O53*$C53</f>
        <v>1.2936</v>
      </c>
      <c r="U53" s="8" t="n">
        <f aca="false">P53*$C53</f>
        <v>1.078</v>
      </c>
      <c r="W53" s="8" t="n">
        <f aca="false">R53+W52</f>
        <v>135.83</v>
      </c>
      <c r="X53" s="8" t="n">
        <f aca="false">S53+X52</f>
        <v>113.24</v>
      </c>
      <c r="Y53" s="8" t="n">
        <f aca="false">T53+Y52</f>
        <v>92.24684</v>
      </c>
      <c r="Z53" s="8" t="n">
        <f aca="false">U53+Z52</f>
        <v>72.79288</v>
      </c>
    </row>
    <row r="54" customFormat="false" ht="30" hidden="false" customHeight="false" outlineLevel="0" collapsed="false">
      <c r="A54" s="5" t="s">
        <v>263</v>
      </c>
      <c r="B54" s="4" t="n">
        <f aca="false">$C$1*C54</f>
        <v>6</v>
      </c>
      <c r="C54" s="9" t="n">
        <v>1</v>
      </c>
      <c r="D54" s="5" t="s">
        <v>264</v>
      </c>
      <c r="G54" s="0"/>
      <c r="I54" s="8" t="s">
        <v>265</v>
      </c>
      <c r="J54" s="8" t="s">
        <v>262</v>
      </c>
      <c r="K54" s="8" t="s">
        <v>266</v>
      </c>
      <c r="L54" s="8" t="s">
        <v>29</v>
      </c>
      <c r="M54" s="8" t="n">
        <v>1.37</v>
      </c>
      <c r="N54" s="8" t="n">
        <v>1.206</v>
      </c>
      <c r="O54" s="8" t="n">
        <v>1.0406</v>
      </c>
      <c r="P54" s="0" t="n">
        <v>0.7568</v>
      </c>
      <c r="R54" s="8" t="n">
        <f aca="false">M54*$C54</f>
        <v>1.37</v>
      </c>
      <c r="S54" s="8" t="n">
        <f aca="false">N54*$C54</f>
        <v>1.206</v>
      </c>
      <c r="T54" s="8" t="n">
        <f aca="false">O54*$C54</f>
        <v>1.0406</v>
      </c>
      <c r="U54" s="8" t="n">
        <f aca="false">P54*$C54</f>
        <v>0.7568</v>
      </c>
      <c r="W54" s="8" t="n">
        <f aca="false">R54+W53</f>
        <v>137.2</v>
      </c>
      <c r="X54" s="8" t="n">
        <f aca="false">S54+X53</f>
        <v>114.446</v>
      </c>
      <c r="Y54" s="8" t="n">
        <f aca="false">T54+Y53</f>
        <v>93.28744</v>
      </c>
      <c r="Z54" s="8" t="n">
        <f aca="false">U54+Z53</f>
        <v>73.54968</v>
      </c>
    </row>
    <row r="55" customFormat="false" ht="45" hidden="false" customHeight="false" outlineLevel="0" collapsed="false">
      <c r="A55" s="5" t="s">
        <v>267</v>
      </c>
      <c r="B55" s="4" t="n">
        <f aca="false">$C$1*C55</f>
        <v>24</v>
      </c>
      <c r="C55" s="9" t="n">
        <v>4</v>
      </c>
      <c r="D55" s="5" t="s">
        <v>268</v>
      </c>
      <c r="G55" s="0"/>
      <c r="I55" s="8" t="s">
        <v>269</v>
      </c>
      <c r="J55" s="8" t="s">
        <v>270</v>
      </c>
      <c r="K55" s="8" t="s">
        <v>271</v>
      </c>
      <c r="L55" s="8" t="s">
        <v>23</v>
      </c>
      <c r="M55" s="8" t="n">
        <v>0.51</v>
      </c>
      <c r="N55" s="0" t="n">
        <v>0.291</v>
      </c>
      <c r="O55" s="0" t="n">
        <v>0.1889</v>
      </c>
      <c r="P55" s="0" t="n">
        <v>0.14454</v>
      </c>
      <c r="R55" s="8" t="n">
        <f aca="false">M55*$C55</f>
        <v>2.04</v>
      </c>
      <c r="S55" s="8" t="n">
        <f aca="false">N55*$C55</f>
        <v>1.164</v>
      </c>
      <c r="T55" s="8" t="n">
        <f aca="false">O55*$C55</f>
        <v>0.7556</v>
      </c>
      <c r="U55" s="8" t="n">
        <f aca="false">P55*$C55</f>
        <v>0.57816</v>
      </c>
      <c r="W55" s="8" t="n">
        <f aca="false">R55+W54</f>
        <v>139.24</v>
      </c>
      <c r="X55" s="8" t="n">
        <f aca="false">S55+X54</f>
        <v>115.61</v>
      </c>
      <c r="Y55" s="8" t="n">
        <f aca="false">T55+Y54</f>
        <v>94.04304</v>
      </c>
      <c r="Z55" s="8" t="n">
        <f aca="false">U55+Z54</f>
        <v>74.12784</v>
      </c>
    </row>
    <row r="56" customFormat="false" ht="30" hidden="false" customHeight="false" outlineLevel="0" collapsed="false">
      <c r="A56" s="5" t="s">
        <v>272</v>
      </c>
      <c r="B56" s="4" t="n">
        <f aca="false">$C$1*C56</f>
        <v>30</v>
      </c>
      <c r="C56" s="9" t="n">
        <v>5</v>
      </c>
      <c r="D56" s="5" t="s">
        <v>273</v>
      </c>
      <c r="G56" s="0"/>
      <c r="I56" s="8" t="s">
        <v>274</v>
      </c>
      <c r="J56" s="8" t="s">
        <v>275</v>
      </c>
      <c r="K56" s="8" t="s">
        <v>276</v>
      </c>
      <c r="L56" s="8" t="s">
        <v>29</v>
      </c>
      <c r="M56" s="8" t="n">
        <v>0.55</v>
      </c>
      <c r="N56" s="8" t="n">
        <v>0.464</v>
      </c>
      <c r="O56" s="0" t="n">
        <v>0.3476</v>
      </c>
      <c r="P56" s="0" t="n">
        <v>0.19688</v>
      </c>
      <c r="R56" s="8" t="n">
        <f aca="false">M56*$C56</f>
        <v>2.75</v>
      </c>
      <c r="S56" s="8" t="n">
        <f aca="false">N56*$C56</f>
        <v>2.32</v>
      </c>
      <c r="T56" s="8" t="n">
        <f aca="false">O56*$C56</f>
        <v>1.738</v>
      </c>
      <c r="U56" s="8" t="n">
        <f aca="false">P56*$C56</f>
        <v>0.9844</v>
      </c>
      <c r="W56" s="8" t="n">
        <f aca="false">R56+W55</f>
        <v>141.99</v>
      </c>
      <c r="X56" s="8" t="n">
        <f aca="false">S56+X55</f>
        <v>117.93</v>
      </c>
      <c r="Y56" s="8" t="n">
        <f aca="false">T56+Y55</f>
        <v>95.78104</v>
      </c>
      <c r="Z56" s="8" t="n">
        <f aca="false">U56+Z55</f>
        <v>75.11224</v>
      </c>
    </row>
    <row r="57" customFormat="false" ht="28.35" hidden="false" customHeight="false" outlineLevel="0" collapsed="false">
      <c r="A57" s="5" t="s">
        <v>277</v>
      </c>
      <c r="B57" s="4" t="n">
        <f aca="false">$C$1*C57</f>
        <v>0</v>
      </c>
      <c r="C57" s="9" t="n">
        <v>0</v>
      </c>
      <c r="D57" s="5" t="s">
        <v>278</v>
      </c>
      <c r="G57" s="0"/>
      <c r="I57" s="0"/>
      <c r="J57" s="8" t="s">
        <v>279</v>
      </c>
      <c r="K57" s="0"/>
      <c r="L57" s="8" t="s">
        <v>23</v>
      </c>
      <c r="M57" s="15" t="n">
        <v>5</v>
      </c>
      <c r="N57" s="15" t="n">
        <v>5</v>
      </c>
      <c r="O57" s="15" t="n">
        <v>5</v>
      </c>
      <c r="P57" s="15" t="n">
        <v>5</v>
      </c>
      <c r="R57" s="8" t="n">
        <f aca="false">M57*$C57</f>
        <v>0</v>
      </c>
      <c r="S57" s="8" t="n">
        <f aca="false">N57*$C57</f>
        <v>0</v>
      </c>
      <c r="T57" s="8" t="n">
        <f aca="false">O57*$C57</f>
        <v>0</v>
      </c>
      <c r="U57" s="8" t="n">
        <f aca="false">P57*$C57</f>
        <v>0</v>
      </c>
      <c r="W57" s="8" t="n">
        <f aca="false">R57+W56</f>
        <v>141.99</v>
      </c>
      <c r="X57" s="8" t="n">
        <f aca="false">S57+X56</f>
        <v>117.93</v>
      </c>
      <c r="Y57" s="8" t="n">
        <f aca="false">T57+Y56</f>
        <v>95.78104</v>
      </c>
      <c r="Z57" s="8" t="n">
        <f aca="false">U57+Z56</f>
        <v>75.11224</v>
      </c>
    </row>
    <row r="58" customFormat="false" ht="45" hidden="false" customHeight="false" outlineLevel="0" collapsed="false">
      <c r="A58" s="5" t="s">
        <v>280</v>
      </c>
      <c r="B58" s="4" t="n">
        <f aca="false">$C$1*C58</f>
        <v>24</v>
      </c>
      <c r="C58" s="9" t="n">
        <v>4</v>
      </c>
      <c r="D58" s="5" t="s">
        <v>281</v>
      </c>
      <c r="G58" s="0"/>
      <c r="I58" s="8" t="s">
        <v>282</v>
      </c>
      <c r="J58" s="8" t="s">
        <v>283</v>
      </c>
      <c r="K58" s="8" t="s">
        <v>284</v>
      </c>
      <c r="L58" s="8" t="s">
        <v>29</v>
      </c>
      <c r="M58" s="8" t="n">
        <v>1.63</v>
      </c>
      <c r="N58" s="8" t="n">
        <v>1.469</v>
      </c>
      <c r="O58" s="8" t="n">
        <v>1.1832</v>
      </c>
      <c r="P58" s="8" t="n">
        <v>0.7599</v>
      </c>
      <c r="R58" s="8" t="n">
        <f aca="false">M58*$C58</f>
        <v>6.52</v>
      </c>
      <c r="S58" s="8" t="n">
        <f aca="false">N58*$C58</f>
        <v>5.876</v>
      </c>
      <c r="T58" s="8" t="n">
        <f aca="false">O58*$C58</f>
        <v>4.7328</v>
      </c>
      <c r="U58" s="8" t="n">
        <f aca="false">P58*$C58</f>
        <v>3.0396</v>
      </c>
      <c r="W58" s="8" t="n">
        <f aca="false">R58+W57</f>
        <v>148.51</v>
      </c>
      <c r="X58" s="8" t="n">
        <f aca="false">S58+X57</f>
        <v>123.806</v>
      </c>
      <c r="Y58" s="8" t="n">
        <f aca="false">T58+Y57</f>
        <v>100.51384</v>
      </c>
      <c r="Z58" s="8" t="n">
        <f aca="false">U58+Z57</f>
        <v>78.15184</v>
      </c>
    </row>
    <row r="59" customFormat="false" ht="30" hidden="false" customHeight="false" outlineLevel="0" collapsed="false">
      <c r="A59" s="5" t="s">
        <v>285</v>
      </c>
      <c r="B59" s="4" t="n">
        <f aca="false">$C$1*C59</f>
        <v>120</v>
      </c>
      <c r="C59" s="9" t="n">
        <v>20</v>
      </c>
      <c r="D59" s="5" t="s">
        <v>286</v>
      </c>
      <c r="G59" s="5" t="s">
        <v>287</v>
      </c>
      <c r="I59" s="8" t="s">
        <v>288</v>
      </c>
      <c r="J59" s="8" t="s">
        <v>289</v>
      </c>
      <c r="K59" s="8" t="s">
        <v>290</v>
      </c>
      <c r="L59" s="8" t="s">
        <v>23</v>
      </c>
      <c r="M59" s="8" t="n">
        <v>0.08</v>
      </c>
      <c r="N59" s="8" t="n">
        <v>0.08</v>
      </c>
      <c r="O59" s="8" t="n">
        <v>0.0432</v>
      </c>
      <c r="P59" s="8" t="n">
        <v>0.01694</v>
      </c>
      <c r="R59" s="8" t="n">
        <f aca="false">M59*$C59</f>
        <v>1.6</v>
      </c>
      <c r="S59" s="8" t="n">
        <f aca="false">N59*$C59</f>
        <v>1.6</v>
      </c>
      <c r="T59" s="8" t="n">
        <f aca="false">O59*$C59</f>
        <v>0.864</v>
      </c>
      <c r="U59" s="8" t="n">
        <f aca="false">P59*$C59</f>
        <v>0.3388</v>
      </c>
      <c r="W59" s="8" t="n">
        <f aca="false">R59+W58</f>
        <v>150.11</v>
      </c>
      <c r="X59" s="8" t="n">
        <f aca="false">S59+X58</f>
        <v>125.406</v>
      </c>
      <c r="Y59" s="8" t="n">
        <f aca="false">T59+Y58</f>
        <v>101.37784</v>
      </c>
      <c r="Z59" s="8" t="n">
        <f aca="false">U59+Z58</f>
        <v>78.49064</v>
      </c>
    </row>
    <row r="60" customFormat="false" ht="45" hidden="false" customHeight="false" outlineLevel="0" collapsed="false">
      <c r="A60" s="5" t="s">
        <v>291</v>
      </c>
      <c r="B60" s="4" t="n">
        <f aca="false">$C$1*C60</f>
        <v>114</v>
      </c>
      <c r="C60" s="9" t="n">
        <v>19</v>
      </c>
      <c r="D60" s="5" t="s">
        <v>292</v>
      </c>
      <c r="G60" s="5" t="s">
        <v>293</v>
      </c>
      <c r="I60" s="13" t="s">
        <v>294</v>
      </c>
      <c r="J60" s="8" t="s">
        <v>295</v>
      </c>
      <c r="K60" s="8" t="s">
        <v>296</v>
      </c>
      <c r="L60" s="8" t="s">
        <v>23</v>
      </c>
      <c r="M60" s="0" t="n">
        <v>0.1</v>
      </c>
      <c r="N60" s="8" t="n">
        <v>0.1</v>
      </c>
      <c r="O60" s="8" t="n">
        <v>0.0096</v>
      </c>
      <c r="P60" s="8" t="n">
        <v>0.00352</v>
      </c>
      <c r="R60" s="8" t="n">
        <f aca="false">M60*$C60</f>
        <v>1.9</v>
      </c>
      <c r="S60" s="8" t="n">
        <f aca="false">N60*$C60</f>
        <v>1.9</v>
      </c>
      <c r="T60" s="8" t="n">
        <f aca="false">O60*$C60</f>
        <v>0.1824</v>
      </c>
      <c r="U60" s="8" t="n">
        <f aca="false">P60*$C60</f>
        <v>0.06688</v>
      </c>
      <c r="W60" s="8" t="n">
        <f aca="false">R60+W59</f>
        <v>152.01</v>
      </c>
      <c r="X60" s="8" t="n">
        <f aca="false">S60+X59</f>
        <v>127.306</v>
      </c>
      <c r="Y60" s="8" t="n">
        <f aca="false">T60+Y59</f>
        <v>101.56024</v>
      </c>
      <c r="Z60" s="8" t="n">
        <f aca="false">U60+Z59</f>
        <v>78.55752</v>
      </c>
    </row>
    <row r="61" customFormat="false" ht="45" hidden="false" customHeight="false" outlineLevel="0" collapsed="false">
      <c r="A61" s="5" t="s">
        <v>297</v>
      </c>
      <c r="B61" s="4" t="n">
        <f aca="false">$C$1*C61</f>
        <v>6</v>
      </c>
      <c r="C61" s="9" t="n">
        <v>1</v>
      </c>
      <c r="D61" s="5" t="s">
        <v>298</v>
      </c>
      <c r="G61" s="5" t="s">
        <v>299</v>
      </c>
      <c r="I61" s="8" t="s">
        <v>300</v>
      </c>
      <c r="J61" s="8" t="s">
        <v>295</v>
      </c>
      <c r="K61" s="8" t="s">
        <v>301</v>
      </c>
      <c r="L61" s="8" t="s">
        <v>23</v>
      </c>
      <c r="M61" s="0" t="n">
        <v>0.1</v>
      </c>
      <c r="N61" s="8" t="n">
        <v>0.1</v>
      </c>
      <c r="O61" s="8" t="n">
        <v>0.0096</v>
      </c>
      <c r="P61" s="0" t="n">
        <v>0.00352</v>
      </c>
      <c r="R61" s="8" t="n">
        <f aca="false">M61*$C61</f>
        <v>0.1</v>
      </c>
      <c r="S61" s="8" t="n">
        <f aca="false">N61*$C61</f>
        <v>0.1</v>
      </c>
      <c r="T61" s="8" t="n">
        <f aca="false">O61*$C61</f>
        <v>0.0096</v>
      </c>
      <c r="U61" s="8" t="n">
        <f aca="false">P61*$C61</f>
        <v>0.00352</v>
      </c>
      <c r="W61" s="8" t="n">
        <f aca="false">R61+W60</f>
        <v>152.11</v>
      </c>
      <c r="X61" s="8" t="n">
        <f aca="false">S61+X60</f>
        <v>127.406</v>
      </c>
      <c r="Y61" s="8" t="n">
        <f aca="false">T61+Y60</f>
        <v>101.56984</v>
      </c>
      <c r="Z61" s="8" t="n">
        <f aca="false">U61+Z60</f>
        <v>78.56104</v>
      </c>
    </row>
    <row r="62" customFormat="false" ht="30" hidden="false" customHeight="false" outlineLevel="0" collapsed="false">
      <c r="A62" s="5" t="s">
        <v>302</v>
      </c>
      <c r="B62" s="4" t="n">
        <f aca="false">$C$1*C62</f>
        <v>84</v>
      </c>
      <c r="C62" s="9" t="n">
        <v>14</v>
      </c>
      <c r="D62" s="5" t="s">
        <v>303</v>
      </c>
      <c r="G62" s="5" t="s">
        <v>304</v>
      </c>
      <c r="I62" s="8" t="s">
        <v>305</v>
      </c>
      <c r="J62" s="8" t="s">
        <v>306</v>
      </c>
      <c r="K62" s="8" t="s">
        <v>307</v>
      </c>
      <c r="L62" s="8" t="s">
        <v>23</v>
      </c>
      <c r="M62" s="8" t="n">
        <v>0.08</v>
      </c>
      <c r="N62" s="8" t="n">
        <v>0.069</v>
      </c>
      <c r="O62" s="0" t="n">
        <v>0.0408</v>
      </c>
      <c r="P62" s="8" t="n">
        <v>0.024</v>
      </c>
      <c r="R62" s="8" t="n">
        <f aca="false">M62*$C62</f>
        <v>1.12</v>
      </c>
      <c r="S62" s="8" t="n">
        <f aca="false">N62*$C62</f>
        <v>0.966</v>
      </c>
      <c r="T62" s="8" t="n">
        <f aca="false">O62*$C62</f>
        <v>0.5712</v>
      </c>
      <c r="U62" s="8" t="n">
        <f aca="false">P62*$C62</f>
        <v>0.336</v>
      </c>
      <c r="W62" s="8" t="n">
        <f aca="false">R62+W61</f>
        <v>153.23</v>
      </c>
      <c r="X62" s="8" t="n">
        <f aca="false">S62+X61</f>
        <v>128.372</v>
      </c>
      <c r="Y62" s="8" t="n">
        <f aca="false">T62+Y61</f>
        <v>102.14104</v>
      </c>
      <c r="Z62" s="8" t="n">
        <f aca="false">U62+Z61</f>
        <v>78.89704</v>
      </c>
    </row>
    <row r="63" customFormat="false" ht="45" hidden="false" customHeight="false" outlineLevel="0" collapsed="false">
      <c r="A63" s="5" t="s">
        <v>308</v>
      </c>
      <c r="B63" s="4" t="n">
        <f aca="false">$C$1*C63</f>
        <v>6</v>
      </c>
      <c r="C63" s="9" t="n">
        <v>1</v>
      </c>
      <c r="D63" s="5" t="s">
        <v>303</v>
      </c>
      <c r="G63" s="5" t="s">
        <v>309</v>
      </c>
      <c r="I63" s="8" t="s">
        <v>310</v>
      </c>
      <c r="J63" s="8" t="s">
        <v>87</v>
      </c>
      <c r="K63" s="8" t="s">
        <v>311</v>
      </c>
      <c r="L63" s="8" t="s">
        <v>23</v>
      </c>
      <c r="M63" s="0" t="n">
        <v>0.2</v>
      </c>
      <c r="N63" s="8" t="n">
        <v>0.169</v>
      </c>
      <c r="O63" s="0" t="n">
        <v>0.1067</v>
      </c>
      <c r="P63" s="0" t="n">
        <v>0.07999</v>
      </c>
      <c r="R63" s="8" t="n">
        <f aca="false">M63*$C63</f>
        <v>0.2</v>
      </c>
      <c r="S63" s="8" t="n">
        <f aca="false">N63*$C63</f>
        <v>0.169</v>
      </c>
      <c r="T63" s="8" t="n">
        <f aca="false">O63*$C63</f>
        <v>0.1067</v>
      </c>
      <c r="U63" s="8" t="n">
        <f aca="false">P63*$C63</f>
        <v>0.07999</v>
      </c>
      <c r="W63" s="8" t="n">
        <f aca="false">R63+W62</f>
        <v>153.43</v>
      </c>
      <c r="X63" s="8" t="n">
        <f aca="false">S63+X62</f>
        <v>128.541</v>
      </c>
      <c r="Y63" s="8" t="n">
        <f aca="false">T63+Y62</f>
        <v>102.24774</v>
      </c>
      <c r="Z63" s="8" t="n">
        <f aca="false">U63+Z62</f>
        <v>78.97703</v>
      </c>
    </row>
    <row r="64" customFormat="false" ht="45" hidden="false" customHeight="false" outlineLevel="0" collapsed="false">
      <c r="A64" s="5" t="s">
        <v>312</v>
      </c>
      <c r="B64" s="4" t="n">
        <f aca="false">$C$1*C64</f>
        <v>6</v>
      </c>
      <c r="C64" s="9" t="n">
        <v>1</v>
      </c>
      <c r="D64" s="5" t="s">
        <v>313</v>
      </c>
      <c r="G64" s="5" t="s">
        <v>314</v>
      </c>
      <c r="I64" s="8" t="s">
        <v>315</v>
      </c>
      <c r="J64" s="8" t="s">
        <v>295</v>
      </c>
      <c r="K64" s="8" t="s">
        <v>316</v>
      </c>
      <c r="L64" s="8" t="s">
        <v>23</v>
      </c>
      <c r="M64" s="8" t="n">
        <v>0.1</v>
      </c>
      <c r="N64" s="8" t="n">
        <v>0.1</v>
      </c>
      <c r="O64" s="8" t="n">
        <v>0.0096</v>
      </c>
      <c r="P64" s="0" t="n">
        <v>0.00352</v>
      </c>
      <c r="R64" s="8" t="n">
        <f aca="false">M64*$C64</f>
        <v>0.1</v>
      </c>
      <c r="S64" s="8" t="n">
        <f aca="false">N64*$C64</f>
        <v>0.1</v>
      </c>
      <c r="T64" s="8" t="n">
        <f aca="false">O64*$C64</f>
        <v>0.0096</v>
      </c>
      <c r="U64" s="8" t="n">
        <f aca="false">P64*$C64</f>
        <v>0.00352</v>
      </c>
      <c r="W64" s="8" t="n">
        <f aca="false">R64+W63</f>
        <v>153.53</v>
      </c>
      <c r="X64" s="8" t="n">
        <f aca="false">S64+X63</f>
        <v>128.641</v>
      </c>
      <c r="Y64" s="8" t="n">
        <f aca="false">T64+Y63</f>
        <v>102.25734</v>
      </c>
      <c r="Z64" s="8" t="n">
        <f aca="false">U64+Z63</f>
        <v>78.98055</v>
      </c>
    </row>
    <row r="65" customFormat="false" ht="45" hidden="false" customHeight="false" outlineLevel="0" collapsed="false">
      <c r="A65" s="5" t="s">
        <v>317</v>
      </c>
      <c r="B65" s="4" t="n">
        <f aca="false">$C$1*C65</f>
        <v>24</v>
      </c>
      <c r="C65" s="9" t="n">
        <v>4</v>
      </c>
      <c r="D65" s="5" t="s">
        <v>318</v>
      </c>
      <c r="G65" s="5" t="s">
        <v>319</v>
      </c>
      <c r="I65" s="8" t="s">
        <v>320</v>
      </c>
      <c r="J65" s="8" t="s">
        <v>98</v>
      </c>
      <c r="K65" s="8" t="s">
        <v>321</v>
      </c>
      <c r="L65" s="8" t="s">
        <v>23</v>
      </c>
      <c r="M65" s="8" t="n">
        <v>0.1</v>
      </c>
      <c r="N65" s="8" t="n">
        <v>0.011</v>
      </c>
      <c r="O65" s="8" t="n">
        <v>0.0047</v>
      </c>
      <c r="P65" s="0" t="n">
        <v>0.0021</v>
      </c>
      <c r="R65" s="8" t="n">
        <f aca="false">M65*$C65</f>
        <v>0.4</v>
      </c>
      <c r="S65" s="8" t="n">
        <f aca="false">N65*$C65</f>
        <v>0.044</v>
      </c>
      <c r="T65" s="8" t="n">
        <f aca="false">O65*$C65</f>
        <v>0.0188</v>
      </c>
      <c r="U65" s="8" t="n">
        <f aca="false">P65*$C65</f>
        <v>0.0084</v>
      </c>
      <c r="W65" s="8" t="n">
        <f aca="false">R65+W64</f>
        <v>153.93</v>
      </c>
      <c r="X65" s="8" t="n">
        <f aca="false">S65+X64</f>
        <v>128.685</v>
      </c>
      <c r="Y65" s="8" t="n">
        <f aca="false">T65+Y64</f>
        <v>102.27614</v>
      </c>
      <c r="Z65" s="8" t="n">
        <f aca="false">U65+Z64</f>
        <v>78.98895</v>
      </c>
    </row>
    <row r="66" customFormat="false" ht="45" hidden="false" customHeight="false" outlineLevel="0" collapsed="false">
      <c r="A66" s="5" t="s">
        <v>322</v>
      </c>
      <c r="B66" s="4" t="n">
        <f aca="false">$C$1*C66</f>
        <v>12</v>
      </c>
      <c r="C66" s="9" t="n">
        <v>2</v>
      </c>
      <c r="D66" s="5" t="s">
        <v>323</v>
      </c>
      <c r="G66" s="5" t="s">
        <v>324</v>
      </c>
      <c r="I66" s="13" t="s">
        <v>325</v>
      </c>
      <c r="J66" s="8" t="s">
        <v>295</v>
      </c>
      <c r="K66" s="8" t="s">
        <v>326</v>
      </c>
      <c r="L66" s="8" t="s">
        <v>23</v>
      </c>
      <c r="M66" s="8" t="n">
        <v>0.1</v>
      </c>
      <c r="N66" s="8" t="n">
        <v>0.1</v>
      </c>
      <c r="O66" s="8" t="n">
        <v>0.0096</v>
      </c>
      <c r="P66" s="0" t="n">
        <v>0.00352</v>
      </c>
      <c r="R66" s="8" t="n">
        <f aca="false">M66*$C66</f>
        <v>0.2</v>
      </c>
      <c r="S66" s="8" t="n">
        <f aca="false">N66*$C66</f>
        <v>0.2</v>
      </c>
      <c r="T66" s="8" t="n">
        <f aca="false">O66*$C66</f>
        <v>0.0192</v>
      </c>
      <c r="U66" s="8" t="n">
        <f aca="false">P66*$C66</f>
        <v>0.00704</v>
      </c>
      <c r="W66" s="8" t="n">
        <f aca="false">R66+W65</f>
        <v>154.13</v>
      </c>
      <c r="X66" s="8" t="n">
        <f aca="false">S66+X65</f>
        <v>128.885</v>
      </c>
      <c r="Y66" s="8" t="n">
        <f aca="false">T66+Y65</f>
        <v>102.29534</v>
      </c>
      <c r="Z66" s="8" t="n">
        <f aca="false">U66+Z65</f>
        <v>78.99599</v>
      </c>
    </row>
    <row r="67" customFormat="false" ht="30" hidden="false" customHeight="false" outlineLevel="0" collapsed="false">
      <c r="A67" s="5" t="s">
        <v>327</v>
      </c>
      <c r="B67" s="4" t="n">
        <f aca="false">$C$1*C67</f>
        <v>6</v>
      </c>
      <c r="C67" s="9" t="n">
        <v>1</v>
      </c>
      <c r="D67" s="5" t="s">
        <v>328</v>
      </c>
      <c r="G67" s="5" t="s">
        <v>329</v>
      </c>
      <c r="I67" s="8" t="s">
        <v>330</v>
      </c>
      <c r="J67" s="8" t="s">
        <v>306</v>
      </c>
      <c r="K67" s="8" t="s">
        <v>331</v>
      </c>
      <c r="L67" s="8" t="s">
        <v>23</v>
      </c>
      <c r="M67" s="8" t="n">
        <v>0.08</v>
      </c>
      <c r="N67" s="8" t="n">
        <v>0.069</v>
      </c>
      <c r="O67" s="0" t="n">
        <v>0.0408</v>
      </c>
      <c r="P67" s="8" t="n">
        <v>0.024</v>
      </c>
      <c r="R67" s="8" t="n">
        <f aca="false">M67*$C67</f>
        <v>0.08</v>
      </c>
      <c r="S67" s="8" t="n">
        <f aca="false">N67*$C67</f>
        <v>0.069</v>
      </c>
      <c r="T67" s="8" t="n">
        <f aca="false">O67*$C67</f>
        <v>0.0408</v>
      </c>
      <c r="U67" s="8" t="n">
        <f aca="false">P67*$C67</f>
        <v>0.024</v>
      </c>
      <c r="W67" s="8" t="n">
        <f aca="false">R67+W66</f>
        <v>154.21</v>
      </c>
      <c r="X67" s="8" t="n">
        <f aca="false">S67+X66</f>
        <v>128.954</v>
      </c>
      <c r="Y67" s="8" t="n">
        <f aca="false">T67+Y66</f>
        <v>102.33614</v>
      </c>
      <c r="Z67" s="8" t="n">
        <f aca="false">U67+Z66</f>
        <v>79.01999</v>
      </c>
    </row>
    <row r="68" customFormat="false" ht="30" hidden="false" customHeight="false" outlineLevel="0" collapsed="false">
      <c r="A68" s="5" t="s">
        <v>332</v>
      </c>
      <c r="B68" s="4" t="n">
        <f aca="false">$C$1*C68</f>
        <v>42</v>
      </c>
      <c r="C68" s="9" t="n">
        <v>7</v>
      </c>
      <c r="D68" s="5" t="s">
        <v>333</v>
      </c>
      <c r="G68" s="5" t="s">
        <v>334</v>
      </c>
      <c r="I68" s="8" t="s">
        <v>335</v>
      </c>
      <c r="J68" s="8" t="s">
        <v>336</v>
      </c>
      <c r="K68" s="8" t="s">
        <v>337</v>
      </c>
      <c r="L68" s="8" t="s">
        <v>23</v>
      </c>
      <c r="M68" s="0" t="n">
        <v>0.08</v>
      </c>
      <c r="N68" s="0" t="n">
        <v>0.069</v>
      </c>
      <c r="O68" s="0" t="n">
        <v>0.0408</v>
      </c>
      <c r="P68" s="8" t="n">
        <v>0.024</v>
      </c>
      <c r="R68" s="8" t="n">
        <f aca="false">M68*$C68</f>
        <v>0.56</v>
      </c>
      <c r="S68" s="8" t="n">
        <f aca="false">N68*$C68</f>
        <v>0.483</v>
      </c>
      <c r="T68" s="8" t="n">
        <f aca="false">O68*$C68</f>
        <v>0.2856</v>
      </c>
      <c r="U68" s="8" t="n">
        <f aca="false">P68*$C68</f>
        <v>0.168</v>
      </c>
      <c r="W68" s="8" t="n">
        <f aca="false">R68+W67</f>
        <v>154.77</v>
      </c>
      <c r="X68" s="8" t="n">
        <f aca="false">S68+X67</f>
        <v>129.437</v>
      </c>
      <c r="Y68" s="8" t="n">
        <f aca="false">T68+Y67</f>
        <v>102.62174</v>
      </c>
      <c r="Z68" s="8" t="n">
        <f aca="false">U68+Z67</f>
        <v>79.18799</v>
      </c>
    </row>
    <row r="69" customFormat="false" ht="15" hidden="false" customHeight="false" outlineLevel="0" collapsed="false">
      <c r="A69" s="5" t="s">
        <v>338</v>
      </c>
      <c r="B69" s="4" t="n">
        <f aca="false">$C$1*C69</f>
        <v>6</v>
      </c>
      <c r="C69" s="9" t="n">
        <v>1</v>
      </c>
      <c r="D69" s="5" t="s">
        <v>339</v>
      </c>
      <c r="G69" s="5" t="s">
        <v>340</v>
      </c>
      <c r="I69" s="8" t="s">
        <v>341</v>
      </c>
      <c r="J69" s="8" t="s">
        <v>342</v>
      </c>
      <c r="K69" s="8" t="s">
        <v>343</v>
      </c>
      <c r="L69" s="8" t="s">
        <v>23</v>
      </c>
      <c r="M69" s="8" t="n">
        <v>0.1</v>
      </c>
      <c r="N69" s="8" t="n">
        <v>0.011</v>
      </c>
      <c r="O69" s="8" t="n">
        <v>0.0045</v>
      </c>
      <c r="P69" s="8" t="n">
        <v>0.00204</v>
      </c>
      <c r="R69" s="8" t="n">
        <f aca="false">M69*$C69</f>
        <v>0.1</v>
      </c>
      <c r="S69" s="8" t="n">
        <f aca="false">N69*$C69</f>
        <v>0.011</v>
      </c>
      <c r="T69" s="8" t="n">
        <f aca="false">O69*$C69</f>
        <v>0.0045</v>
      </c>
      <c r="U69" s="8" t="n">
        <f aca="false">P69*$C69</f>
        <v>0.00204</v>
      </c>
      <c r="W69" s="8" t="n">
        <f aca="false">R69+W68</f>
        <v>154.87</v>
      </c>
      <c r="X69" s="8" t="n">
        <f aca="false">S69+X68</f>
        <v>129.448</v>
      </c>
      <c r="Y69" s="8" t="n">
        <f aca="false">T69+Y68</f>
        <v>102.62624</v>
      </c>
      <c r="Z69" s="8" t="n">
        <f aca="false">U69+Z68</f>
        <v>79.19003</v>
      </c>
    </row>
    <row r="70" customFormat="false" ht="45" hidden="false" customHeight="false" outlineLevel="0" collapsed="false">
      <c r="A70" s="5" t="s">
        <v>344</v>
      </c>
      <c r="B70" s="4" t="n">
        <f aca="false">$C$1*C70</f>
        <v>48</v>
      </c>
      <c r="C70" s="9" t="n">
        <v>8</v>
      </c>
      <c r="D70" s="5" t="s">
        <v>345</v>
      </c>
      <c r="G70" s="5" t="s">
        <v>346</v>
      </c>
      <c r="I70" s="13" t="s">
        <v>347</v>
      </c>
      <c r="J70" s="8" t="s">
        <v>295</v>
      </c>
      <c r="K70" s="8" t="s">
        <v>348</v>
      </c>
      <c r="L70" s="8" t="s">
        <v>23</v>
      </c>
      <c r="M70" s="8" t="n">
        <v>0.1</v>
      </c>
      <c r="N70" s="8" t="n">
        <v>0.1</v>
      </c>
      <c r="O70" s="0" t="n">
        <v>0.0114</v>
      </c>
      <c r="P70" s="8" t="n">
        <v>0.00416</v>
      </c>
      <c r="R70" s="8" t="n">
        <f aca="false">M70*$C70</f>
        <v>0.8</v>
      </c>
      <c r="S70" s="8" t="n">
        <f aca="false">N70*$C70</f>
        <v>0.8</v>
      </c>
      <c r="T70" s="8" t="n">
        <f aca="false">O70*$C70</f>
        <v>0.0912</v>
      </c>
      <c r="U70" s="8" t="n">
        <f aca="false">P70*$C70</f>
        <v>0.03328</v>
      </c>
      <c r="W70" s="8" t="n">
        <f aca="false">R70+W69</f>
        <v>155.67</v>
      </c>
      <c r="X70" s="8" t="n">
        <f aca="false">S70+X69</f>
        <v>130.248</v>
      </c>
      <c r="Y70" s="8" t="n">
        <f aca="false">T70+Y69</f>
        <v>102.71744</v>
      </c>
      <c r="Z70" s="8" t="n">
        <f aca="false">U70+Z69</f>
        <v>79.22331</v>
      </c>
    </row>
    <row r="71" customFormat="false" ht="45" hidden="false" customHeight="false" outlineLevel="0" collapsed="false">
      <c r="A71" s="5" t="s">
        <v>349</v>
      </c>
      <c r="B71" s="4" t="n">
        <f aca="false">$C$1*C71</f>
        <v>12</v>
      </c>
      <c r="C71" s="9" t="n">
        <v>2</v>
      </c>
      <c r="D71" s="5" t="s">
        <v>350</v>
      </c>
      <c r="G71" s="5" t="s">
        <v>351</v>
      </c>
      <c r="I71" s="8" t="s">
        <v>352</v>
      </c>
      <c r="J71" s="8" t="s">
        <v>295</v>
      </c>
      <c r="K71" s="8" t="s">
        <v>353</v>
      </c>
      <c r="L71" s="8" t="s">
        <v>23</v>
      </c>
      <c r="M71" s="8" t="n">
        <v>0.1</v>
      </c>
      <c r="N71" s="8" t="n">
        <v>0.1</v>
      </c>
      <c r="O71" s="8" t="n">
        <v>0.0114</v>
      </c>
      <c r="P71" s="0" t="n">
        <v>0.00416</v>
      </c>
      <c r="R71" s="8" t="n">
        <f aca="false">M71*$C71</f>
        <v>0.2</v>
      </c>
      <c r="S71" s="8" t="n">
        <f aca="false">N71*$C71</f>
        <v>0.2</v>
      </c>
      <c r="T71" s="8" t="n">
        <f aca="false">O71*$C71</f>
        <v>0.0228</v>
      </c>
      <c r="U71" s="8" t="n">
        <f aca="false">P71*$C71</f>
        <v>0.00832</v>
      </c>
      <c r="W71" s="8" t="n">
        <f aca="false">R71+W70</f>
        <v>155.87</v>
      </c>
      <c r="X71" s="8" t="n">
        <f aca="false">S71+X70</f>
        <v>130.448</v>
      </c>
      <c r="Y71" s="8" t="n">
        <f aca="false">T71+Y70</f>
        <v>102.74024</v>
      </c>
      <c r="Z71" s="8" t="n">
        <f aca="false">U71+Z70</f>
        <v>79.23163</v>
      </c>
    </row>
    <row r="72" customFormat="false" ht="45" hidden="false" customHeight="false" outlineLevel="0" collapsed="false">
      <c r="A72" s="5" t="s">
        <v>354</v>
      </c>
      <c r="B72" s="4" t="n">
        <f aca="false">$C$1*C72</f>
        <v>12</v>
      </c>
      <c r="C72" s="9" t="n">
        <v>2</v>
      </c>
      <c r="D72" s="5" t="s">
        <v>355</v>
      </c>
      <c r="G72" s="5" t="s">
        <v>356</v>
      </c>
      <c r="I72" s="13" t="s">
        <v>357</v>
      </c>
      <c r="J72" s="8" t="s">
        <v>98</v>
      </c>
      <c r="K72" s="8" t="s">
        <v>358</v>
      </c>
      <c r="L72" s="8" t="s">
        <v>23</v>
      </c>
      <c r="M72" s="8" t="n">
        <v>0.1</v>
      </c>
      <c r="N72" s="8" t="n">
        <v>0.011</v>
      </c>
      <c r="O72" s="8" t="n">
        <v>0.0047</v>
      </c>
      <c r="P72" s="8" t="n">
        <v>0.0021</v>
      </c>
      <c r="R72" s="8" t="n">
        <f aca="false">M72*$C72</f>
        <v>0.2</v>
      </c>
      <c r="S72" s="8" t="n">
        <f aca="false">N72*$C72</f>
        <v>0.022</v>
      </c>
      <c r="T72" s="8" t="n">
        <f aca="false">O72*$C72</f>
        <v>0.0094</v>
      </c>
      <c r="U72" s="8" t="n">
        <f aca="false">P72*$C72</f>
        <v>0.0042</v>
      </c>
      <c r="W72" s="8" t="n">
        <f aca="false">R72+W71</f>
        <v>156.07</v>
      </c>
      <c r="X72" s="8" t="n">
        <f aca="false">S72+X71</f>
        <v>130.47</v>
      </c>
      <c r="Y72" s="8" t="n">
        <f aca="false">T72+Y71</f>
        <v>102.74964</v>
      </c>
      <c r="Z72" s="8" t="n">
        <f aca="false">U72+Z71</f>
        <v>79.23583</v>
      </c>
    </row>
    <row r="73" customFormat="false" ht="45" hidden="false" customHeight="false" outlineLevel="0" collapsed="false">
      <c r="A73" s="5" t="s">
        <v>359</v>
      </c>
      <c r="B73" s="4" t="n">
        <f aca="false">$C$1*C73</f>
        <v>12</v>
      </c>
      <c r="C73" s="9" t="n">
        <v>2</v>
      </c>
      <c r="D73" s="5" t="s">
        <v>360</v>
      </c>
      <c r="G73" s="5" t="s">
        <v>361</v>
      </c>
      <c r="I73" s="13" t="s">
        <v>362</v>
      </c>
      <c r="J73" s="8" t="s">
        <v>98</v>
      </c>
      <c r="K73" s="8" t="s">
        <v>363</v>
      </c>
      <c r="L73" s="8" t="s">
        <v>23</v>
      </c>
      <c r="M73" s="8" t="n">
        <v>0.1</v>
      </c>
      <c r="N73" s="0" t="n">
        <v>0.011</v>
      </c>
      <c r="O73" s="0" t="n">
        <v>0.0047</v>
      </c>
      <c r="P73" s="0" t="n">
        <v>0.0021</v>
      </c>
      <c r="R73" s="8" t="n">
        <f aca="false">M73*$C73</f>
        <v>0.2</v>
      </c>
      <c r="S73" s="8" t="n">
        <f aca="false">N73*$C73</f>
        <v>0.022</v>
      </c>
      <c r="T73" s="8" t="n">
        <f aca="false">O73*$C73</f>
        <v>0.0094</v>
      </c>
      <c r="U73" s="8" t="n">
        <f aca="false">P73*$C73</f>
        <v>0.0042</v>
      </c>
      <c r="W73" s="8" t="n">
        <f aca="false">R73+W72</f>
        <v>156.27</v>
      </c>
      <c r="X73" s="8" t="n">
        <f aca="false">S73+X72</f>
        <v>130.492</v>
      </c>
      <c r="Y73" s="8" t="n">
        <f aca="false">T73+Y72</f>
        <v>102.75904</v>
      </c>
      <c r="Z73" s="8" t="n">
        <f aca="false">U73+Z72</f>
        <v>79.24003</v>
      </c>
    </row>
    <row r="74" customFormat="false" ht="45" hidden="false" customHeight="false" outlineLevel="0" collapsed="false">
      <c r="A74" s="5" t="s">
        <v>364</v>
      </c>
      <c r="B74" s="4" t="n">
        <f aca="false">$C$1*C74</f>
        <v>6</v>
      </c>
      <c r="C74" s="9" t="n">
        <v>1</v>
      </c>
      <c r="D74" s="5" t="s">
        <v>365</v>
      </c>
      <c r="G74" s="5" t="s">
        <v>366</v>
      </c>
      <c r="I74" s="13" t="s">
        <v>367</v>
      </c>
      <c r="J74" s="8" t="s">
        <v>295</v>
      </c>
      <c r="K74" s="8" t="s">
        <v>368</v>
      </c>
      <c r="L74" s="8" t="s">
        <v>23</v>
      </c>
      <c r="M74" s="8" t="n">
        <v>0.1</v>
      </c>
      <c r="N74" s="8" t="n">
        <v>0.1</v>
      </c>
      <c r="O74" s="0" t="n">
        <v>0.0114</v>
      </c>
      <c r="P74" s="0" t="n">
        <v>0.00416</v>
      </c>
      <c r="R74" s="8" t="n">
        <f aca="false">M74*$C74</f>
        <v>0.1</v>
      </c>
      <c r="S74" s="8" t="n">
        <f aca="false">N74*$C74</f>
        <v>0.1</v>
      </c>
      <c r="T74" s="8" t="n">
        <f aca="false">O74*$C74</f>
        <v>0.0114</v>
      </c>
      <c r="U74" s="8" t="n">
        <f aca="false">P74*$C74</f>
        <v>0.00416</v>
      </c>
      <c r="W74" s="8" t="n">
        <f aca="false">R74+W73</f>
        <v>156.37</v>
      </c>
      <c r="X74" s="8" t="n">
        <f aca="false">S74+X73</f>
        <v>130.592</v>
      </c>
      <c r="Y74" s="8" t="n">
        <f aca="false">T74+Y73</f>
        <v>102.77044</v>
      </c>
      <c r="Z74" s="8" t="n">
        <f aca="false">U74+Z73</f>
        <v>79.24419</v>
      </c>
    </row>
    <row r="75" customFormat="false" ht="45" hidden="false" customHeight="false" outlineLevel="0" collapsed="false">
      <c r="A75" s="5" t="s">
        <v>369</v>
      </c>
      <c r="B75" s="4" t="n">
        <f aca="false">$C$1*C75</f>
        <v>6</v>
      </c>
      <c r="C75" s="9" t="n">
        <v>1</v>
      </c>
      <c r="D75" s="5" t="s">
        <v>370</v>
      </c>
      <c r="G75" s="5" t="s">
        <v>371</v>
      </c>
      <c r="I75" s="8" t="s">
        <v>372</v>
      </c>
      <c r="J75" s="8" t="s">
        <v>295</v>
      </c>
      <c r="K75" s="8" t="s">
        <v>373</v>
      </c>
      <c r="L75" s="8" t="s">
        <v>23</v>
      </c>
      <c r="M75" s="8" t="n">
        <v>0.1</v>
      </c>
      <c r="N75" s="8" t="n">
        <v>0.1</v>
      </c>
      <c r="O75" s="0" t="n">
        <v>0.0114</v>
      </c>
      <c r="P75" s="0" t="n">
        <v>0.00416</v>
      </c>
      <c r="R75" s="8" t="n">
        <f aca="false">M75*$C75</f>
        <v>0.1</v>
      </c>
      <c r="S75" s="8" t="n">
        <f aca="false">N75*$C75</f>
        <v>0.1</v>
      </c>
      <c r="T75" s="8" t="n">
        <f aca="false">O75*$C75</f>
        <v>0.0114</v>
      </c>
      <c r="U75" s="8" t="n">
        <f aca="false">P75*$C75</f>
        <v>0.00416</v>
      </c>
      <c r="W75" s="8" t="n">
        <f aca="false">R75+W74</f>
        <v>156.47</v>
      </c>
      <c r="X75" s="8" t="n">
        <f aca="false">S75+X74</f>
        <v>130.692</v>
      </c>
      <c r="Y75" s="8" t="n">
        <f aca="false">T75+Y74</f>
        <v>102.78184</v>
      </c>
      <c r="Z75" s="8" t="n">
        <f aca="false">U75+Z74</f>
        <v>79.24835</v>
      </c>
    </row>
    <row r="76" customFormat="false" ht="45" hidden="false" customHeight="false" outlineLevel="0" collapsed="false">
      <c r="A76" s="5" t="s">
        <v>374</v>
      </c>
      <c r="B76" s="4" t="n">
        <f aca="false">$C$1*C76</f>
        <v>6</v>
      </c>
      <c r="C76" s="9" t="n">
        <v>1</v>
      </c>
      <c r="D76" s="5" t="s">
        <v>375</v>
      </c>
      <c r="G76" s="5" t="s">
        <v>376</v>
      </c>
      <c r="I76" s="8" t="s">
        <v>377</v>
      </c>
      <c r="J76" s="8" t="s">
        <v>295</v>
      </c>
      <c r="K76" s="8" t="s">
        <v>378</v>
      </c>
      <c r="L76" s="8" t="s">
        <v>23</v>
      </c>
      <c r="M76" s="8" t="n">
        <v>0.1</v>
      </c>
      <c r="N76" s="8" t="n">
        <v>0.1</v>
      </c>
      <c r="O76" s="8" t="n">
        <v>0.0114</v>
      </c>
      <c r="P76" s="0" t="n">
        <v>0.00416</v>
      </c>
      <c r="R76" s="8" t="n">
        <f aca="false">M76*$C76</f>
        <v>0.1</v>
      </c>
      <c r="S76" s="8" t="n">
        <f aca="false">N76*$C76</f>
        <v>0.1</v>
      </c>
      <c r="T76" s="8" t="n">
        <f aca="false">O76*$C76</f>
        <v>0.0114</v>
      </c>
      <c r="U76" s="8" t="n">
        <f aca="false">P76*$C76</f>
        <v>0.00416</v>
      </c>
      <c r="W76" s="8" t="n">
        <f aca="false">R76+W75</f>
        <v>156.57</v>
      </c>
      <c r="X76" s="8" t="n">
        <f aca="false">S76+X75</f>
        <v>130.792</v>
      </c>
      <c r="Y76" s="8" t="n">
        <f aca="false">T76+Y75</f>
        <v>102.79324</v>
      </c>
      <c r="Z76" s="8" t="n">
        <f aca="false">U76+Z75</f>
        <v>79.25251</v>
      </c>
    </row>
    <row r="77" customFormat="false" ht="45" hidden="false" customHeight="false" outlineLevel="0" collapsed="false">
      <c r="A77" s="5" t="s">
        <v>379</v>
      </c>
      <c r="B77" s="4" t="n">
        <f aca="false">$C$1*C77</f>
        <v>24</v>
      </c>
      <c r="C77" s="9" t="n">
        <v>4</v>
      </c>
      <c r="D77" s="5" t="s">
        <v>380</v>
      </c>
      <c r="G77" s="5" t="s">
        <v>381</v>
      </c>
      <c r="I77" s="13" t="s">
        <v>382</v>
      </c>
      <c r="J77" s="8" t="s">
        <v>98</v>
      </c>
      <c r="K77" s="8" t="s">
        <v>383</v>
      </c>
      <c r="L77" s="8" t="s">
        <v>23</v>
      </c>
      <c r="M77" s="8" t="n">
        <v>0.1</v>
      </c>
      <c r="N77" s="8" t="n">
        <v>0.011</v>
      </c>
      <c r="O77" s="0" t="n">
        <v>0.0047</v>
      </c>
      <c r="P77" s="0" t="n">
        <v>0.0021</v>
      </c>
      <c r="R77" s="8" t="n">
        <f aca="false">M77*$C77</f>
        <v>0.4</v>
      </c>
      <c r="S77" s="8" t="n">
        <f aca="false">N77*$C77</f>
        <v>0.044</v>
      </c>
      <c r="T77" s="8" t="n">
        <f aca="false">O77*$C77</f>
        <v>0.0188</v>
      </c>
      <c r="U77" s="8" t="n">
        <f aca="false">P77*$C77</f>
        <v>0.0084</v>
      </c>
      <c r="W77" s="8" t="n">
        <f aca="false">R77+W76</f>
        <v>156.97</v>
      </c>
      <c r="X77" s="8" t="n">
        <f aca="false">S77+X76</f>
        <v>130.836</v>
      </c>
      <c r="Y77" s="8" t="n">
        <f aca="false">T77+Y76</f>
        <v>102.81204</v>
      </c>
      <c r="Z77" s="8" t="n">
        <f aca="false">U77+Z76</f>
        <v>79.26091</v>
      </c>
    </row>
    <row r="78" customFormat="false" ht="45" hidden="false" customHeight="false" outlineLevel="0" collapsed="false">
      <c r="A78" s="5" t="s">
        <v>384</v>
      </c>
      <c r="B78" s="4" t="n">
        <f aca="false">$C$1*C78</f>
        <v>12</v>
      </c>
      <c r="C78" s="9" t="n">
        <v>2</v>
      </c>
      <c r="D78" s="5" t="s">
        <v>385</v>
      </c>
      <c r="G78" s="5" t="s">
        <v>386</v>
      </c>
      <c r="I78" s="13" t="s">
        <v>387</v>
      </c>
      <c r="J78" s="8" t="s">
        <v>295</v>
      </c>
      <c r="K78" s="8" t="s">
        <v>388</v>
      </c>
      <c r="L78" s="8" t="s">
        <v>23</v>
      </c>
      <c r="M78" s="8" t="n">
        <v>0.1</v>
      </c>
      <c r="N78" s="8" t="n">
        <v>0.1</v>
      </c>
      <c r="O78" s="0" t="n">
        <v>0.0114</v>
      </c>
      <c r="P78" s="8" t="n">
        <v>0.00416</v>
      </c>
      <c r="R78" s="8" t="n">
        <f aca="false">M78*$C78</f>
        <v>0.2</v>
      </c>
      <c r="S78" s="8" t="n">
        <f aca="false">N78*$C78</f>
        <v>0.2</v>
      </c>
      <c r="T78" s="8" t="n">
        <f aca="false">O78*$C78</f>
        <v>0.0228</v>
      </c>
      <c r="U78" s="8" t="n">
        <f aca="false">P78*$C78</f>
        <v>0.00832</v>
      </c>
      <c r="W78" s="8" t="n">
        <f aca="false">R78+W77</f>
        <v>157.17</v>
      </c>
      <c r="X78" s="8" t="n">
        <f aca="false">S78+X77</f>
        <v>131.036</v>
      </c>
      <c r="Y78" s="8" t="n">
        <f aca="false">T78+Y77</f>
        <v>102.83484</v>
      </c>
      <c r="Z78" s="8" t="n">
        <f aca="false">U78+Z77</f>
        <v>79.26923</v>
      </c>
    </row>
    <row r="79" customFormat="false" ht="45" hidden="false" customHeight="false" outlineLevel="0" collapsed="false">
      <c r="A79" s="5" t="s">
        <v>389</v>
      </c>
      <c r="B79" s="4" t="n">
        <f aca="false">$C$1*C79</f>
        <v>18</v>
      </c>
      <c r="C79" s="9" t="n">
        <v>3</v>
      </c>
      <c r="D79" s="12" t="s">
        <v>390</v>
      </c>
      <c r="G79" s="5" t="s">
        <v>391</v>
      </c>
      <c r="I79" s="8" t="s">
        <v>392</v>
      </c>
      <c r="J79" s="8" t="s">
        <v>98</v>
      </c>
      <c r="K79" s="8" t="s">
        <v>393</v>
      </c>
      <c r="L79" s="8" t="s">
        <v>23</v>
      </c>
      <c r="M79" s="8" t="n">
        <v>0.1</v>
      </c>
      <c r="N79" s="8" t="n">
        <v>0.033</v>
      </c>
      <c r="O79" s="8" t="n">
        <v>0.0136</v>
      </c>
      <c r="P79" s="8" t="n">
        <v>0.00612</v>
      </c>
      <c r="R79" s="8" t="n">
        <f aca="false">M79*$C79</f>
        <v>0.3</v>
      </c>
      <c r="S79" s="8" t="n">
        <f aca="false">N79*$C79</f>
        <v>0.099</v>
      </c>
      <c r="T79" s="8" t="n">
        <f aca="false">O79*$C79</f>
        <v>0.0408</v>
      </c>
      <c r="U79" s="8" t="n">
        <f aca="false">P79*$C79</f>
        <v>0.01836</v>
      </c>
      <c r="W79" s="8" t="n">
        <f aca="false">R79+W78</f>
        <v>157.47</v>
      </c>
      <c r="X79" s="8" t="n">
        <f aca="false">S79+X78</f>
        <v>131.135</v>
      </c>
      <c r="Y79" s="8" t="n">
        <f aca="false">T79+Y78</f>
        <v>102.87564</v>
      </c>
      <c r="Z79" s="8" t="n">
        <f aca="false">U79+Z78</f>
        <v>79.28759</v>
      </c>
    </row>
    <row r="80" customFormat="false" ht="60" hidden="false" customHeight="false" outlineLevel="0" collapsed="false">
      <c r="A80" s="5" t="s">
        <v>394</v>
      </c>
      <c r="B80" s="4" t="n">
        <f aca="false">$C$1*C80</f>
        <v>12</v>
      </c>
      <c r="C80" s="9" t="n">
        <v>2</v>
      </c>
      <c r="D80" s="5" t="s">
        <v>395</v>
      </c>
      <c r="I80" s="8" t="s">
        <v>396</v>
      </c>
      <c r="J80" s="8" t="s">
        <v>397</v>
      </c>
      <c r="K80" s="8" t="s">
        <v>398</v>
      </c>
      <c r="L80" s="8" t="s">
        <v>399</v>
      </c>
      <c r="M80" s="8" t="n">
        <v>7.15</v>
      </c>
      <c r="N80" s="8" t="n">
        <v>6.37</v>
      </c>
      <c r="O80" s="0" t="n">
        <v>4.68</v>
      </c>
      <c r="P80" s="8" t="n">
        <v>3.25</v>
      </c>
      <c r="R80" s="8" t="n">
        <f aca="false">M80*$C80</f>
        <v>14.3</v>
      </c>
      <c r="S80" s="8" t="n">
        <f aca="false">N80*$C80</f>
        <v>12.74</v>
      </c>
      <c r="T80" s="8" t="n">
        <f aca="false">O80*$C80</f>
        <v>9.36</v>
      </c>
      <c r="U80" s="8" t="n">
        <f aca="false">P80*$C80</f>
        <v>6.5</v>
      </c>
      <c r="W80" s="8" t="n">
        <f aca="false">R80+W79</f>
        <v>171.77</v>
      </c>
      <c r="X80" s="8" t="n">
        <f aca="false">S80+X79</f>
        <v>143.875</v>
      </c>
      <c r="Y80" s="8" t="n">
        <f aca="false">T80+Y79</f>
        <v>112.23564</v>
      </c>
      <c r="Z80" s="8" t="n">
        <f aca="false">U80+Z79</f>
        <v>85.78759</v>
      </c>
    </row>
    <row r="81" customFormat="false" ht="30" hidden="false" customHeight="false" outlineLevel="0" collapsed="false">
      <c r="A81" s="5" t="s">
        <v>400</v>
      </c>
      <c r="B81" s="4" t="n">
        <f aca="false">$C$1*C81</f>
        <v>6</v>
      </c>
      <c r="C81" s="9" t="n">
        <v>1</v>
      </c>
      <c r="D81" s="5" t="s">
        <v>401</v>
      </c>
      <c r="I81" s="8" t="s">
        <v>402</v>
      </c>
      <c r="J81" s="8" t="s">
        <v>68</v>
      </c>
      <c r="K81" s="8" t="s">
        <v>403</v>
      </c>
      <c r="L81" s="8" t="s">
        <v>29</v>
      </c>
      <c r="M81" s="8" t="n">
        <v>0.4</v>
      </c>
      <c r="N81" s="8" t="n">
        <v>0.315</v>
      </c>
      <c r="O81" s="8" t="n">
        <v>0.2166</v>
      </c>
      <c r="P81" s="8" t="n">
        <v>0.111</v>
      </c>
      <c r="R81" s="8" t="n">
        <f aca="false">M81*$C81</f>
        <v>0.4</v>
      </c>
      <c r="S81" s="8" t="n">
        <f aca="false">N81*$C81</f>
        <v>0.315</v>
      </c>
      <c r="T81" s="8" t="n">
        <f aca="false">O81*$C81</f>
        <v>0.2166</v>
      </c>
      <c r="U81" s="8" t="n">
        <f aca="false">P81*$C81</f>
        <v>0.111</v>
      </c>
      <c r="W81" s="8" t="n">
        <f aca="false">R81+W80</f>
        <v>172.17</v>
      </c>
      <c r="X81" s="8" t="n">
        <f aca="false">S81+X80</f>
        <v>144.19</v>
      </c>
      <c r="Y81" s="8" t="n">
        <f aca="false">T81+Y80</f>
        <v>112.45224</v>
      </c>
      <c r="Z81" s="8" t="n">
        <f aca="false">U81+Z80</f>
        <v>85.89859</v>
      </c>
    </row>
    <row r="82" customFormat="false" ht="30" hidden="false" customHeight="false" outlineLevel="0" collapsed="false">
      <c r="A82" s="5" t="s">
        <v>404</v>
      </c>
      <c r="B82" s="4" t="n">
        <f aca="false">$C$1*C82</f>
        <v>6</v>
      </c>
      <c r="C82" s="9" t="n">
        <v>1</v>
      </c>
      <c r="D82" s="5" t="s">
        <v>405</v>
      </c>
      <c r="I82" s="8" t="s">
        <v>406</v>
      </c>
      <c r="J82" s="8" t="s">
        <v>63</v>
      </c>
      <c r="K82" s="8" t="s">
        <v>407</v>
      </c>
      <c r="L82" s="8" t="s">
        <v>408</v>
      </c>
      <c r="M82" s="8" t="n">
        <v>1.99</v>
      </c>
      <c r="N82" s="8" t="n">
        <v>1.735</v>
      </c>
      <c r="O82" s="8" t="n">
        <v>1.0924</v>
      </c>
      <c r="P82" s="0" t="n">
        <v>0.93177</v>
      </c>
      <c r="R82" s="8" t="n">
        <f aca="false">M82*$C82</f>
        <v>1.99</v>
      </c>
      <c r="S82" s="8" t="n">
        <f aca="false">N82*$C82</f>
        <v>1.735</v>
      </c>
      <c r="T82" s="8" t="n">
        <f aca="false">O82*$C82</f>
        <v>1.0924</v>
      </c>
      <c r="U82" s="8" t="n">
        <f aca="false">P82*$C82</f>
        <v>0.93177</v>
      </c>
      <c r="W82" s="8" t="n">
        <f aca="false">R82+W81</f>
        <v>174.16</v>
      </c>
      <c r="X82" s="8" t="n">
        <f aca="false">S82+X81</f>
        <v>145.925</v>
      </c>
      <c r="Y82" s="8" t="n">
        <f aca="false">T82+Y81</f>
        <v>113.54464</v>
      </c>
      <c r="Z82" s="8" t="n">
        <f aca="false">U82+Z81</f>
        <v>86.83036</v>
      </c>
    </row>
    <row r="83" customFormat="false" ht="45" hidden="false" customHeight="false" outlineLevel="0" collapsed="false">
      <c r="A83" s="5" t="s">
        <v>409</v>
      </c>
      <c r="B83" s="4" t="n">
        <f aca="false">$C$1*C83</f>
        <v>6</v>
      </c>
      <c r="C83" s="9" t="n">
        <v>1</v>
      </c>
      <c r="D83" s="5" t="s">
        <v>410</v>
      </c>
      <c r="I83" s="8" t="s">
        <v>411</v>
      </c>
      <c r="J83" s="8" t="s">
        <v>412</v>
      </c>
      <c r="K83" s="8" t="s">
        <v>413</v>
      </c>
      <c r="L83" s="8" t="s">
        <v>414</v>
      </c>
      <c r="M83" s="8" t="n">
        <v>17.83</v>
      </c>
      <c r="N83" s="8" t="n">
        <v>16.208</v>
      </c>
      <c r="O83" s="8" t="n">
        <v>13.7768</v>
      </c>
      <c r="P83" s="8" t="n">
        <v>10.77832</v>
      </c>
      <c r="R83" s="8" t="n">
        <f aca="false">M83*$C83</f>
        <v>17.83</v>
      </c>
      <c r="S83" s="8" t="n">
        <f aca="false">N83*$C83</f>
        <v>16.208</v>
      </c>
      <c r="T83" s="8" t="n">
        <f aca="false">O83*$C83</f>
        <v>13.7768</v>
      </c>
      <c r="U83" s="8" t="n">
        <f aca="false">P83*$C83</f>
        <v>10.77832</v>
      </c>
      <c r="W83" s="8" t="n">
        <f aca="false">R83+W82</f>
        <v>191.99</v>
      </c>
      <c r="X83" s="8" t="n">
        <f aca="false">S83+X82</f>
        <v>162.133</v>
      </c>
      <c r="Y83" s="8" t="n">
        <f aca="false">T83+Y82</f>
        <v>127.32144</v>
      </c>
      <c r="Z83" s="8" t="n">
        <f aca="false">U83+Z82</f>
        <v>97.60868</v>
      </c>
    </row>
    <row r="84" customFormat="false" ht="15" hidden="false" customHeight="false" outlineLevel="0" collapsed="false">
      <c r="A84" s="5" t="s">
        <v>415</v>
      </c>
      <c r="B84" s="4" t="n">
        <f aca="false">$C$1*C84</f>
        <v>6</v>
      </c>
      <c r="C84" s="9" t="n">
        <v>1</v>
      </c>
      <c r="D84" s="5" t="s">
        <v>416</v>
      </c>
      <c r="I84" s="0"/>
      <c r="J84" s="8" t="s">
        <v>417</v>
      </c>
      <c r="K84" s="8" t="s">
        <v>416</v>
      </c>
      <c r="L84" s="8" t="s">
        <v>29</v>
      </c>
      <c r="M84" s="13" t="n">
        <v>3.05</v>
      </c>
      <c r="N84" s="13" t="n">
        <v>3.05</v>
      </c>
      <c r="O84" s="13" t="n">
        <v>2.8</v>
      </c>
      <c r="P84" s="13" t="n">
        <v>2.7</v>
      </c>
      <c r="R84" s="8" t="n">
        <f aca="false">M84*$C84</f>
        <v>3.05</v>
      </c>
      <c r="S84" s="8" t="n">
        <f aca="false">N84*$C84</f>
        <v>3.05</v>
      </c>
      <c r="T84" s="8" t="n">
        <f aca="false">O84*$C84</f>
        <v>2.8</v>
      </c>
      <c r="U84" s="8" t="n">
        <f aca="false">P84*$C84</f>
        <v>2.7</v>
      </c>
      <c r="W84" s="8" t="n">
        <f aca="false">R84+W83</f>
        <v>195.04</v>
      </c>
      <c r="X84" s="8" t="n">
        <f aca="false">S84+X83</f>
        <v>165.183</v>
      </c>
      <c r="Y84" s="8" t="n">
        <f aca="false">T84+Y83</f>
        <v>130.12144</v>
      </c>
      <c r="Z84" s="8" t="n">
        <f aca="false">U84+Z83</f>
        <v>100.30868</v>
      </c>
    </row>
    <row r="85" customFormat="false" ht="15" hidden="false" customHeight="false" outlineLevel="0" collapsed="false">
      <c r="A85" s="6"/>
      <c r="B85" s="4" t="n">
        <f aca="false">$C$1*C85</f>
        <v>1.8</v>
      </c>
      <c r="C85" s="9" t="n">
        <v>0.3</v>
      </c>
      <c r="D85" s="5" t="s">
        <v>418</v>
      </c>
      <c r="I85" s="8" t="s">
        <v>419</v>
      </c>
      <c r="J85" s="8" t="s">
        <v>420</v>
      </c>
      <c r="K85" s="8" t="s">
        <v>421</v>
      </c>
      <c r="L85" s="8" t="s">
        <v>422</v>
      </c>
      <c r="M85" s="8" t="n">
        <v>11.2</v>
      </c>
      <c r="N85" s="8" t="n">
        <v>10.022</v>
      </c>
      <c r="O85" s="8" t="n">
        <v>8.253</v>
      </c>
      <c r="P85" s="8" t="n">
        <v>5.60025</v>
      </c>
      <c r="R85" s="8" t="n">
        <f aca="false">M85*$C85</f>
        <v>3.36</v>
      </c>
      <c r="S85" s="8" t="n">
        <f aca="false">N85*$C85</f>
        <v>3.0066</v>
      </c>
      <c r="T85" s="8" t="n">
        <f aca="false">O85*$C85</f>
        <v>2.4759</v>
      </c>
      <c r="U85" s="8" t="n">
        <f aca="false">P85*$C85</f>
        <v>1.680075</v>
      </c>
      <c r="W85" s="8" t="n">
        <f aca="false">R85+W84</f>
        <v>198.4</v>
      </c>
      <c r="X85" s="8" t="n">
        <f aca="false">S85+X84</f>
        <v>168.1896</v>
      </c>
      <c r="Y85" s="8" t="n">
        <f aca="false">T85+Y84</f>
        <v>132.59734</v>
      </c>
      <c r="Z85" s="8" t="n">
        <f aca="false">U85+Z84</f>
        <v>101.988755</v>
      </c>
    </row>
    <row r="86" customFormat="false" ht="60" hidden="false" customHeight="false" outlineLevel="0" collapsed="false">
      <c r="A86" s="0"/>
      <c r="B86" s="4" t="n">
        <f aca="false">$C$1*C86</f>
        <v>1.8</v>
      </c>
      <c r="C86" s="9" t="n">
        <v>0.3</v>
      </c>
      <c r="D86" s="5" t="s">
        <v>423</v>
      </c>
      <c r="I86" s="8" t="s">
        <v>424</v>
      </c>
      <c r="J86" s="8" t="s">
        <v>420</v>
      </c>
      <c r="K86" s="8" t="s">
        <v>421</v>
      </c>
      <c r="L86" s="8" t="s">
        <v>425</v>
      </c>
      <c r="M86" s="8" t="n">
        <v>11.2</v>
      </c>
      <c r="N86" s="0" t="n">
        <v>10.022</v>
      </c>
      <c r="O86" s="0" t="n">
        <v>8.253</v>
      </c>
      <c r="P86" s="0" t="n">
        <v>5.60025</v>
      </c>
      <c r="R86" s="8" t="n">
        <f aca="false">M86*$C86</f>
        <v>3.36</v>
      </c>
      <c r="S86" s="8" t="n">
        <f aca="false">N86*$C86</f>
        <v>3.0066</v>
      </c>
      <c r="T86" s="8" t="n">
        <f aca="false">O86*$C86</f>
        <v>2.4759</v>
      </c>
      <c r="U86" s="8" t="n">
        <f aca="false">P86*$C86</f>
        <v>1.680075</v>
      </c>
      <c r="W86" s="8" t="n">
        <f aca="false">R86+W85</f>
        <v>201.76</v>
      </c>
      <c r="X86" s="8" t="n">
        <f aca="false">S86+X85</f>
        <v>171.1962</v>
      </c>
      <c r="Y86" s="8" t="n">
        <f aca="false">T86+Y85</f>
        <v>135.07324</v>
      </c>
      <c r="Z86" s="8" t="n">
        <f aca="false">U86+Z85</f>
        <v>103.66883</v>
      </c>
    </row>
    <row r="87" customFormat="false" ht="14.9" hidden="false" customHeight="false" outlineLevel="0" collapsed="false">
      <c r="A87" s="0"/>
      <c r="B87" s="4" t="n">
        <f aca="false">$C$1*C87</f>
        <v>0</v>
      </c>
      <c r="C87" s="16" t="n">
        <v>0</v>
      </c>
      <c r="D87" s="5" t="s">
        <v>426</v>
      </c>
      <c r="J87" s="8" t="s">
        <v>427</v>
      </c>
      <c r="K87" s="8" t="s">
        <v>428</v>
      </c>
      <c r="M87" s="13" t="n">
        <v>12.95</v>
      </c>
      <c r="N87" s="13" t="n">
        <v>12.95</v>
      </c>
      <c r="O87" s="13" t="n">
        <v>12.95</v>
      </c>
      <c r="P87" s="13" t="n">
        <v>12.95</v>
      </c>
      <c r="R87" s="8" t="n">
        <f aca="false">M87*$C87</f>
        <v>0</v>
      </c>
      <c r="S87" s="8" t="n">
        <f aca="false">N87*$C87</f>
        <v>0</v>
      </c>
      <c r="T87" s="8" t="n">
        <f aca="false">O87*$C87</f>
        <v>0</v>
      </c>
      <c r="U87" s="8" t="n">
        <f aca="false">P87*$C87</f>
        <v>0</v>
      </c>
      <c r="W87" s="8" t="n">
        <f aca="false">R87+W86</f>
        <v>201.76</v>
      </c>
      <c r="X87" s="8" t="n">
        <f aca="false">S87+X86</f>
        <v>171.1962</v>
      </c>
      <c r="Y87" s="8" t="n">
        <f aca="false">T87+Y86</f>
        <v>135.07324</v>
      </c>
      <c r="Z87" s="8" t="n">
        <f aca="false">U87+Z86</f>
        <v>103.66883</v>
      </c>
    </row>
    <row r="88" customFormat="false" ht="15" hidden="false" customHeight="false" outlineLevel="0" collapsed="false">
      <c r="A88" s="0"/>
      <c r="C88" s="16"/>
      <c r="R88" s="8" t="n">
        <f aca="false">M88*$C88</f>
        <v>0</v>
      </c>
      <c r="S88" s="8" t="n">
        <f aca="false">N88*$C88</f>
        <v>0</v>
      </c>
      <c r="T88" s="8" t="n">
        <f aca="false">O88*$C88</f>
        <v>0</v>
      </c>
      <c r="U88" s="8" t="n">
        <f aca="false">P88*$C88</f>
        <v>0</v>
      </c>
      <c r="W88" s="8" t="n">
        <f aca="false">R88+W87</f>
        <v>201.76</v>
      </c>
      <c r="X88" s="8" t="n">
        <f aca="false">S88+X87</f>
        <v>171.1962</v>
      </c>
      <c r="Y88" s="8" t="n">
        <f aca="false">T88+Y87</f>
        <v>135.07324</v>
      </c>
      <c r="Z88" s="8" t="n">
        <f aca="false">U88+Z87</f>
        <v>103.66883</v>
      </c>
    </row>
    <row r="89" customFormat="false" ht="15" hidden="false" customHeight="false" outlineLevel="0" collapsed="false">
      <c r="A89" s="0"/>
      <c r="C89" s="16"/>
      <c r="R89" s="8" t="n">
        <f aca="false">M89*$C89</f>
        <v>0</v>
      </c>
      <c r="S89" s="8" t="n">
        <f aca="false">N89*$C89</f>
        <v>0</v>
      </c>
      <c r="T89" s="8" t="n">
        <f aca="false">O89*$C89</f>
        <v>0</v>
      </c>
      <c r="U89" s="8" t="n">
        <f aca="false">P89*$C89</f>
        <v>0</v>
      </c>
      <c r="W89" s="8" t="n">
        <f aca="false">R89+W88</f>
        <v>201.76</v>
      </c>
      <c r="X89" s="8" t="n">
        <f aca="false">S89+X88</f>
        <v>171.1962</v>
      </c>
      <c r="Y89" s="8" t="n">
        <f aca="false">T89+Y88</f>
        <v>135.07324</v>
      </c>
      <c r="Z89" s="8" t="n">
        <f aca="false">U89+Z88</f>
        <v>103.66883</v>
      </c>
    </row>
    <row r="90" customFormat="false" ht="15" hidden="false" customHeight="false" outlineLevel="0" collapsed="false">
      <c r="A90" s="0"/>
      <c r="C90" s="16"/>
      <c r="R90" s="8" t="n">
        <f aca="false">M90*$C90</f>
        <v>0</v>
      </c>
      <c r="S90" s="8" t="n">
        <f aca="false">N90*$C90</f>
        <v>0</v>
      </c>
      <c r="T90" s="8" t="n">
        <f aca="false">O90*$C90</f>
        <v>0</v>
      </c>
      <c r="U90" s="8" t="n">
        <f aca="false">P90*$C90</f>
        <v>0</v>
      </c>
      <c r="W90" s="8" t="n">
        <f aca="false">R90+W89</f>
        <v>201.76</v>
      </c>
      <c r="X90" s="8" t="n">
        <f aca="false">S90+X89</f>
        <v>171.1962</v>
      </c>
      <c r="Y90" s="8" t="n">
        <f aca="false">T90+Y89</f>
        <v>135.07324</v>
      </c>
      <c r="Z90" s="8" t="n">
        <f aca="false">U90+Z89</f>
        <v>103.66883</v>
      </c>
    </row>
    <row r="91" customFormat="false" ht="30" hidden="false" customHeight="false" outlineLevel="0" collapsed="false">
      <c r="A91" s="5" t="s">
        <v>429</v>
      </c>
      <c r="C91" s="9" t="n">
        <f aca="false">COUNT(C3:C87)</f>
        <v>85</v>
      </c>
      <c r="R91" s="8" t="n">
        <f aca="false">M91*$C91</f>
        <v>0</v>
      </c>
      <c r="S91" s="8" t="n">
        <f aca="false">N91*$C91</f>
        <v>0</v>
      </c>
      <c r="T91" s="8" t="n">
        <f aca="false">O91*$C91</f>
        <v>0</v>
      </c>
      <c r="U91" s="8" t="n">
        <f aca="false">P91*$C91</f>
        <v>0</v>
      </c>
      <c r="W91" s="8" t="n">
        <f aca="false">R91+W90</f>
        <v>201.76</v>
      </c>
      <c r="X91" s="8" t="n">
        <f aca="false">S91+X90</f>
        <v>171.1962</v>
      </c>
      <c r="Y91" s="8" t="n">
        <f aca="false">T91+Y90</f>
        <v>135.07324</v>
      </c>
      <c r="Z91" s="8" t="n">
        <f aca="false">U91+Z90</f>
        <v>103.66883</v>
      </c>
    </row>
    <row r="92" customFormat="false" ht="15" hidden="false" customHeight="false" outlineLevel="0" collapsed="false">
      <c r="A92" s="5" t="s">
        <v>430</v>
      </c>
      <c r="C92" s="9" t="n">
        <f aca="false">SUM(C3:C87)</f>
        <v>335.6</v>
      </c>
    </row>
  </sheetData>
  <autoFilter ref="A2:G8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2014-09-17T15:20:47Z</dcterms:created>
  <dc:creator>notloc</dc:creator>
  <dc:language>en-US</dc:language>
  <cp:lastPrinted>2014-09-25T20:26:15Z</cp:lastPrinted>
  <dcterms:modified xsi:type="dcterms:W3CDTF">2016-07-09T22:38:12Z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