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Solutions\"/>
    </mc:Choice>
  </mc:AlternateContent>
  <xr:revisionPtr revIDLastSave="0" documentId="13_ncr:1_{6C6F2F40-10E4-4343-BF88-29D126093A3B}" xr6:coauthVersionLast="45" xr6:coauthVersionMax="45" xr10:uidLastSave="{00000000-0000-0000-0000-000000000000}"/>
  <bookViews>
    <workbookView xWindow="-28920" yWindow="-120" windowWidth="29040" windowHeight="18240" xr2:uid="{00000000-000D-0000-FFFF-FFFF00000000}"/>
  </bookViews>
  <sheets>
    <sheet name="sales-solution" sheetId="1" r:id="rId1"/>
    <sheet name="description" sheetId="2" r:id="rId2"/>
    <sheet name="sales" sheetId="3" r:id="rId3"/>
    <sheet name="commissions" sheetId="4" r:id="rId4"/>
    <sheet name="checkfigs" sheetId="5" r:id="rId5"/>
  </sheets>
  <definedNames>
    <definedName name="Party_Planning_Fund">sales!$M$5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3" l="1"/>
  <c r="M4" i="3" s="1"/>
  <c r="F2" i="3" l="1"/>
  <c r="G2" i="3"/>
  <c r="H2" i="3" s="1"/>
  <c r="F3" i="3"/>
  <c r="G3" i="3"/>
  <c r="H3" i="3" s="1"/>
  <c r="I3" i="3" s="1"/>
  <c r="F4" i="3"/>
  <c r="G4" i="3"/>
  <c r="H4" i="3"/>
  <c r="I4" i="3" s="1"/>
  <c r="F5" i="3"/>
  <c r="G5" i="3"/>
  <c r="H5" i="3" s="1"/>
  <c r="I5" i="3" s="1"/>
  <c r="F6" i="3"/>
  <c r="G6" i="3"/>
  <c r="H6" i="3" s="1"/>
  <c r="I6" i="3" s="1"/>
  <c r="F7" i="3"/>
  <c r="G7" i="3"/>
  <c r="H7" i="3"/>
  <c r="I7" i="3"/>
  <c r="F8" i="3"/>
  <c r="G8" i="3"/>
  <c r="H8" i="3"/>
  <c r="I8" i="3" s="1"/>
  <c r="F9" i="3"/>
  <c r="G9" i="3"/>
  <c r="H9" i="3" s="1"/>
  <c r="I9" i="3" s="1"/>
  <c r="F10" i="3"/>
  <c r="G10" i="3"/>
  <c r="H10" i="3"/>
  <c r="I10" i="3"/>
  <c r="F11" i="3"/>
  <c r="G11" i="3"/>
  <c r="H11" i="3"/>
  <c r="I11" i="3" s="1"/>
  <c r="F12" i="3"/>
  <c r="G12" i="3"/>
  <c r="H12" i="3" s="1"/>
  <c r="I12" i="3" s="1"/>
  <c r="F13" i="3"/>
  <c r="G13" i="3"/>
  <c r="I13" i="3"/>
  <c r="F14" i="3"/>
  <c r="G14" i="3"/>
  <c r="H14" i="3"/>
  <c r="I14" i="3" s="1"/>
  <c r="F15" i="3"/>
  <c r="G15" i="3"/>
  <c r="H15" i="3" s="1"/>
  <c r="I15" i="3" s="1"/>
  <c r="F16" i="3"/>
  <c r="G16" i="3"/>
  <c r="H16" i="3" s="1"/>
  <c r="I16" i="3" s="1"/>
  <c r="F17" i="3"/>
  <c r="G17" i="3"/>
  <c r="H17" i="3"/>
  <c r="I17" i="3" s="1"/>
  <c r="F18" i="3"/>
  <c r="G18" i="3"/>
  <c r="H18" i="3" s="1"/>
  <c r="I18" i="3" s="1"/>
  <c r="F19" i="3"/>
  <c r="G19" i="3"/>
  <c r="H19" i="3" s="1"/>
  <c r="I19" i="3" s="1"/>
  <c r="F20" i="3"/>
  <c r="G20" i="3"/>
  <c r="H20" i="3"/>
  <c r="I20" i="3" s="1"/>
  <c r="F21" i="3"/>
  <c r="G21" i="3"/>
  <c r="H21" i="3" s="1"/>
  <c r="I21" i="3" s="1"/>
  <c r="F22" i="3"/>
  <c r="G22" i="3"/>
  <c r="H22" i="3" s="1"/>
  <c r="I22" i="3" s="1"/>
  <c r="F23" i="3"/>
  <c r="G23" i="3"/>
  <c r="H23" i="3" s="1"/>
  <c r="I23" i="3" s="1"/>
  <c r="F24" i="3"/>
  <c r="G24" i="3"/>
  <c r="H24" i="3" s="1"/>
  <c r="I24" i="3" s="1"/>
  <c r="F25" i="3"/>
  <c r="G25" i="3"/>
  <c r="H25" i="3" s="1"/>
  <c r="I25" i="3" s="1"/>
  <c r="F26" i="3"/>
  <c r="G26" i="3"/>
  <c r="H26" i="3" s="1"/>
  <c r="I26" i="3" s="1"/>
  <c r="F27" i="3"/>
  <c r="G27" i="3"/>
  <c r="H27" i="3" s="1"/>
  <c r="I27" i="3" s="1"/>
  <c r="F28" i="3"/>
  <c r="G28" i="3"/>
  <c r="H28" i="3" s="1"/>
  <c r="I28" i="3" s="1"/>
  <c r="F29" i="3"/>
  <c r="G29" i="3"/>
  <c r="H29" i="3" s="1"/>
  <c r="I29" i="3" s="1"/>
  <c r="F30" i="3"/>
  <c r="G30" i="3"/>
  <c r="H30" i="3" s="1"/>
  <c r="I30" i="3" s="1"/>
  <c r="F31" i="3"/>
  <c r="G31" i="3"/>
  <c r="H31" i="3" s="1"/>
  <c r="I31" i="3" s="1"/>
  <c r="F32" i="3"/>
  <c r="G32" i="3"/>
  <c r="H32" i="3" s="1"/>
  <c r="I32" i="3" s="1"/>
  <c r="F33" i="3"/>
  <c r="G33" i="3"/>
  <c r="H33" i="3" s="1"/>
  <c r="I33" i="3" s="1"/>
  <c r="F34" i="3"/>
  <c r="G34" i="3"/>
  <c r="H34" i="3" s="1"/>
  <c r="I34" i="3" s="1"/>
  <c r="F35" i="3"/>
  <c r="G35" i="3"/>
  <c r="H35" i="3" s="1"/>
  <c r="I35" i="3" s="1"/>
  <c r="F36" i="3"/>
  <c r="G36" i="3"/>
  <c r="H36" i="3" s="1"/>
  <c r="I36" i="3" s="1"/>
  <c r="F37" i="3"/>
  <c r="G37" i="3"/>
  <c r="H37" i="3" s="1"/>
  <c r="I37" i="3" s="1"/>
  <c r="F38" i="3"/>
  <c r="G38" i="3"/>
  <c r="H38" i="3" s="1"/>
  <c r="I38" i="3" s="1"/>
  <c r="F39" i="3"/>
  <c r="G39" i="3"/>
  <c r="H39" i="3" s="1"/>
  <c r="I39" i="3" s="1"/>
  <c r="F40" i="3"/>
  <c r="G40" i="3"/>
  <c r="H40" i="3" s="1"/>
  <c r="I40" i="3" s="1"/>
  <c r="F41" i="3"/>
  <c r="G41" i="3"/>
  <c r="H41" i="3" s="1"/>
  <c r="I41" i="3" s="1"/>
  <c r="F42" i="3"/>
  <c r="G42" i="3"/>
  <c r="H42" i="3" s="1"/>
  <c r="I42" i="3" s="1"/>
  <c r="F43" i="3"/>
  <c r="G43" i="3"/>
  <c r="H43" i="3" s="1"/>
  <c r="I43" i="3" s="1"/>
  <c r="F44" i="3"/>
  <c r="G44" i="3"/>
  <c r="H44" i="3" s="1"/>
  <c r="I44" i="3" s="1"/>
  <c r="F45" i="3"/>
  <c r="G45" i="3"/>
  <c r="H45" i="3" s="1"/>
  <c r="I45" i="3" s="1"/>
  <c r="F46" i="3"/>
  <c r="G46" i="3"/>
  <c r="H46" i="3" s="1"/>
  <c r="I46" i="3" s="1"/>
  <c r="F47" i="3"/>
  <c r="G47" i="3"/>
  <c r="H47" i="3" s="1"/>
  <c r="I47" i="3" s="1"/>
  <c r="F48" i="3"/>
  <c r="G48" i="3"/>
  <c r="H48" i="3" s="1"/>
  <c r="I48" i="3" s="1"/>
  <c r="F49" i="3"/>
  <c r="G49" i="3"/>
  <c r="H49" i="3" s="1"/>
  <c r="I49" i="3" s="1"/>
  <c r="F50" i="3"/>
  <c r="G50" i="3"/>
  <c r="H50" i="3" s="1"/>
  <c r="I50" i="3" s="1"/>
  <c r="F51" i="3"/>
  <c r="G51" i="3"/>
  <c r="H51" i="3" s="1"/>
  <c r="I51" i="3" s="1"/>
  <c r="F52" i="3"/>
  <c r="G52" i="3"/>
  <c r="H52" i="3" s="1"/>
  <c r="I52" i="3" s="1"/>
  <c r="F53" i="3"/>
  <c r="G53" i="3"/>
  <c r="H53" i="3" s="1"/>
  <c r="I53" i="3" s="1"/>
  <c r="F54" i="3"/>
  <c r="G54" i="3"/>
  <c r="H54" i="3" s="1"/>
  <c r="I54" i="3" s="1"/>
  <c r="F55" i="3"/>
  <c r="G55" i="3"/>
  <c r="H55" i="3" s="1"/>
  <c r="I55" i="3" s="1"/>
  <c r="F56" i="3"/>
  <c r="G56" i="3"/>
  <c r="H56" i="3" s="1"/>
  <c r="I56" i="3" s="1"/>
  <c r="F57" i="3"/>
  <c r="G57" i="3"/>
  <c r="H57" i="3" s="1"/>
  <c r="I57" i="3" s="1"/>
  <c r="F58" i="3"/>
  <c r="G58" i="3"/>
  <c r="H58" i="3" s="1"/>
  <c r="I58" i="3" s="1"/>
  <c r="F59" i="3"/>
  <c r="G59" i="3"/>
  <c r="H59" i="3" s="1"/>
  <c r="I59" i="3" s="1"/>
  <c r="F60" i="3"/>
  <c r="G60" i="3"/>
  <c r="H60" i="3" s="1"/>
  <c r="I60" i="3" s="1"/>
  <c r="F61" i="3"/>
  <c r="G61" i="3"/>
  <c r="H61" i="3" s="1"/>
  <c r="I61" i="3" s="1"/>
  <c r="F62" i="3"/>
  <c r="G62" i="3"/>
  <c r="H62" i="3" s="1"/>
  <c r="I62" i="3" s="1"/>
  <c r="F63" i="3"/>
  <c r="G63" i="3"/>
  <c r="H63" i="3" s="1"/>
  <c r="I63" i="3" s="1"/>
  <c r="F64" i="3"/>
  <c r="G64" i="3"/>
  <c r="H64" i="3" s="1"/>
  <c r="I64" i="3" s="1"/>
  <c r="F65" i="3"/>
  <c r="G65" i="3"/>
  <c r="H65" i="3" s="1"/>
  <c r="I65" i="3" s="1"/>
  <c r="F66" i="3"/>
  <c r="G66" i="3"/>
  <c r="H66" i="3" s="1"/>
  <c r="I66" i="3" s="1"/>
  <c r="F67" i="3"/>
  <c r="G67" i="3"/>
  <c r="H67" i="3" s="1"/>
  <c r="I67" i="3" s="1"/>
  <c r="F68" i="3"/>
  <c r="G68" i="3"/>
  <c r="H68" i="3" s="1"/>
  <c r="I68" i="3" s="1"/>
  <c r="H69" i="3"/>
  <c r="I69" i="3"/>
  <c r="F70" i="3"/>
  <c r="G70" i="3"/>
  <c r="H70" i="3"/>
  <c r="I70" i="3" s="1"/>
  <c r="F71" i="3"/>
  <c r="G71" i="3"/>
  <c r="H71" i="3"/>
  <c r="I71" i="3" s="1"/>
  <c r="F72" i="3"/>
  <c r="G72" i="3"/>
  <c r="H72" i="3"/>
  <c r="I72" i="3"/>
  <c r="F73" i="3"/>
  <c r="G73" i="3"/>
  <c r="H73" i="3"/>
  <c r="I73" i="3" s="1"/>
  <c r="F74" i="3"/>
  <c r="G74" i="3"/>
  <c r="H74" i="3"/>
  <c r="I74" i="3" s="1"/>
  <c r="F75" i="3"/>
  <c r="G75" i="3"/>
  <c r="H75" i="3"/>
  <c r="I75" i="3"/>
  <c r="F76" i="3"/>
  <c r="G76" i="3"/>
  <c r="H76" i="3"/>
  <c r="I76" i="3" s="1"/>
  <c r="F77" i="3"/>
  <c r="G77" i="3"/>
  <c r="H77" i="3"/>
  <c r="I77" i="3" s="1"/>
  <c r="F78" i="3"/>
  <c r="G78" i="3"/>
  <c r="H78" i="3"/>
  <c r="I78" i="3"/>
  <c r="F79" i="3"/>
  <c r="G79" i="3"/>
  <c r="H79" i="3"/>
  <c r="I79" i="3" s="1"/>
  <c r="F80" i="3"/>
  <c r="G80" i="3"/>
  <c r="H80" i="3"/>
  <c r="I80" i="3" s="1"/>
  <c r="F81" i="3"/>
  <c r="G81" i="3"/>
  <c r="H81" i="3"/>
  <c r="I81" i="3"/>
  <c r="F82" i="3"/>
  <c r="G82" i="3"/>
  <c r="H82" i="3"/>
  <c r="I82" i="3" s="1"/>
  <c r="F83" i="3"/>
  <c r="G83" i="3"/>
  <c r="H83" i="3"/>
  <c r="I83" i="3" s="1"/>
  <c r="F84" i="3"/>
  <c r="G84" i="3"/>
  <c r="H84" i="3"/>
  <c r="I84" i="3"/>
  <c r="F85" i="3"/>
  <c r="G85" i="3"/>
  <c r="H85" i="3"/>
  <c r="I85" i="3" s="1"/>
  <c r="F86" i="3"/>
  <c r="G86" i="3"/>
  <c r="H86" i="3"/>
  <c r="I86" i="3" s="1"/>
  <c r="F87" i="3"/>
  <c r="G87" i="3"/>
  <c r="H87" i="3"/>
  <c r="I87" i="3"/>
  <c r="F88" i="3"/>
  <c r="G88" i="3"/>
  <c r="H88" i="3"/>
  <c r="I88" i="3" s="1"/>
  <c r="F89" i="3"/>
  <c r="G89" i="3"/>
  <c r="H89" i="3"/>
  <c r="I89" i="3" s="1"/>
  <c r="F90" i="3"/>
  <c r="G90" i="3"/>
  <c r="H90" i="3"/>
  <c r="I90" i="3"/>
  <c r="F91" i="3"/>
  <c r="G91" i="3"/>
  <c r="H91" i="3"/>
  <c r="I91" i="3" s="1"/>
  <c r="F92" i="3"/>
  <c r="G92" i="3"/>
  <c r="H92" i="3"/>
  <c r="I92" i="3" s="1"/>
  <c r="F93" i="3"/>
  <c r="G93" i="3"/>
  <c r="H93" i="3"/>
  <c r="I93" i="3"/>
  <c r="F94" i="3"/>
  <c r="G94" i="3"/>
  <c r="H94" i="3"/>
  <c r="I94" i="3" s="1"/>
  <c r="F95" i="3"/>
  <c r="G95" i="3"/>
  <c r="H95" i="3"/>
  <c r="I95" i="3" s="1"/>
  <c r="F96" i="3"/>
  <c r="G96" i="3"/>
  <c r="H96" i="3"/>
  <c r="I96" i="3"/>
  <c r="F97" i="3"/>
  <c r="G97" i="3"/>
  <c r="H97" i="3"/>
  <c r="I97" i="3" s="1"/>
  <c r="F98" i="3"/>
  <c r="G98" i="3"/>
  <c r="H98" i="3"/>
  <c r="I98" i="3" s="1"/>
  <c r="F99" i="3"/>
  <c r="G99" i="3"/>
  <c r="H99" i="3"/>
  <c r="I99" i="3"/>
  <c r="F100" i="3"/>
  <c r="G100" i="3"/>
  <c r="H100" i="3"/>
  <c r="I100" i="3" s="1"/>
  <c r="F101" i="3"/>
  <c r="G101" i="3"/>
  <c r="H101" i="3"/>
  <c r="I101" i="3" s="1"/>
  <c r="F102" i="3"/>
  <c r="G102" i="3"/>
  <c r="H102" i="3"/>
  <c r="I102" i="3"/>
  <c r="F103" i="3"/>
  <c r="G103" i="3"/>
  <c r="H103" i="3"/>
  <c r="I103" i="3" s="1"/>
  <c r="F104" i="3"/>
  <c r="G104" i="3"/>
  <c r="H104" i="3"/>
  <c r="I104" i="3" s="1"/>
  <c r="F105" i="3"/>
  <c r="G105" i="3"/>
  <c r="H105" i="3"/>
  <c r="I105" i="3"/>
  <c r="F106" i="3"/>
  <c r="G106" i="3"/>
  <c r="H106" i="3"/>
  <c r="I106" i="3" s="1"/>
  <c r="F107" i="3"/>
  <c r="G107" i="3"/>
  <c r="H107" i="3"/>
  <c r="I107" i="3" s="1"/>
  <c r="F108" i="3"/>
  <c r="G108" i="3"/>
  <c r="H108" i="3"/>
  <c r="I108" i="3"/>
  <c r="F109" i="3"/>
  <c r="G109" i="3"/>
  <c r="H109" i="3"/>
  <c r="I109" i="3" s="1"/>
  <c r="F110" i="3"/>
  <c r="G110" i="3"/>
  <c r="H110" i="3"/>
  <c r="I110" i="3" s="1"/>
  <c r="F111" i="3"/>
  <c r="G111" i="3"/>
  <c r="H111" i="3"/>
  <c r="I111" i="3"/>
  <c r="F112" i="3"/>
  <c r="G112" i="3"/>
  <c r="H112" i="3"/>
  <c r="I112" i="3" s="1"/>
  <c r="F113" i="3"/>
  <c r="G113" i="3"/>
  <c r="H113" i="3"/>
  <c r="I113" i="3" s="1"/>
  <c r="F114" i="3"/>
  <c r="G114" i="3"/>
  <c r="H114" i="3"/>
  <c r="I114" i="3"/>
  <c r="F115" i="3"/>
  <c r="G115" i="3"/>
  <c r="H115" i="3"/>
  <c r="I115" i="3" s="1"/>
  <c r="F116" i="3"/>
  <c r="G116" i="3"/>
  <c r="H116" i="3"/>
  <c r="I116" i="3" s="1"/>
  <c r="F117" i="3"/>
  <c r="G117" i="3"/>
  <c r="H117" i="3"/>
  <c r="I117" i="3"/>
  <c r="F118" i="3"/>
  <c r="G118" i="3"/>
  <c r="H118" i="3"/>
  <c r="I118" i="3" s="1"/>
  <c r="F119" i="3"/>
  <c r="G119" i="3"/>
  <c r="H119" i="3"/>
  <c r="I119" i="3" s="1"/>
  <c r="F120" i="3"/>
  <c r="G120" i="3"/>
  <c r="H120" i="3"/>
  <c r="I120" i="3"/>
  <c r="F121" i="3"/>
  <c r="G121" i="3"/>
  <c r="H121" i="3"/>
  <c r="I121" i="3" s="1"/>
  <c r="F122" i="3"/>
  <c r="G122" i="3"/>
  <c r="H122" i="3"/>
  <c r="I122" i="3" s="1"/>
  <c r="F123" i="3"/>
  <c r="G123" i="3"/>
  <c r="H123" i="3"/>
  <c r="I123" i="3"/>
  <c r="F124" i="3"/>
  <c r="G124" i="3"/>
  <c r="H124" i="3"/>
  <c r="I124" i="3" s="1"/>
  <c r="F125" i="3"/>
  <c r="G125" i="3"/>
  <c r="H125" i="3"/>
  <c r="I125" i="3" s="1"/>
  <c r="F126" i="3"/>
  <c r="G126" i="3"/>
  <c r="H126" i="3"/>
  <c r="I126" i="3"/>
  <c r="F127" i="3"/>
  <c r="G127" i="3"/>
  <c r="H127" i="3"/>
  <c r="I127" i="3" s="1"/>
  <c r="F128" i="3"/>
  <c r="G128" i="3"/>
  <c r="H128" i="3"/>
  <c r="I128" i="3" s="1"/>
  <c r="F129" i="3"/>
  <c r="G129" i="3"/>
  <c r="H129" i="3" s="1"/>
  <c r="I129" i="3" s="1"/>
  <c r="F130" i="3"/>
  <c r="G130" i="3"/>
  <c r="H130" i="3"/>
  <c r="I130" i="3" s="1"/>
  <c r="F131" i="3"/>
  <c r="G131" i="3"/>
  <c r="H131" i="3"/>
  <c r="I131" i="3" s="1"/>
  <c r="F132" i="3"/>
  <c r="G132" i="3"/>
  <c r="H132" i="3" s="1"/>
  <c r="I132" i="3" s="1"/>
  <c r="F133" i="3"/>
  <c r="G133" i="3"/>
  <c r="H133" i="3"/>
  <c r="I133" i="3" s="1"/>
  <c r="F134" i="3"/>
  <c r="G134" i="3"/>
  <c r="H134" i="3"/>
  <c r="I134" i="3" s="1"/>
  <c r="F135" i="3"/>
  <c r="G135" i="3"/>
  <c r="H135" i="3" s="1"/>
  <c r="I135" i="3" s="1"/>
  <c r="F136" i="3"/>
  <c r="G136" i="3"/>
  <c r="H136" i="3"/>
  <c r="I136" i="3" s="1"/>
  <c r="F137" i="3"/>
  <c r="G137" i="3"/>
  <c r="H137" i="3"/>
  <c r="I137" i="3" s="1"/>
  <c r="F138" i="3"/>
  <c r="G138" i="3"/>
  <c r="H138" i="3" s="1"/>
  <c r="I138" i="3" s="1"/>
  <c r="F139" i="3"/>
  <c r="G139" i="3"/>
  <c r="H139" i="3"/>
  <c r="I139" i="3" s="1"/>
  <c r="F140" i="3"/>
  <c r="G140" i="3"/>
  <c r="H140" i="3"/>
  <c r="I140" i="3" s="1"/>
  <c r="F141" i="3"/>
  <c r="G141" i="3"/>
  <c r="H141" i="3" s="1"/>
  <c r="I141" i="3" s="1"/>
  <c r="F142" i="3"/>
  <c r="G142" i="3"/>
  <c r="H142" i="3"/>
  <c r="I142" i="3" s="1"/>
  <c r="F143" i="3"/>
  <c r="G143" i="3"/>
  <c r="H143" i="3"/>
  <c r="I143" i="3" s="1"/>
  <c r="F144" i="3"/>
  <c r="G144" i="3"/>
  <c r="H144" i="3" s="1"/>
  <c r="I144" i="3" s="1"/>
  <c r="F145" i="3"/>
  <c r="G145" i="3"/>
  <c r="H145" i="3"/>
  <c r="I145" i="3" s="1"/>
  <c r="F146" i="3"/>
  <c r="G146" i="3"/>
  <c r="H146" i="3"/>
  <c r="I146" i="3" s="1"/>
  <c r="F147" i="3"/>
  <c r="G147" i="3"/>
  <c r="H147" i="3" s="1"/>
  <c r="I147" i="3" s="1"/>
  <c r="F148" i="3"/>
  <c r="G148" i="3"/>
  <c r="H148" i="3"/>
  <c r="I148" i="3" s="1"/>
  <c r="F149" i="3"/>
  <c r="G149" i="3"/>
  <c r="H149" i="3"/>
  <c r="I149" i="3" s="1"/>
  <c r="F150" i="3"/>
  <c r="G150" i="3"/>
  <c r="H150" i="3" s="1"/>
  <c r="I150" i="3" s="1"/>
  <c r="F151" i="3"/>
  <c r="G151" i="3"/>
  <c r="H151" i="3"/>
  <c r="I151" i="3" s="1"/>
  <c r="M5" i="3" l="1"/>
  <c r="B1" i="5" s="1"/>
  <c r="I2" i="3"/>
  <c r="C10" i="1"/>
  <c r="D10" i="1"/>
  <c r="E10" i="1" s="1"/>
  <c r="C11" i="1"/>
  <c r="D11" i="1"/>
  <c r="E11" i="1" s="1"/>
  <c r="C12" i="1"/>
  <c r="D12" i="1"/>
  <c r="E12" i="1" s="1"/>
  <c r="C13" i="1"/>
  <c r="D13" i="1"/>
  <c r="E13" i="1" s="1"/>
  <c r="C14" i="1"/>
  <c r="D14" i="1"/>
  <c r="E14" i="1" s="1"/>
  <c r="C15" i="1"/>
  <c r="D15" i="1"/>
  <c r="E15" i="1" s="1"/>
  <c r="C16" i="1"/>
  <c r="D16" i="1"/>
  <c r="E16" i="1" s="1"/>
  <c r="B17" i="1"/>
  <c r="C17" i="1" l="1"/>
  <c r="D17" i="1"/>
  <c r="E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2% of commissions since 2017</t>
        </r>
      </text>
    </comment>
  </commentList>
</comments>
</file>

<file path=xl/sharedStrings.xml><?xml version="1.0" encoding="utf-8"?>
<sst xmlns="http://schemas.openxmlformats.org/spreadsheetml/2006/main" count="332" uniqueCount="323">
  <si>
    <t>Total</t>
  </si>
  <si>
    <t>3. Subtotal for Christmas Week</t>
  </si>
  <si>
    <t>2. Calculate average $ transaction</t>
  </si>
  <si>
    <t>1. Pull visits and transactions in by day</t>
  </si>
  <si>
    <t>Objectives:</t>
  </si>
  <si>
    <t>Avg $ Transaction</t>
  </si>
  <si>
    <t>Transactions</t>
  </si>
  <si>
    <t>Visits</t>
  </si>
  <si>
    <t>Sales</t>
  </si>
  <si>
    <t>Date</t>
  </si>
  <si>
    <t>The employer has decided to match two percent of total commissions earned into the party planning ccommittee fund.</t>
  </si>
  <si>
    <t>We need to figure out the total compensation for all employees.</t>
  </si>
  <si>
    <t>The commission rate has been pre-set for each employee.</t>
  </si>
  <si>
    <t>We have the weekly salary and sales but need to pull in the commission rate.</t>
  </si>
  <si>
    <t xml:space="preserve">This is a weekly report we need to create. </t>
  </si>
  <si>
    <t>Coco</t>
  </si>
  <si>
    <t>Lesia</t>
  </si>
  <si>
    <t>Dunlop</t>
  </si>
  <si>
    <t>Soledad</t>
  </si>
  <si>
    <t>Londono</t>
  </si>
  <si>
    <t>Estela</t>
  </si>
  <si>
    <t>Martine</t>
  </si>
  <si>
    <t>Christine</t>
  </si>
  <si>
    <t>Dyal</t>
  </si>
  <si>
    <t>Gertha</t>
  </si>
  <si>
    <t>Fernald</t>
  </si>
  <si>
    <t>Drew</t>
  </si>
  <si>
    <t>Choate</t>
  </si>
  <si>
    <t>Merlin</t>
  </si>
  <si>
    <t>Robinson</t>
  </si>
  <si>
    <t>Carmon</t>
  </si>
  <si>
    <t>Sparkman</t>
  </si>
  <si>
    <t>Junior</t>
  </si>
  <si>
    <t>Orlandi</t>
  </si>
  <si>
    <t>Librada</t>
  </si>
  <si>
    <t>Sheffey</t>
  </si>
  <si>
    <t>Terry</t>
  </si>
  <si>
    <t>Wakefield</t>
  </si>
  <si>
    <t>Teri</t>
  </si>
  <si>
    <t>Peach</t>
  </si>
  <si>
    <t>Melia</t>
  </si>
  <si>
    <t>Melugin</t>
  </si>
  <si>
    <t>Vesta</t>
  </si>
  <si>
    <t>Chojnacki</t>
  </si>
  <si>
    <t>Indira</t>
  </si>
  <si>
    <t>Freudenburg</t>
  </si>
  <si>
    <t>Tomasa</t>
  </si>
  <si>
    <t>Stansel</t>
  </si>
  <si>
    <t>Dyan</t>
  </si>
  <si>
    <t>Diehl</t>
  </si>
  <si>
    <t>Pamila</t>
  </si>
  <si>
    <t>Schon</t>
  </si>
  <si>
    <t>Williams</t>
  </si>
  <si>
    <t>Villalba</t>
  </si>
  <si>
    <t>Gilma</t>
  </si>
  <si>
    <t>Thorn</t>
  </si>
  <si>
    <t>Juliann</t>
  </si>
  <si>
    <t>Keep</t>
  </si>
  <si>
    <t>Floretta</t>
  </si>
  <si>
    <t>Kimber</t>
  </si>
  <si>
    <t>Jessi</t>
  </si>
  <si>
    <t>Mandelbaum</t>
  </si>
  <si>
    <t>Rosalva</t>
  </si>
  <si>
    <t>Mcgrane</t>
  </si>
  <si>
    <t>Kathryn</t>
  </si>
  <si>
    <t>Scholze</t>
  </si>
  <si>
    <t>Agatha</t>
  </si>
  <si>
    <t>Gangestad</t>
  </si>
  <si>
    <t>Denise</t>
  </si>
  <si>
    <t>Gazaway</t>
  </si>
  <si>
    <t>Lashawna</t>
  </si>
  <si>
    <t>Kamp</t>
  </si>
  <si>
    <t>Cynthia</t>
  </si>
  <si>
    <t>Battista</t>
  </si>
  <si>
    <t>Windy</t>
  </si>
  <si>
    <t>Ruffing</t>
  </si>
  <si>
    <t>Felton</t>
  </si>
  <si>
    <t>Marra</t>
  </si>
  <si>
    <t>Carolina</t>
  </si>
  <si>
    <t>Dinh</t>
  </si>
  <si>
    <t>Marc</t>
  </si>
  <si>
    <t>Mcentee</t>
  </si>
  <si>
    <t>Marcelino</t>
  </si>
  <si>
    <t>Saba</t>
  </si>
  <si>
    <t>Otis</t>
  </si>
  <si>
    <t>Delossantos</t>
  </si>
  <si>
    <t>Newton</t>
  </si>
  <si>
    <t>Schewe</t>
  </si>
  <si>
    <t>Asa</t>
  </si>
  <si>
    <t>Rempe</t>
  </si>
  <si>
    <t>Lashaun</t>
  </si>
  <si>
    <t>Fredette</t>
  </si>
  <si>
    <t>Carmelo</t>
  </si>
  <si>
    <t>Wilcox</t>
  </si>
  <si>
    <t>Maurine</t>
  </si>
  <si>
    <t>Lampman</t>
  </si>
  <si>
    <t>Micki</t>
  </si>
  <si>
    <t>Chappell</t>
  </si>
  <si>
    <t>Rhett</t>
  </si>
  <si>
    <t>Mcmakin</t>
  </si>
  <si>
    <t>Camilla</t>
  </si>
  <si>
    <t>Ariza</t>
  </si>
  <si>
    <t>Marylouise</t>
  </si>
  <si>
    <t>Lovins</t>
  </si>
  <si>
    <t>Riley</t>
  </si>
  <si>
    <t>Helman</t>
  </si>
  <si>
    <t>Erlene</t>
  </si>
  <si>
    <t>Hopkins</t>
  </si>
  <si>
    <t>Paulita</t>
  </si>
  <si>
    <t>Hee</t>
  </si>
  <si>
    <t>Imogene</t>
  </si>
  <si>
    <t>Andujar</t>
  </si>
  <si>
    <t>Garrett</t>
  </si>
  <si>
    <t>Lowder</t>
  </si>
  <si>
    <t>Major</t>
  </si>
  <si>
    <t>Fay</t>
  </si>
  <si>
    <t>Pavone</t>
  </si>
  <si>
    <t>Pansy</t>
  </si>
  <si>
    <t>Escovedo</t>
  </si>
  <si>
    <t>Lucrecia</t>
  </si>
  <si>
    <t>Orourke</t>
  </si>
  <si>
    <t>Luigi</t>
  </si>
  <si>
    <t>Smedley</t>
  </si>
  <si>
    <t>Dara</t>
  </si>
  <si>
    <t>Hubbell</t>
  </si>
  <si>
    <t>Huong</t>
  </si>
  <si>
    <t>Demark</t>
  </si>
  <si>
    <t>Deadra</t>
  </si>
  <si>
    <t>Accetta</t>
  </si>
  <si>
    <t>Wilburn</t>
  </si>
  <si>
    <t>Campagna</t>
  </si>
  <si>
    <t>Fredric</t>
  </si>
  <si>
    <t>Beer</t>
  </si>
  <si>
    <t>Leopoldo</t>
  </si>
  <si>
    <t>Hymas</t>
  </si>
  <si>
    <t>Refugia</t>
  </si>
  <si>
    <t>Michel</t>
  </si>
  <si>
    <t>Coletta</t>
  </si>
  <si>
    <t>Dejean</t>
  </si>
  <si>
    <t>Wanita</t>
  </si>
  <si>
    <t>Victorino</t>
  </si>
  <si>
    <t>Yolande</t>
  </si>
  <si>
    <t>Cordova</t>
  </si>
  <si>
    <t>Christiana</t>
  </si>
  <si>
    <t>Pilger</t>
  </si>
  <si>
    <t>Chauncey</t>
  </si>
  <si>
    <t>Moritz</t>
  </si>
  <si>
    <t>Oda</t>
  </si>
  <si>
    <t>Edmunds</t>
  </si>
  <si>
    <t>Stan</t>
  </si>
  <si>
    <t>Maye</t>
  </si>
  <si>
    <t>Edris</t>
  </si>
  <si>
    <t>Cataldo</t>
  </si>
  <si>
    <t>Amy</t>
  </si>
  <si>
    <t>Likes</t>
  </si>
  <si>
    <t>Yoshie</t>
  </si>
  <si>
    <t>Gardea</t>
  </si>
  <si>
    <t>Trinity</t>
  </si>
  <si>
    <t>Silverstein</t>
  </si>
  <si>
    <t>Alfonso</t>
  </si>
  <si>
    <t>Chavira</t>
  </si>
  <si>
    <t>Reda</t>
  </si>
  <si>
    <t>Messineo</t>
  </si>
  <si>
    <t>Ida</t>
  </si>
  <si>
    <t>Wydra</t>
  </si>
  <si>
    <t>Joline</t>
  </si>
  <si>
    <t>Reiber</t>
  </si>
  <si>
    <t>Deanne</t>
  </si>
  <si>
    <t>Ro</t>
  </si>
  <si>
    <t>Brandi</t>
  </si>
  <si>
    <t>Blow</t>
  </si>
  <si>
    <t>Elaine</t>
  </si>
  <si>
    <t>Trentham</t>
  </si>
  <si>
    <t>Rolf</t>
  </si>
  <si>
    <t>Achorn</t>
  </si>
  <si>
    <t>Elden</t>
  </si>
  <si>
    <t>Sthilaire</t>
  </si>
  <si>
    <t>Isaac</t>
  </si>
  <si>
    <t>Hoffmeister</t>
  </si>
  <si>
    <t>Robin</t>
  </si>
  <si>
    <t>Montague</t>
  </si>
  <si>
    <t>Margy</t>
  </si>
  <si>
    <t>Husbands</t>
  </si>
  <si>
    <t>Milagros</t>
  </si>
  <si>
    <t>Steier</t>
  </si>
  <si>
    <t>Thao</t>
  </si>
  <si>
    <t>Bassin</t>
  </si>
  <si>
    <t>Harvey</t>
  </si>
  <si>
    <t>Debellis</t>
  </si>
  <si>
    <t>Job</t>
  </si>
  <si>
    <t>Thaddeus</t>
  </si>
  <si>
    <t>Fergus</t>
  </si>
  <si>
    <t>Margrett</t>
  </si>
  <si>
    <t>Icenhour</t>
  </si>
  <si>
    <t>Tyrell</t>
  </si>
  <si>
    <t>Gess</t>
  </si>
  <si>
    <t>Necole</t>
  </si>
  <si>
    <t>Hardie</t>
  </si>
  <si>
    <t>Shaunte</t>
  </si>
  <si>
    <t>Mcnett</t>
  </si>
  <si>
    <t>Leslie</t>
  </si>
  <si>
    <t>Granada</t>
  </si>
  <si>
    <t>Nora</t>
  </si>
  <si>
    <t>Vila</t>
  </si>
  <si>
    <t>Lilliam</t>
  </si>
  <si>
    <t>Shinn</t>
  </si>
  <si>
    <t>Margie</t>
  </si>
  <si>
    <t>Glorioso</t>
  </si>
  <si>
    <t>Garnett</t>
  </si>
  <si>
    <t>Viola</t>
  </si>
  <si>
    <t>Maranda</t>
  </si>
  <si>
    <t>Fortin</t>
  </si>
  <si>
    <t>Fatima</t>
  </si>
  <si>
    <t>Wynn</t>
  </si>
  <si>
    <t>Linh</t>
  </si>
  <si>
    <t>Wronski</t>
  </si>
  <si>
    <t>Shanita</t>
  </si>
  <si>
    <t>Mcfadden</t>
  </si>
  <si>
    <t>Ka</t>
  </si>
  <si>
    <t>Claassen</t>
  </si>
  <si>
    <t>Lakia</t>
  </si>
  <si>
    <t>Pedro</t>
  </si>
  <si>
    <t>Griselda</t>
  </si>
  <si>
    <t>Rothenberg</t>
  </si>
  <si>
    <t>Madeline</t>
  </si>
  <si>
    <t>Jaco</t>
  </si>
  <si>
    <t>India</t>
  </si>
  <si>
    <t>Knobloch</t>
  </si>
  <si>
    <t>Sherley</t>
  </si>
  <si>
    <t>Ryder</t>
  </si>
  <si>
    <t>Demetra</t>
  </si>
  <si>
    <t>Channel</t>
  </si>
  <si>
    <t>Laila</t>
  </si>
  <si>
    <t>Pilson</t>
  </si>
  <si>
    <t>Justa</t>
  </si>
  <si>
    <t>Steib</t>
  </si>
  <si>
    <t>Laree</t>
  </si>
  <si>
    <t>Quach</t>
  </si>
  <si>
    <t>Laurence</t>
  </si>
  <si>
    <t>Algarin</t>
  </si>
  <si>
    <t>Jacqulyn</t>
  </si>
  <si>
    <t>Delaney</t>
  </si>
  <si>
    <t>Sharie</t>
  </si>
  <si>
    <t>Seales</t>
  </si>
  <si>
    <t>Wilhemina</t>
  </si>
  <si>
    <t>Voorhees</t>
  </si>
  <si>
    <t>Lakiesha</t>
  </si>
  <si>
    <t>Gaertner</t>
  </si>
  <si>
    <t>Von</t>
  </si>
  <si>
    <t>Besaw</t>
  </si>
  <si>
    <t>Elmer</t>
  </si>
  <si>
    <t>Culligan</t>
  </si>
  <si>
    <t>Ludie</t>
  </si>
  <si>
    <t>Mazzotta</t>
  </si>
  <si>
    <t>Ariel</t>
  </si>
  <si>
    <t>Boland</t>
  </si>
  <si>
    <t>Frida</t>
  </si>
  <si>
    <t>Graddy</t>
  </si>
  <si>
    <t>Maryam</t>
  </si>
  <si>
    <t>Ishmael</t>
  </si>
  <si>
    <t>Larita</t>
  </si>
  <si>
    <t>Bortz</t>
  </si>
  <si>
    <t>Terina</t>
  </si>
  <si>
    <t>Milstead</t>
  </si>
  <si>
    <t>Luanne</t>
  </si>
  <si>
    <t>Florey</t>
  </si>
  <si>
    <t>Kravetz</t>
  </si>
  <si>
    <t>Augusta</t>
  </si>
  <si>
    <t>Jayne</t>
  </si>
  <si>
    <t>Eula</t>
  </si>
  <si>
    <t>Ashworth</t>
  </si>
  <si>
    <t>Anastacia</t>
  </si>
  <si>
    <t>Uphoff</t>
  </si>
  <si>
    <t>Kala</t>
  </si>
  <si>
    <t>Tran</t>
  </si>
  <si>
    <t>Theda</t>
  </si>
  <si>
    <t>Sklar</t>
  </si>
  <si>
    <t>Sharla</t>
  </si>
  <si>
    <t>Lally</t>
  </si>
  <si>
    <t>Treasa</t>
  </si>
  <si>
    <t>Romanelli</t>
  </si>
  <si>
    <t>Charleen</t>
  </si>
  <si>
    <t>Pond</t>
  </si>
  <si>
    <t>Ossie</t>
  </si>
  <si>
    <t>Lant</t>
  </si>
  <si>
    <t>Cornelius</t>
  </si>
  <si>
    <t>Chalmers</t>
  </si>
  <si>
    <t>Joelle</t>
  </si>
  <si>
    <t>Vartanian</t>
  </si>
  <si>
    <t>Rolande</t>
  </si>
  <si>
    <t>Chee</t>
  </si>
  <si>
    <t>Defreitas</t>
  </si>
  <si>
    <t>Obdulia</t>
  </si>
  <si>
    <t>Tietjen</t>
  </si>
  <si>
    <t>Genia</t>
  </si>
  <si>
    <t>Kirton</t>
  </si>
  <si>
    <t>Romaine</t>
  </si>
  <si>
    <t>Bethel</t>
  </si>
  <si>
    <t>Raymonde</t>
  </si>
  <si>
    <t>Shapiro</t>
  </si>
  <si>
    <t>Rusty</t>
  </si>
  <si>
    <t>Darst</t>
  </si>
  <si>
    <t>Jeanne</t>
  </si>
  <si>
    <t>Garcia</t>
  </si>
  <si>
    <t>Party planning fund amount</t>
  </si>
  <si>
    <t>Reiko</t>
  </si>
  <si>
    <t>Rinaldo</t>
  </si>
  <si>
    <t>Total commissions</t>
  </si>
  <si>
    <t>Pilar</t>
  </si>
  <si>
    <t>Kidd</t>
  </si>
  <si>
    <t>Swift</t>
  </si>
  <si>
    <t>Tomeka</t>
  </si>
  <si>
    <t>Laroche</t>
  </si>
  <si>
    <t>Total Compensation</t>
  </si>
  <si>
    <t>Commission amount</t>
  </si>
  <si>
    <t>Commission - with error check</t>
  </si>
  <si>
    <t>Commission rate</t>
  </si>
  <si>
    <t>Salary</t>
  </si>
  <si>
    <t>First name</t>
  </si>
  <si>
    <t>Last name</t>
  </si>
  <si>
    <t>Employee ID</t>
  </si>
  <si>
    <t>Commission</t>
  </si>
  <si>
    <t>Does party planning committee amount = 2% * total commissions?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</si>
</sst>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m/d;@"/>
    <numFmt numFmtId="166" formatCode="&quot;$&quot;#,##0.00"/>
    <numFmt numFmtId="167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66" fontId="0" fillId="0" borderId="0" xfId="0" applyNumberFormat="1"/>
    <xf numFmtId="166" fontId="0" fillId="0" borderId="0" xfId="0" applyNumberFormat="1" applyAlignment="1">
      <alignment horizontal="left"/>
    </xf>
    <xf numFmtId="166" fontId="0" fillId="0" borderId="0" xfId="1" applyNumberFormat="1" applyFont="1"/>
    <xf numFmtId="167" fontId="0" fillId="0" borderId="0" xfId="1" applyNumberFormat="1" applyFont="1"/>
    <xf numFmtId="9" fontId="0" fillId="0" borderId="0" xfId="1" applyFont="1"/>
    <xf numFmtId="166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17"/>
  <sheetViews>
    <sheetView tabSelected="1" workbookViewId="0">
      <selection activeCell="H17" sqref="H17"/>
    </sheetView>
  </sheetViews>
  <sheetFormatPr defaultRowHeight="15" x14ac:dyDescent="0.25"/>
  <cols>
    <col min="1" max="1" width="12" bestFit="1" customWidth="1"/>
    <col min="2" max="2" width="12.42578125" style="1" customWidth="1"/>
    <col min="3" max="4" width="12" style="1" bestFit="1" customWidth="1"/>
    <col min="5" max="5" width="10.140625" style="1" bestFit="1" customWidth="1"/>
    <col min="6" max="14" width="8.85546875" style="1"/>
  </cols>
  <sheetData>
    <row r="3" spans="1:14" x14ac:dyDescent="0.25">
      <c r="A3" t="s">
        <v>9</v>
      </c>
      <c r="B3" s="6">
        <v>43087</v>
      </c>
      <c r="C3" s="6">
        <v>43088</v>
      </c>
      <c r="D3" s="6">
        <v>43089</v>
      </c>
      <c r="E3" s="6">
        <v>43090</v>
      </c>
      <c r="F3" s="6">
        <v>43091</v>
      </c>
      <c r="G3" s="6">
        <v>43092</v>
      </c>
      <c r="H3" s="6">
        <v>43093</v>
      </c>
      <c r="I3" s="6">
        <v>43095</v>
      </c>
      <c r="J3" s="6">
        <v>43096</v>
      </c>
      <c r="K3" s="6">
        <v>43097</v>
      </c>
    </row>
    <row r="4" spans="1:14" x14ac:dyDescent="0.25">
      <c r="A4" t="s">
        <v>7</v>
      </c>
      <c r="B4" s="7">
        <v>930</v>
      </c>
      <c r="C4" s="7">
        <v>639</v>
      </c>
      <c r="D4" s="7">
        <v>606</v>
      </c>
      <c r="E4" s="7">
        <v>529</v>
      </c>
      <c r="F4" s="7">
        <v>914</v>
      </c>
      <c r="G4" s="7">
        <v>762</v>
      </c>
      <c r="H4" s="7">
        <v>838</v>
      </c>
      <c r="I4" s="7">
        <v>672</v>
      </c>
      <c r="J4" s="7">
        <v>697</v>
      </c>
      <c r="K4" s="7">
        <v>733</v>
      </c>
    </row>
    <row r="5" spans="1:14" x14ac:dyDescent="0.25">
      <c r="A5" t="s">
        <v>6</v>
      </c>
      <c r="B5" s="7">
        <v>965</v>
      </c>
      <c r="C5" s="7">
        <v>585</v>
      </c>
      <c r="D5" s="7">
        <v>511</v>
      </c>
      <c r="E5" s="7">
        <v>531</v>
      </c>
      <c r="F5" s="7">
        <v>775</v>
      </c>
      <c r="G5" s="7">
        <v>562</v>
      </c>
      <c r="H5" s="7">
        <v>906</v>
      </c>
      <c r="I5" s="7">
        <v>549</v>
      </c>
      <c r="J5" s="7">
        <v>560</v>
      </c>
      <c r="K5" s="7">
        <v>737</v>
      </c>
    </row>
    <row r="8" spans="1:14" x14ac:dyDescent="0.25">
      <c r="J8"/>
      <c r="K8"/>
      <c r="L8"/>
      <c r="M8"/>
      <c r="N8"/>
    </row>
    <row r="9" spans="1:14" s="2" customFormat="1" x14ac:dyDescent="0.25">
      <c r="A9" s="2" t="s">
        <v>9</v>
      </c>
      <c r="B9" s="3" t="s">
        <v>8</v>
      </c>
      <c r="C9" s="3" t="s">
        <v>7</v>
      </c>
      <c r="D9" s="3" t="s">
        <v>6</v>
      </c>
      <c r="E9" s="3" t="s">
        <v>5</v>
      </c>
      <c r="F9" s="3"/>
      <c r="G9" s="3"/>
      <c r="H9" s="3"/>
      <c r="I9" s="3" t="s">
        <v>4</v>
      </c>
    </row>
    <row r="10" spans="1:14" x14ac:dyDescent="0.25">
      <c r="A10" s="6">
        <v>43089</v>
      </c>
      <c r="B10" s="5">
        <v>34129</v>
      </c>
      <c r="C10" s="1">
        <f t="shared" ref="C10:C16" si="0">IFERROR(HLOOKUP($A10,$B$3:$K$5,2,FALSE),0)</f>
        <v>606</v>
      </c>
      <c r="D10" s="1">
        <f t="shared" ref="D10:D16" si="1">IFERROR(HLOOKUP($A10,$B$3:$K$5,3,FALSE),0)</f>
        <v>511</v>
      </c>
      <c r="E10" s="5">
        <f t="shared" ref="E10:E16" si="2">IFERROR(B10/D10,0)</f>
        <v>66.788649706457932</v>
      </c>
      <c r="I10" s="1" t="s">
        <v>3</v>
      </c>
      <c r="J10"/>
      <c r="K10"/>
      <c r="L10"/>
      <c r="M10"/>
      <c r="N10"/>
    </row>
    <row r="11" spans="1:14" x14ac:dyDescent="0.25">
      <c r="A11" s="6">
        <v>43090</v>
      </c>
      <c r="B11" s="5">
        <v>34657</v>
      </c>
      <c r="C11" s="1">
        <f t="shared" si="0"/>
        <v>529</v>
      </c>
      <c r="D11" s="1">
        <f t="shared" si="1"/>
        <v>531</v>
      </c>
      <c r="E11" s="5">
        <f t="shared" si="2"/>
        <v>65.267419962335211</v>
      </c>
      <c r="I11" s="1" t="s">
        <v>2</v>
      </c>
    </row>
    <row r="12" spans="1:14" x14ac:dyDescent="0.25">
      <c r="A12" s="6">
        <v>43091</v>
      </c>
      <c r="B12" s="5">
        <v>27107</v>
      </c>
      <c r="C12" s="1">
        <f t="shared" si="0"/>
        <v>914</v>
      </c>
      <c r="D12" s="1">
        <f t="shared" si="1"/>
        <v>775</v>
      </c>
      <c r="E12" s="5">
        <f t="shared" si="2"/>
        <v>34.976774193548387</v>
      </c>
      <c r="I12" s="1" t="s">
        <v>1</v>
      </c>
    </row>
    <row r="13" spans="1:14" x14ac:dyDescent="0.25">
      <c r="A13" s="6">
        <v>43092</v>
      </c>
      <c r="B13" s="5">
        <v>27248</v>
      </c>
      <c r="C13" s="1">
        <f t="shared" si="0"/>
        <v>762</v>
      </c>
      <c r="D13" s="1">
        <f t="shared" si="1"/>
        <v>562</v>
      </c>
      <c r="E13" s="5">
        <f t="shared" si="2"/>
        <v>48.483985765124558</v>
      </c>
    </row>
    <row r="14" spans="1:14" x14ac:dyDescent="0.25">
      <c r="A14" s="6">
        <v>43093</v>
      </c>
      <c r="B14" s="5">
        <v>31136</v>
      </c>
      <c r="C14" s="1">
        <f t="shared" si="0"/>
        <v>838</v>
      </c>
      <c r="D14" s="1">
        <f t="shared" si="1"/>
        <v>906</v>
      </c>
      <c r="E14" s="5">
        <f t="shared" si="2"/>
        <v>34.366445916114792</v>
      </c>
    </row>
    <row r="15" spans="1:14" x14ac:dyDescent="0.25">
      <c r="A15" s="6">
        <v>43094</v>
      </c>
      <c r="B15" s="5">
        <v>34023</v>
      </c>
      <c r="C15" s="1">
        <f t="shared" si="0"/>
        <v>0</v>
      </c>
      <c r="D15" s="1">
        <f t="shared" si="1"/>
        <v>0</v>
      </c>
      <c r="E15" s="5">
        <f t="shared" si="2"/>
        <v>0</v>
      </c>
    </row>
    <row r="16" spans="1:14" x14ac:dyDescent="0.25">
      <c r="A16" s="6">
        <v>43095</v>
      </c>
      <c r="B16" s="5">
        <v>25475</v>
      </c>
      <c r="C16" s="1">
        <f t="shared" si="0"/>
        <v>672</v>
      </c>
      <c r="D16" s="1">
        <f t="shared" si="1"/>
        <v>549</v>
      </c>
      <c r="E16" s="5">
        <f t="shared" si="2"/>
        <v>46.40255009107468</v>
      </c>
    </row>
    <row r="17" spans="1:14" s="2" customFormat="1" x14ac:dyDescent="0.25">
      <c r="A17" s="2" t="s">
        <v>0</v>
      </c>
      <c r="B17" s="4">
        <f>SUM(B10:B16)</f>
        <v>213775</v>
      </c>
      <c r="C17" s="4">
        <f>SUM(C10:C16)</f>
        <v>4321</v>
      </c>
      <c r="D17" s="4">
        <f>SUM(D10:D16)</f>
        <v>3834</v>
      </c>
      <c r="E17" s="4">
        <f>B17/D17</f>
        <v>55.757694314032342</v>
      </c>
      <c r="F17" s="3"/>
      <c r="G17" s="3"/>
      <c r="H17" s="3"/>
      <c r="I17" s="3"/>
      <c r="J17" s="3"/>
      <c r="K17" s="3"/>
      <c r="L17" s="3"/>
      <c r="M17" s="3"/>
      <c r="N17" s="3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A3C0-3069-446C-B2D7-47F85825C85F}">
  <sheetPr>
    <tabColor theme="4" tint="0.79998168889431442"/>
  </sheetPr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13</v>
      </c>
    </row>
    <row r="3" spans="1:1" x14ac:dyDescent="0.25">
      <c r="A3" t="s">
        <v>12</v>
      </c>
    </row>
    <row r="4" spans="1:1" x14ac:dyDescent="0.25">
      <c r="A4" t="s">
        <v>11</v>
      </c>
    </row>
    <row r="5" spans="1:1" x14ac:dyDescent="0.25">
      <c r="A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4E20-581F-4B9B-A5F0-4DAC74A9236C}">
  <sheetPr>
    <tabColor theme="4" tint="0.79998168889431442"/>
  </sheetPr>
  <dimension ref="A1:M170"/>
  <sheetViews>
    <sheetView workbookViewId="0">
      <pane ySplit="1" topLeftCell="A2" activePane="bottomLeft" state="frozen"/>
      <selection activeCell="A5" sqref="A5"/>
      <selection pane="bottomLeft" activeCell="F11" sqref="F11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9.7109375" bestFit="1" customWidth="1"/>
    <col min="4" max="4" width="11.140625" style="8" bestFit="1" customWidth="1"/>
    <col min="5" max="5" width="11.140625" style="8" customWidth="1"/>
    <col min="6" max="6" width="14.7109375" bestFit="1" customWidth="1"/>
    <col min="7" max="7" width="18.7109375" customWidth="1"/>
    <col min="8" max="8" width="18.7109375" style="8" customWidth="1"/>
    <col min="9" max="9" width="17.7109375" style="8" bestFit="1" customWidth="1"/>
    <col min="12" max="12" width="23.7109375" bestFit="1" customWidth="1"/>
    <col min="13" max="13" width="11.5703125" customWidth="1"/>
  </cols>
  <sheetData>
    <row r="1" spans="1:13" ht="30" x14ac:dyDescent="0.25">
      <c r="A1" t="s">
        <v>320</v>
      </c>
      <c r="B1" t="s">
        <v>319</v>
      </c>
      <c r="C1" t="s">
        <v>318</v>
      </c>
      <c r="D1" s="8" t="s">
        <v>317</v>
      </c>
      <c r="E1" s="8" t="s">
        <v>8</v>
      </c>
      <c r="F1" t="s">
        <v>316</v>
      </c>
      <c r="G1" s="14" t="s">
        <v>315</v>
      </c>
      <c r="H1" s="13" t="s">
        <v>314</v>
      </c>
      <c r="I1" s="8" t="s">
        <v>313</v>
      </c>
    </row>
    <row r="2" spans="1:13" x14ac:dyDescent="0.25">
      <c r="A2">
        <v>478952</v>
      </c>
      <c r="B2" t="s">
        <v>312</v>
      </c>
      <c r="C2" t="s">
        <v>311</v>
      </c>
      <c r="D2" s="9">
        <v>1000</v>
      </c>
      <c r="E2" s="9">
        <v>179</v>
      </c>
      <c r="F2" s="11">
        <f>VLOOKUP($A2,commissions!$A$2:$B$149,2,FALSE)</f>
        <v>0.03</v>
      </c>
      <c r="G2" s="11">
        <f>IFERROR(VLOOKUP($A2,commissions!$A$2:$B$149,2,FALSE),"Need the commission")</f>
        <v>0.03</v>
      </c>
      <c r="H2" s="10">
        <f t="shared" ref="H2:H33" si="0">IFERROR(E2*G2,0)</f>
        <v>5.37</v>
      </c>
      <c r="I2" s="8">
        <f t="shared" ref="I2:I33" si="1">D2+H2</f>
        <v>1005.37</v>
      </c>
    </row>
    <row r="3" spans="1:13" x14ac:dyDescent="0.25">
      <c r="A3">
        <v>875117</v>
      </c>
      <c r="B3" t="s">
        <v>310</v>
      </c>
      <c r="C3" t="s">
        <v>133</v>
      </c>
      <c r="D3" s="9">
        <v>1600</v>
      </c>
      <c r="E3" s="9">
        <v>435</v>
      </c>
      <c r="F3" s="11">
        <f>VLOOKUP($A3,commissions!$A$2:$B$149,2,FALSE)</f>
        <v>0.05</v>
      </c>
      <c r="G3" s="11">
        <f>IFERROR(VLOOKUP($A3,commissions!$A$2:$B$149,2,FALSE),"Need the commission")</f>
        <v>0.05</v>
      </c>
      <c r="H3" s="10">
        <f t="shared" si="0"/>
        <v>21.75</v>
      </c>
      <c r="I3" s="8">
        <f t="shared" si="1"/>
        <v>1621.75</v>
      </c>
      <c r="M3" s="8"/>
    </row>
    <row r="4" spans="1:13" x14ac:dyDescent="0.25">
      <c r="A4">
        <v>733604</v>
      </c>
      <c r="B4" t="s">
        <v>309</v>
      </c>
      <c r="C4" t="s">
        <v>308</v>
      </c>
      <c r="D4" s="9">
        <v>1200</v>
      </c>
      <c r="E4" s="9">
        <v>121</v>
      </c>
      <c r="F4" s="11">
        <f>VLOOKUP($A4,commissions!$A$2:$B$149,2,FALSE)</f>
        <v>0.03</v>
      </c>
      <c r="G4" s="11">
        <f>IFERROR(VLOOKUP($A4,commissions!$A$2:$B$149,2,FALSE),"Need the commission")</f>
        <v>0.03</v>
      </c>
      <c r="H4" s="10">
        <f t="shared" si="0"/>
        <v>3.63</v>
      </c>
      <c r="I4" s="8">
        <f t="shared" si="1"/>
        <v>1203.6300000000001</v>
      </c>
      <c r="L4" t="s">
        <v>307</v>
      </c>
      <c r="M4" s="8">
        <f>SUM(H2:H151)</f>
        <v>1360.7900000000002</v>
      </c>
    </row>
    <row r="5" spans="1:13" x14ac:dyDescent="0.25">
      <c r="A5">
        <v>906076</v>
      </c>
      <c r="B5" t="s">
        <v>306</v>
      </c>
      <c r="C5" t="s">
        <v>305</v>
      </c>
      <c r="D5" s="9">
        <v>1300</v>
      </c>
      <c r="E5" s="9">
        <v>491</v>
      </c>
      <c r="F5" s="11">
        <f>VLOOKUP($A5,commissions!$A$2:$B$149,2,FALSE)</f>
        <v>0.03</v>
      </c>
      <c r="G5" s="11">
        <f>IFERROR(VLOOKUP($A5,commissions!$A$2:$B$149,2,FALSE),"Need the commission")</f>
        <v>0.03</v>
      </c>
      <c r="H5" s="10">
        <f t="shared" si="0"/>
        <v>14.729999999999999</v>
      </c>
      <c r="I5" s="8">
        <f t="shared" si="1"/>
        <v>1314.73</v>
      </c>
      <c r="L5" t="s">
        <v>304</v>
      </c>
      <c r="M5" s="8">
        <f>M4*0.02</f>
        <v>27.215800000000005</v>
      </c>
    </row>
    <row r="6" spans="1:13" x14ac:dyDescent="0.25">
      <c r="A6">
        <v>898496</v>
      </c>
      <c r="B6" t="s">
        <v>303</v>
      </c>
      <c r="C6" t="s">
        <v>302</v>
      </c>
      <c r="D6" s="9">
        <v>1800</v>
      </c>
      <c r="E6" s="9">
        <v>50</v>
      </c>
      <c r="F6" s="11">
        <f>VLOOKUP($A6,commissions!$A$2:$B$149,2,FALSE)</f>
        <v>0.01</v>
      </c>
      <c r="G6" s="11">
        <f>IFERROR(VLOOKUP($A6,commissions!$A$2:$B$149,2,FALSE),"Need the commission")</f>
        <v>0.01</v>
      </c>
      <c r="H6" s="10">
        <f t="shared" si="0"/>
        <v>0.5</v>
      </c>
      <c r="I6" s="8">
        <f t="shared" si="1"/>
        <v>1800.5</v>
      </c>
    </row>
    <row r="7" spans="1:13" x14ac:dyDescent="0.25">
      <c r="A7">
        <v>138079</v>
      </c>
      <c r="B7" t="s">
        <v>301</v>
      </c>
      <c r="C7" t="s">
        <v>300</v>
      </c>
      <c r="D7" s="9">
        <v>1000</v>
      </c>
      <c r="E7" s="9">
        <v>76</v>
      </c>
      <c r="F7" s="11">
        <f>VLOOKUP($A7,commissions!$A$2:$B$149,2,FALSE)</f>
        <v>0.05</v>
      </c>
      <c r="G7" s="11">
        <f>IFERROR(VLOOKUP($A7,commissions!$A$2:$B$149,2,FALSE),"Need the commission")</f>
        <v>0.05</v>
      </c>
      <c r="H7" s="10">
        <f t="shared" si="0"/>
        <v>3.8000000000000003</v>
      </c>
      <c r="I7" s="8">
        <f t="shared" si="1"/>
        <v>1003.8</v>
      </c>
    </row>
    <row r="8" spans="1:13" x14ac:dyDescent="0.25">
      <c r="A8">
        <v>854036</v>
      </c>
      <c r="B8" t="s">
        <v>299</v>
      </c>
      <c r="C8" t="s">
        <v>298</v>
      </c>
      <c r="D8" s="9">
        <v>1700</v>
      </c>
      <c r="E8" s="9">
        <v>210</v>
      </c>
      <c r="F8" s="11">
        <f>VLOOKUP($A8,commissions!$A$2:$B$149,2,FALSE)</f>
        <v>0.01</v>
      </c>
      <c r="G8" s="11">
        <f>IFERROR(VLOOKUP($A8,commissions!$A$2:$B$149,2,FALSE),"Need the commission")</f>
        <v>0.01</v>
      </c>
      <c r="H8" s="10">
        <f t="shared" si="0"/>
        <v>2.1</v>
      </c>
      <c r="I8" s="8">
        <f t="shared" si="1"/>
        <v>1702.1</v>
      </c>
    </row>
    <row r="9" spans="1:13" x14ac:dyDescent="0.25">
      <c r="A9">
        <v>977668</v>
      </c>
      <c r="B9" t="s">
        <v>297</v>
      </c>
      <c r="C9" t="s">
        <v>296</v>
      </c>
      <c r="D9" s="9">
        <v>1100</v>
      </c>
      <c r="E9" s="9">
        <v>151</v>
      </c>
      <c r="F9" s="11">
        <f>VLOOKUP($A9,commissions!$A$2:$B$149,2,FALSE)</f>
        <v>0.05</v>
      </c>
      <c r="G9" s="11">
        <f>IFERROR(VLOOKUP($A9,commissions!$A$2:$B$149,2,FALSE),"Need the commission")</f>
        <v>0.05</v>
      </c>
      <c r="H9" s="10">
        <f t="shared" si="0"/>
        <v>7.5500000000000007</v>
      </c>
      <c r="I9" s="8">
        <f t="shared" si="1"/>
        <v>1107.55</v>
      </c>
    </row>
    <row r="10" spans="1:13" x14ac:dyDescent="0.25">
      <c r="A10">
        <v>558299</v>
      </c>
      <c r="B10" t="s">
        <v>295</v>
      </c>
      <c r="C10" t="s">
        <v>294</v>
      </c>
      <c r="D10" s="9">
        <v>1800</v>
      </c>
      <c r="E10" s="9">
        <v>67</v>
      </c>
      <c r="F10" s="11">
        <f>VLOOKUP($A10,commissions!$A$2:$B$149,2,FALSE)</f>
        <v>0.05</v>
      </c>
      <c r="G10" s="11">
        <f>IFERROR(VLOOKUP($A10,commissions!$A$2:$B$149,2,FALSE),"Need the commission")</f>
        <v>0.05</v>
      </c>
      <c r="H10" s="10">
        <f t="shared" si="0"/>
        <v>3.35</v>
      </c>
      <c r="I10" s="8">
        <f t="shared" si="1"/>
        <v>1803.35</v>
      </c>
    </row>
    <row r="11" spans="1:13" x14ac:dyDescent="0.25">
      <c r="A11">
        <v>804513</v>
      </c>
      <c r="B11" t="s">
        <v>293</v>
      </c>
      <c r="C11" t="s">
        <v>292</v>
      </c>
      <c r="D11" s="9">
        <v>1200</v>
      </c>
      <c r="E11" s="9">
        <v>413</v>
      </c>
      <c r="F11" s="11">
        <f>VLOOKUP($A11,commissions!$A$2:$B$149,2,FALSE)</f>
        <v>0.01</v>
      </c>
      <c r="G11" s="11">
        <f>IFERROR(VLOOKUP($A11,commissions!$A$2:$B$149,2,FALSE),"Need the commission")</f>
        <v>0.01</v>
      </c>
      <c r="H11" s="10">
        <f t="shared" si="0"/>
        <v>4.13</v>
      </c>
      <c r="I11" s="8">
        <f t="shared" si="1"/>
        <v>1204.1300000000001</v>
      </c>
    </row>
    <row r="12" spans="1:13" x14ac:dyDescent="0.25">
      <c r="A12">
        <v>593480</v>
      </c>
      <c r="B12" t="s">
        <v>291</v>
      </c>
      <c r="C12" t="s">
        <v>34</v>
      </c>
      <c r="D12" s="9">
        <v>1400</v>
      </c>
      <c r="E12" s="9">
        <v>339</v>
      </c>
      <c r="F12" s="11">
        <f>VLOOKUP($A12,commissions!$A$2:$B$149,2,FALSE)</f>
        <v>0.05</v>
      </c>
      <c r="G12" s="11">
        <f>IFERROR(VLOOKUP($A12,commissions!$A$2:$B$149,2,FALSE),"Need the commission")</f>
        <v>0.05</v>
      </c>
      <c r="H12" s="10">
        <f t="shared" si="0"/>
        <v>16.95</v>
      </c>
      <c r="I12" s="8">
        <f t="shared" si="1"/>
        <v>1416.95</v>
      </c>
    </row>
    <row r="13" spans="1:13" x14ac:dyDescent="0.25">
      <c r="A13">
        <v>327504</v>
      </c>
      <c r="B13" t="s">
        <v>290</v>
      </c>
      <c r="C13" t="s">
        <v>289</v>
      </c>
      <c r="D13" s="9">
        <v>1700</v>
      </c>
      <c r="E13" s="9">
        <v>375</v>
      </c>
      <c r="F13" s="11">
        <f>VLOOKUP($A13,commissions!$A$2:$B$149,2,FALSE)</f>
        <v>0.03</v>
      </c>
      <c r="G13" s="11">
        <f>IFERROR(VLOOKUP($A13,commissions!$A$2:$B$149,2,FALSE),"Need the commission")</f>
        <v>0.03</v>
      </c>
      <c r="H13" s="10">
        <f>IFERROR(E13*G13,0)</f>
        <v>11.25</v>
      </c>
      <c r="I13" s="8">
        <f t="shared" si="1"/>
        <v>1711.25</v>
      </c>
    </row>
    <row r="14" spans="1:13" x14ac:dyDescent="0.25">
      <c r="A14">
        <v>518555</v>
      </c>
      <c r="B14" t="s">
        <v>288</v>
      </c>
      <c r="C14" t="s">
        <v>287</v>
      </c>
      <c r="D14" s="9">
        <v>1600</v>
      </c>
      <c r="E14" s="9">
        <v>317</v>
      </c>
      <c r="F14" s="11">
        <f>VLOOKUP($A14,commissions!$A$2:$B$149,2,FALSE)</f>
        <v>0.03</v>
      </c>
      <c r="G14" s="11">
        <f>IFERROR(VLOOKUP($A14,commissions!$A$2:$B$149,2,FALSE),"Need the commission")</f>
        <v>0.03</v>
      </c>
      <c r="H14" s="10">
        <f t="shared" si="0"/>
        <v>9.51</v>
      </c>
      <c r="I14" s="8">
        <f t="shared" si="1"/>
        <v>1609.51</v>
      </c>
    </row>
    <row r="15" spans="1:13" x14ac:dyDescent="0.25">
      <c r="A15">
        <v>991452</v>
      </c>
      <c r="B15" t="s">
        <v>286</v>
      </c>
      <c r="C15" t="s">
        <v>285</v>
      </c>
      <c r="D15" s="9">
        <v>1700</v>
      </c>
      <c r="E15" s="9">
        <v>414</v>
      </c>
      <c r="F15" s="11">
        <f>VLOOKUP($A15,commissions!$A$2:$B$149,2,FALSE)</f>
        <v>0.03</v>
      </c>
      <c r="G15" s="11">
        <f>IFERROR(VLOOKUP($A15,commissions!$A$2:$B$149,2,FALSE),"Need the commission")</f>
        <v>0.03</v>
      </c>
      <c r="H15" s="10">
        <f t="shared" si="0"/>
        <v>12.42</v>
      </c>
      <c r="I15" s="8">
        <f t="shared" si="1"/>
        <v>1712.42</v>
      </c>
    </row>
    <row r="16" spans="1:13" x14ac:dyDescent="0.25">
      <c r="A16">
        <v>357197</v>
      </c>
      <c r="B16" t="s">
        <v>284</v>
      </c>
      <c r="C16" t="s">
        <v>283</v>
      </c>
      <c r="D16" s="9">
        <v>1600</v>
      </c>
      <c r="E16" s="9">
        <v>97</v>
      </c>
      <c r="F16" s="11">
        <f>VLOOKUP($A16,commissions!$A$2:$B$149,2,FALSE)</f>
        <v>0.03</v>
      </c>
      <c r="G16" s="11">
        <f>IFERROR(VLOOKUP($A16,commissions!$A$2:$B$149,2,FALSE),"Need the commission")</f>
        <v>0.03</v>
      </c>
      <c r="H16" s="10">
        <f t="shared" si="0"/>
        <v>2.9099999999999997</v>
      </c>
      <c r="I16" s="8">
        <f t="shared" si="1"/>
        <v>1602.91</v>
      </c>
    </row>
    <row r="17" spans="1:9" x14ac:dyDescent="0.25">
      <c r="A17">
        <v>804783</v>
      </c>
      <c r="B17" t="s">
        <v>282</v>
      </c>
      <c r="C17" t="s">
        <v>281</v>
      </c>
      <c r="D17" s="9">
        <v>1900</v>
      </c>
      <c r="E17" s="9">
        <v>227</v>
      </c>
      <c r="F17" s="11">
        <f>VLOOKUP($A17,commissions!$A$2:$B$149,2,FALSE)</f>
        <v>0.05</v>
      </c>
      <c r="G17" s="11">
        <f>IFERROR(VLOOKUP($A17,commissions!$A$2:$B$149,2,FALSE),"Need the commission")</f>
        <v>0.05</v>
      </c>
      <c r="H17" s="10">
        <f t="shared" si="0"/>
        <v>11.350000000000001</v>
      </c>
      <c r="I17" s="8">
        <f t="shared" si="1"/>
        <v>1911.35</v>
      </c>
    </row>
    <row r="18" spans="1:9" x14ac:dyDescent="0.25">
      <c r="A18">
        <v>706870</v>
      </c>
      <c r="B18" t="s">
        <v>280</v>
      </c>
      <c r="C18" t="s">
        <v>279</v>
      </c>
      <c r="D18" s="9">
        <v>1200</v>
      </c>
      <c r="E18" s="9">
        <v>345</v>
      </c>
      <c r="F18" s="11">
        <f>VLOOKUP($A18,commissions!$A$2:$B$149,2,FALSE)</f>
        <v>0.01</v>
      </c>
      <c r="G18" s="11">
        <f>IFERROR(VLOOKUP($A18,commissions!$A$2:$B$149,2,FALSE),"Need the commission")</f>
        <v>0.01</v>
      </c>
      <c r="H18" s="10">
        <f t="shared" si="0"/>
        <v>3.45</v>
      </c>
      <c r="I18" s="8">
        <f t="shared" si="1"/>
        <v>1203.45</v>
      </c>
    </row>
    <row r="19" spans="1:9" x14ac:dyDescent="0.25">
      <c r="A19">
        <v>884886</v>
      </c>
      <c r="B19" t="s">
        <v>278</v>
      </c>
      <c r="C19" t="s">
        <v>277</v>
      </c>
      <c r="D19" s="9">
        <v>1600</v>
      </c>
      <c r="E19" s="9">
        <v>492</v>
      </c>
      <c r="F19" s="11">
        <f>VLOOKUP($A19,commissions!$A$2:$B$149,2,FALSE)</f>
        <v>0.03</v>
      </c>
      <c r="G19" s="11">
        <f>IFERROR(VLOOKUP($A19,commissions!$A$2:$B$149,2,FALSE),"Need the commission")</f>
        <v>0.03</v>
      </c>
      <c r="H19" s="10">
        <f t="shared" si="0"/>
        <v>14.76</v>
      </c>
      <c r="I19" s="8">
        <f t="shared" si="1"/>
        <v>1614.76</v>
      </c>
    </row>
    <row r="20" spans="1:9" x14ac:dyDescent="0.25">
      <c r="A20">
        <v>145402</v>
      </c>
      <c r="B20" t="s">
        <v>276</v>
      </c>
      <c r="C20" t="s">
        <v>275</v>
      </c>
      <c r="D20" s="9">
        <v>1600</v>
      </c>
      <c r="E20" s="9">
        <v>377</v>
      </c>
      <c r="F20" s="11">
        <f>VLOOKUP($A20,commissions!$A$2:$B$149,2,FALSE)</f>
        <v>0.05</v>
      </c>
      <c r="G20" s="11">
        <f>IFERROR(VLOOKUP($A20,commissions!$A$2:$B$149,2,FALSE),"Need the commission")</f>
        <v>0.05</v>
      </c>
      <c r="H20" s="10">
        <f t="shared" si="0"/>
        <v>18.850000000000001</v>
      </c>
      <c r="I20" s="8">
        <f t="shared" si="1"/>
        <v>1618.85</v>
      </c>
    </row>
    <row r="21" spans="1:9" x14ac:dyDescent="0.25">
      <c r="A21">
        <v>430351</v>
      </c>
      <c r="B21" t="s">
        <v>274</v>
      </c>
      <c r="C21" t="s">
        <v>273</v>
      </c>
      <c r="D21" s="9">
        <v>1000</v>
      </c>
      <c r="E21" s="9">
        <v>236</v>
      </c>
      <c r="F21" s="11">
        <f>VLOOKUP($A21,commissions!$A$2:$B$149,2,FALSE)</f>
        <v>0.03</v>
      </c>
      <c r="G21" s="11">
        <f>IFERROR(VLOOKUP($A21,commissions!$A$2:$B$149,2,FALSE),"Need the commission")</f>
        <v>0.03</v>
      </c>
      <c r="H21" s="10">
        <f t="shared" si="0"/>
        <v>7.08</v>
      </c>
      <c r="I21" s="8">
        <f t="shared" si="1"/>
        <v>1007.08</v>
      </c>
    </row>
    <row r="22" spans="1:9" x14ac:dyDescent="0.25">
      <c r="A22">
        <v>279782</v>
      </c>
      <c r="B22" t="s">
        <v>272</v>
      </c>
      <c r="C22" t="s">
        <v>271</v>
      </c>
      <c r="D22" s="9">
        <v>1500</v>
      </c>
      <c r="E22" s="9">
        <v>261</v>
      </c>
      <c r="F22" s="11">
        <f>VLOOKUP($A22,commissions!$A$2:$B$149,2,FALSE)</f>
        <v>0.01</v>
      </c>
      <c r="G22" s="11">
        <f>IFERROR(VLOOKUP($A22,commissions!$A$2:$B$149,2,FALSE),"Need the commission")</f>
        <v>0.01</v>
      </c>
      <c r="H22" s="10">
        <f t="shared" si="0"/>
        <v>2.61</v>
      </c>
      <c r="I22" s="8">
        <f t="shared" si="1"/>
        <v>1502.61</v>
      </c>
    </row>
    <row r="23" spans="1:9" x14ac:dyDescent="0.25">
      <c r="A23">
        <v>462887</v>
      </c>
      <c r="B23" t="s">
        <v>270</v>
      </c>
      <c r="C23" t="s">
        <v>269</v>
      </c>
      <c r="D23" s="9">
        <v>1500</v>
      </c>
      <c r="E23" s="9">
        <v>365</v>
      </c>
      <c r="F23" s="11">
        <f>VLOOKUP($A23,commissions!$A$2:$B$149,2,FALSE)</f>
        <v>0.05</v>
      </c>
      <c r="G23" s="11">
        <f>IFERROR(VLOOKUP($A23,commissions!$A$2:$B$149,2,FALSE),"Need the commission")</f>
        <v>0.05</v>
      </c>
      <c r="H23" s="10">
        <f t="shared" si="0"/>
        <v>18.25</v>
      </c>
      <c r="I23" s="8">
        <f t="shared" si="1"/>
        <v>1518.25</v>
      </c>
    </row>
    <row r="24" spans="1:9" x14ac:dyDescent="0.25">
      <c r="A24">
        <v>610443</v>
      </c>
      <c r="B24" t="s">
        <v>268</v>
      </c>
      <c r="C24" t="s">
        <v>267</v>
      </c>
      <c r="D24" s="9">
        <v>1700</v>
      </c>
      <c r="E24" s="9">
        <v>281</v>
      </c>
      <c r="F24" s="11">
        <f>VLOOKUP($A24,commissions!$A$2:$B$149,2,FALSE)</f>
        <v>0.01</v>
      </c>
      <c r="G24" s="11">
        <f>IFERROR(VLOOKUP($A24,commissions!$A$2:$B$149,2,FALSE),"Need the commission")</f>
        <v>0.01</v>
      </c>
      <c r="H24" s="10">
        <f t="shared" si="0"/>
        <v>2.81</v>
      </c>
      <c r="I24" s="8">
        <f t="shared" si="1"/>
        <v>1702.81</v>
      </c>
    </row>
    <row r="25" spans="1:9" x14ac:dyDescent="0.25">
      <c r="A25">
        <v>969050</v>
      </c>
      <c r="B25" t="s">
        <v>266</v>
      </c>
      <c r="C25" t="s">
        <v>212</v>
      </c>
      <c r="D25" s="9">
        <v>1600</v>
      </c>
      <c r="E25" s="9">
        <v>264</v>
      </c>
      <c r="F25" s="11">
        <f>VLOOKUP($A25,commissions!$A$2:$B$149,2,FALSE)</f>
        <v>0.01</v>
      </c>
      <c r="G25" s="11">
        <f>IFERROR(VLOOKUP($A25,commissions!$A$2:$B$149,2,FALSE),"Need the commission")</f>
        <v>0.01</v>
      </c>
      <c r="H25" s="10">
        <f t="shared" si="0"/>
        <v>2.64</v>
      </c>
      <c r="I25" s="8">
        <f t="shared" si="1"/>
        <v>1602.64</v>
      </c>
    </row>
    <row r="26" spans="1:9" x14ac:dyDescent="0.25">
      <c r="A26">
        <v>381970</v>
      </c>
      <c r="B26" t="s">
        <v>265</v>
      </c>
      <c r="C26" t="s">
        <v>264</v>
      </c>
      <c r="D26" s="9">
        <v>1800</v>
      </c>
      <c r="E26" s="9">
        <v>189</v>
      </c>
      <c r="F26" s="11">
        <f>VLOOKUP($A26,commissions!$A$2:$B$149,2,FALSE)</f>
        <v>0.01</v>
      </c>
      <c r="G26" s="11">
        <f>IFERROR(VLOOKUP($A26,commissions!$A$2:$B$149,2,FALSE),"Need the commission")</f>
        <v>0.01</v>
      </c>
      <c r="H26" s="10">
        <f t="shared" si="0"/>
        <v>1.8900000000000001</v>
      </c>
      <c r="I26" s="8">
        <f t="shared" si="1"/>
        <v>1801.89</v>
      </c>
    </row>
    <row r="27" spans="1:9" x14ac:dyDescent="0.25">
      <c r="A27">
        <v>453927</v>
      </c>
      <c r="B27" t="s">
        <v>263</v>
      </c>
      <c r="C27" t="s">
        <v>262</v>
      </c>
      <c r="D27" s="9">
        <v>1600</v>
      </c>
      <c r="E27" s="9">
        <v>340</v>
      </c>
      <c r="F27" s="11">
        <f>VLOOKUP($A27,commissions!$A$2:$B$149,2,FALSE)</f>
        <v>0.03</v>
      </c>
      <c r="G27" s="11">
        <f>IFERROR(VLOOKUP($A27,commissions!$A$2:$B$149,2,FALSE),"Need the commission")</f>
        <v>0.03</v>
      </c>
      <c r="H27" s="10">
        <f t="shared" si="0"/>
        <v>10.199999999999999</v>
      </c>
      <c r="I27" s="8">
        <f t="shared" si="1"/>
        <v>1610.2</v>
      </c>
    </row>
    <row r="28" spans="1:9" x14ac:dyDescent="0.25">
      <c r="A28">
        <v>904926</v>
      </c>
      <c r="B28" t="s">
        <v>261</v>
      </c>
      <c r="C28" t="s">
        <v>260</v>
      </c>
      <c r="D28" s="9">
        <v>1900</v>
      </c>
      <c r="E28" s="9">
        <v>266</v>
      </c>
      <c r="F28" s="11">
        <f>VLOOKUP($A28,commissions!$A$2:$B$149,2,FALSE)</f>
        <v>0.01</v>
      </c>
      <c r="G28" s="11">
        <f>IFERROR(VLOOKUP($A28,commissions!$A$2:$B$149,2,FALSE),"Need the commission")</f>
        <v>0.01</v>
      </c>
      <c r="H28" s="10">
        <f t="shared" si="0"/>
        <v>2.66</v>
      </c>
      <c r="I28" s="8">
        <f t="shared" si="1"/>
        <v>1902.66</v>
      </c>
    </row>
    <row r="29" spans="1:9" x14ac:dyDescent="0.25">
      <c r="A29">
        <v>637771</v>
      </c>
      <c r="B29" t="s">
        <v>259</v>
      </c>
      <c r="C29" t="s">
        <v>258</v>
      </c>
      <c r="D29" s="9">
        <v>1000</v>
      </c>
      <c r="E29" s="9">
        <v>368</v>
      </c>
      <c r="F29" s="11">
        <f>VLOOKUP($A29,commissions!$A$2:$B$149,2,FALSE)</f>
        <v>0.05</v>
      </c>
      <c r="G29" s="11">
        <f>IFERROR(VLOOKUP($A29,commissions!$A$2:$B$149,2,FALSE),"Need the commission")</f>
        <v>0.05</v>
      </c>
      <c r="H29" s="10">
        <f t="shared" si="0"/>
        <v>18.400000000000002</v>
      </c>
      <c r="I29" s="8">
        <f t="shared" si="1"/>
        <v>1018.4</v>
      </c>
    </row>
    <row r="30" spans="1:9" x14ac:dyDescent="0.25">
      <c r="A30">
        <v>918104</v>
      </c>
      <c r="B30" t="s">
        <v>257</v>
      </c>
      <c r="C30" t="s">
        <v>256</v>
      </c>
      <c r="D30" s="9">
        <v>1100</v>
      </c>
      <c r="E30" s="9">
        <v>105</v>
      </c>
      <c r="F30" s="11">
        <f>VLOOKUP($A30,commissions!$A$2:$B$149,2,FALSE)</f>
        <v>0.03</v>
      </c>
      <c r="G30" s="11">
        <f>IFERROR(VLOOKUP($A30,commissions!$A$2:$B$149,2,FALSE),"Need the commission")</f>
        <v>0.03</v>
      </c>
      <c r="H30" s="10">
        <f t="shared" si="0"/>
        <v>3.15</v>
      </c>
      <c r="I30" s="8">
        <f t="shared" si="1"/>
        <v>1103.1500000000001</v>
      </c>
    </row>
    <row r="31" spans="1:9" x14ac:dyDescent="0.25">
      <c r="A31">
        <v>193729</v>
      </c>
      <c r="B31" t="s">
        <v>255</v>
      </c>
      <c r="C31" t="s">
        <v>254</v>
      </c>
      <c r="D31" s="9">
        <v>1500</v>
      </c>
      <c r="E31" s="9">
        <v>495</v>
      </c>
      <c r="F31" s="11">
        <f>VLOOKUP($A31,commissions!$A$2:$B$149,2,FALSE)</f>
        <v>0.01</v>
      </c>
      <c r="G31" s="11">
        <f>IFERROR(VLOOKUP($A31,commissions!$A$2:$B$149,2,FALSE),"Need the commission")</f>
        <v>0.01</v>
      </c>
      <c r="H31" s="10">
        <f t="shared" si="0"/>
        <v>4.95</v>
      </c>
      <c r="I31" s="8">
        <f t="shared" si="1"/>
        <v>1504.95</v>
      </c>
    </row>
    <row r="32" spans="1:9" x14ac:dyDescent="0.25">
      <c r="A32">
        <v>194392</v>
      </c>
      <c r="B32" t="s">
        <v>253</v>
      </c>
      <c r="C32" t="s">
        <v>252</v>
      </c>
      <c r="D32" s="9">
        <v>1300</v>
      </c>
      <c r="E32" s="9">
        <v>372</v>
      </c>
      <c r="F32" s="11">
        <f>VLOOKUP($A32,commissions!$A$2:$B$149,2,FALSE)</f>
        <v>0.01</v>
      </c>
      <c r="G32" s="11">
        <f>IFERROR(VLOOKUP($A32,commissions!$A$2:$B$149,2,FALSE),"Need the commission")</f>
        <v>0.01</v>
      </c>
      <c r="H32" s="10">
        <f t="shared" si="0"/>
        <v>3.72</v>
      </c>
      <c r="I32" s="8">
        <f t="shared" si="1"/>
        <v>1303.72</v>
      </c>
    </row>
    <row r="33" spans="1:9" x14ac:dyDescent="0.25">
      <c r="A33">
        <v>761358</v>
      </c>
      <c r="B33" t="s">
        <v>251</v>
      </c>
      <c r="C33" t="s">
        <v>250</v>
      </c>
      <c r="D33" s="9">
        <v>1800</v>
      </c>
      <c r="E33" s="9">
        <v>127</v>
      </c>
      <c r="F33" s="11">
        <f>VLOOKUP($A33,commissions!$A$2:$B$149,2,FALSE)</f>
        <v>0.05</v>
      </c>
      <c r="G33" s="11">
        <f>IFERROR(VLOOKUP($A33,commissions!$A$2:$B$149,2,FALSE),"Need the commission")</f>
        <v>0.05</v>
      </c>
      <c r="H33" s="10">
        <f t="shared" si="0"/>
        <v>6.3500000000000005</v>
      </c>
      <c r="I33" s="8">
        <f t="shared" si="1"/>
        <v>1806.35</v>
      </c>
    </row>
    <row r="34" spans="1:9" x14ac:dyDescent="0.25">
      <c r="A34">
        <v>681372</v>
      </c>
      <c r="B34" t="s">
        <v>249</v>
      </c>
      <c r="C34" t="s">
        <v>248</v>
      </c>
      <c r="D34" s="9">
        <v>1300</v>
      </c>
      <c r="E34" s="9">
        <v>271</v>
      </c>
      <c r="F34" s="11">
        <f>VLOOKUP($A34,commissions!$A$2:$B$149,2,FALSE)</f>
        <v>0.03</v>
      </c>
      <c r="G34" s="11">
        <f>IFERROR(VLOOKUP($A34,commissions!$A$2:$B$149,2,FALSE),"Need the commission")</f>
        <v>0.03</v>
      </c>
      <c r="H34" s="10">
        <f t="shared" ref="H34:H65" si="2">IFERROR(E34*G34,0)</f>
        <v>8.129999999999999</v>
      </c>
      <c r="I34" s="8">
        <f t="shared" ref="I34:I65" si="3">D34+H34</f>
        <v>1308.1300000000001</v>
      </c>
    </row>
    <row r="35" spans="1:9" x14ac:dyDescent="0.25">
      <c r="A35">
        <v>342629</v>
      </c>
      <c r="B35" t="s">
        <v>247</v>
      </c>
      <c r="C35" t="s">
        <v>246</v>
      </c>
      <c r="D35" s="9">
        <v>1500</v>
      </c>
      <c r="E35" s="9">
        <v>84</v>
      </c>
      <c r="F35" s="11">
        <f>VLOOKUP($A35,commissions!$A$2:$B$149,2,FALSE)</f>
        <v>0.03</v>
      </c>
      <c r="G35" s="11">
        <f>IFERROR(VLOOKUP($A35,commissions!$A$2:$B$149,2,FALSE),"Need the commission")</f>
        <v>0.03</v>
      </c>
      <c r="H35" s="10">
        <f t="shared" si="2"/>
        <v>2.52</v>
      </c>
      <c r="I35" s="8">
        <f t="shared" si="3"/>
        <v>1502.52</v>
      </c>
    </row>
    <row r="36" spans="1:9" x14ac:dyDescent="0.25">
      <c r="A36">
        <v>659361</v>
      </c>
      <c r="B36" t="s">
        <v>245</v>
      </c>
      <c r="C36" t="s">
        <v>244</v>
      </c>
      <c r="D36" s="9">
        <v>1000</v>
      </c>
      <c r="E36" s="9">
        <v>296</v>
      </c>
      <c r="F36" s="11">
        <f>VLOOKUP($A36,commissions!$A$2:$B$149,2,FALSE)</f>
        <v>0.01</v>
      </c>
      <c r="G36" s="11">
        <f>IFERROR(VLOOKUP($A36,commissions!$A$2:$B$149,2,FALSE),"Need the commission")</f>
        <v>0.01</v>
      </c>
      <c r="H36" s="10">
        <f t="shared" si="2"/>
        <v>2.96</v>
      </c>
      <c r="I36" s="8">
        <f t="shared" si="3"/>
        <v>1002.96</v>
      </c>
    </row>
    <row r="37" spans="1:9" x14ac:dyDescent="0.25">
      <c r="A37">
        <v>942942</v>
      </c>
      <c r="B37" t="s">
        <v>243</v>
      </c>
      <c r="C37" t="s">
        <v>242</v>
      </c>
      <c r="D37" s="9">
        <v>1400</v>
      </c>
      <c r="E37" s="9">
        <v>200</v>
      </c>
      <c r="F37" s="11">
        <f>VLOOKUP($A37,commissions!$A$2:$B$149,2,FALSE)</f>
        <v>0.05</v>
      </c>
      <c r="G37" s="11">
        <f>IFERROR(VLOOKUP($A37,commissions!$A$2:$B$149,2,FALSE),"Need the commission")</f>
        <v>0.05</v>
      </c>
      <c r="H37" s="10">
        <f t="shared" si="2"/>
        <v>10</v>
      </c>
      <c r="I37" s="8">
        <f t="shared" si="3"/>
        <v>1410</v>
      </c>
    </row>
    <row r="38" spans="1:9" x14ac:dyDescent="0.25">
      <c r="A38">
        <v>288184</v>
      </c>
      <c r="B38" t="s">
        <v>241</v>
      </c>
      <c r="C38" t="s">
        <v>240</v>
      </c>
      <c r="D38" s="9">
        <v>1500</v>
      </c>
      <c r="E38" s="9">
        <v>370</v>
      </c>
      <c r="F38" s="11">
        <f>VLOOKUP($A38,commissions!$A$2:$B$149,2,FALSE)</f>
        <v>0.01</v>
      </c>
      <c r="G38" s="11">
        <f>IFERROR(VLOOKUP($A38,commissions!$A$2:$B$149,2,FALSE),"Need the commission")</f>
        <v>0.01</v>
      </c>
      <c r="H38" s="10">
        <f t="shared" si="2"/>
        <v>3.7</v>
      </c>
      <c r="I38" s="8">
        <f t="shared" si="3"/>
        <v>1503.7</v>
      </c>
    </row>
    <row r="39" spans="1:9" x14ac:dyDescent="0.25">
      <c r="A39">
        <v>602314</v>
      </c>
      <c r="B39" t="s">
        <v>239</v>
      </c>
      <c r="C39" t="s">
        <v>238</v>
      </c>
      <c r="D39" s="9">
        <v>1000</v>
      </c>
      <c r="E39" s="9">
        <v>270</v>
      </c>
      <c r="F39" s="11">
        <f>VLOOKUP($A39,commissions!$A$2:$B$149,2,FALSE)</f>
        <v>0.01</v>
      </c>
      <c r="G39" s="11">
        <f>IFERROR(VLOOKUP($A39,commissions!$A$2:$B$149,2,FALSE),"Need the commission")</f>
        <v>0.01</v>
      </c>
      <c r="H39" s="10">
        <f t="shared" si="2"/>
        <v>2.7</v>
      </c>
      <c r="I39" s="8">
        <f t="shared" si="3"/>
        <v>1002.7</v>
      </c>
    </row>
    <row r="40" spans="1:9" x14ac:dyDescent="0.25">
      <c r="A40">
        <v>504923</v>
      </c>
      <c r="B40" t="s">
        <v>237</v>
      </c>
      <c r="C40" t="s">
        <v>236</v>
      </c>
      <c r="D40" s="9">
        <v>1700</v>
      </c>
      <c r="E40" s="9">
        <v>278</v>
      </c>
      <c r="F40" s="11">
        <f>VLOOKUP($A40,commissions!$A$2:$B$149,2,FALSE)</f>
        <v>0.05</v>
      </c>
      <c r="G40" s="11">
        <f>IFERROR(VLOOKUP($A40,commissions!$A$2:$B$149,2,FALSE),"Need the commission")</f>
        <v>0.05</v>
      </c>
      <c r="H40" s="10">
        <f t="shared" si="2"/>
        <v>13.9</v>
      </c>
      <c r="I40" s="8">
        <f t="shared" si="3"/>
        <v>1713.9</v>
      </c>
    </row>
    <row r="41" spans="1:9" x14ac:dyDescent="0.25">
      <c r="A41">
        <v>361686</v>
      </c>
      <c r="B41" t="s">
        <v>235</v>
      </c>
      <c r="C41" t="s">
        <v>234</v>
      </c>
      <c r="D41" s="9">
        <v>1200</v>
      </c>
      <c r="E41" s="9">
        <v>170</v>
      </c>
      <c r="F41" s="11">
        <f>VLOOKUP($A41,commissions!$A$2:$B$149,2,FALSE)</f>
        <v>0.03</v>
      </c>
      <c r="G41" s="11">
        <f>IFERROR(VLOOKUP($A41,commissions!$A$2:$B$149,2,FALSE),"Need the commission")</f>
        <v>0.03</v>
      </c>
      <c r="H41" s="10">
        <f t="shared" si="2"/>
        <v>5.0999999999999996</v>
      </c>
      <c r="I41" s="8">
        <f t="shared" si="3"/>
        <v>1205.0999999999999</v>
      </c>
    </row>
    <row r="42" spans="1:9" x14ac:dyDescent="0.25">
      <c r="A42">
        <v>310632</v>
      </c>
      <c r="B42" t="s">
        <v>233</v>
      </c>
      <c r="C42" t="s">
        <v>232</v>
      </c>
      <c r="D42" s="9">
        <v>1000</v>
      </c>
      <c r="E42" s="9">
        <v>474</v>
      </c>
      <c r="F42" s="11">
        <f>VLOOKUP($A42,commissions!$A$2:$B$149,2,FALSE)</f>
        <v>0.01</v>
      </c>
      <c r="G42" s="11">
        <f>IFERROR(VLOOKUP($A42,commissions!$A$2:$B$149,2,FALSE),"Need the commission")</f>
        <v>0.01</v>
      </c>
      <c r="H42" s="10">
        <f t="shared" si="2"/>
        <v>4.74</v>
      </c>
      <c r="I42" s="8">
        <f t="shared" si="3"/>
        <v>1004.74</v>
      </c>
    </row>
    <row r="43" spans="1:9" x14ac:dyDescent="0.25">
      <c r="A43">
        <v>472831</v>
      </c>
      <c r="B43" t="s">
        <v>231</v>
      </c>
      <c r="C43" t="s">
        <v>230</v>
      </c>
      <c r="D43" s="9">
        <v>1100</v>
      </c>
      <c r="E43" s="9">
        <v>143</v>
      </c>
      <c r="F43" s="11">
        <f>VLOOKUP($A43,commissions!$A$2:$B$149,2,FALSE)</f>
        <v>0.05</v>
      </c>
      <c r="G43" s="11">
        <f>IFERROR(VLOOKUP($A43,commissions!$A$2:$B$149,2,FALSE),"Need the commission")</f>
        <v>0.05</v>
      </c>
      <c r="H43" s="10">
        <f t="shared" si="2"/>
        <v>7.15</v>
      </c>
      <c r="I43" s="8">
        <f t="shared" si="3"/>
        <v>1107.1500000000001</v>
      </c>
    </row>
    <row r="44" spans="1:9" x14ac:dyDescent="0.25">
      <c r="A44">
        <v>957586</v>
      </c>
      <c r="B44" t="s">
        <v>229</v>
      </c>
      <c r="C44" t="s">
        <v>228</v>
      </c>
      <c r="D44" s="9">
        <v>1000</v>
      </c>
      <c r="E44" s="9">
        <v>335</v>
      </c>
      <c r="F44" s="11">
        <f>VLOOKUP($A44,commissions!$A$2:$B$149,2,FALSE)</f>
        <v>0.03</v>
      </c>
      <c r="G44" s="11">
        <f>IFERROR(VLOOKUP($A44,commissions!$A$2:$B$149,2,FALSE),"Need the commission")</f>
        <v>0.03</v>
      </c>
      <c r="H44" s="10">
        <f t="shared" si="2"/>
        <v>10.049999999999999</v>
      </c>
      <c r="I44" s="8">
        <f t="shared" si="3"/>
        <v>1010.05</v>
      </c>
    </row>
    <row r="45" spans="1:9" x14ac:dyDescent="0.25">
      <c r="A45">
        <v>769556</v>
      </c>
      <c r="B45" t="s">
        <v>227</v>
      </c>
      <c r="C45" t="s">
        <v>226</v>
      </c>
      <c r="D45" s="9">
        <v>1400</v>
      </c>
      <c r="E45" s="9">
        <v>98</v>
      </c>
      <c r="F45" s="11" t="e">
        <f>VLOOKUP($A45,commissions!$A$2:$B$149,2,FALSE)</f>
        <v>#N/A</v>
      </c>
      <c r="G45" s="11" t="str">
        <f>IFERROR(VLOOKUP($A45,commissions!$A$2:$B$149,2,FALSE),"Need the commission")</f>
        <v>Need the commission</v>
      </c>
      <c r="H45" s="10">
        <f t="shared" si="2"/>
        <v>0</v>
      </c>
      <c r="I45" s="8">
        <f t="shared" si="3"/>
        <v>1400</v>
      </c>
    </row>
    <row r="46" spans="1:9" x14ac:dyDescent="0.25">
      <c r="A46">
        <v>220654</v>
      </c>
      <c r="B46" t="s">
        <v>225</v>
      </c>
      <c r="C46" t="s">
        <v>224</v>
      </c>
      <c r="D46" s="9">
        <v>1000</v>
      </c>
      <c r="E46" s="9">
        <v>301</v>
      </c>
      <c r="F46" s="11">
        <f>VLOOKUP($A46,commissions!$A$2:$B$149,2,FALSE)</f>
        <v>0.03</v>
      </c>
      <c r="G46" s="11">
        <f>IFERROR(VLOOKUP($A46,commissions!$A$2:$B$149,2,FALSE),"Need the commission")</f>
        <v>0.03</v>
      </c>
      <c r="H46" s="10">
        <f t="shared" si="2"/>
        <v>9.0299999999999994</v>
      </c>
      <c r="I46" s="8">
        <f t="shared" si="3"/>
        <v>1009.03</v>
      </c>
    </row>
    <row r="47" spans="1:9" x14ac:dyDescent="0.25">
      <c r="A47">
        <v>647263</v>
      </c>
      <c r="B47" t="s">
        <v>223</v>
      </c>
      <c r="C47" t="s">
        <v>222</v>
      </c>
      <c r="D47" s="9">
        <v>1400</v>
      </c>
      <c r="E47" s="9">
        <v>121</v>
      </c>
      <c r="F47" s="11">
        <f>VLOOKUP($A47,commissions!$A$2:$B$149,2,FALSE)</f>
        <v>0.01</v>
      </c>
      <c r="G47" s="11">
        <f>IFERROR(VLOOKUP($A47,commissions!$A$2:$B$149,2,FALSE),"Need the commission")</f>
        <v>0.01</v>
      </c>
      <c r="H47" s="10">
        <f t="shared" si="2"/>
        <v>1.21</v>
      </c>
      <c r="I47" s="8">
        <f t="shared" si="3"/>
        <v>1401.21</v>
      </c>
    </row>
    <row r="48" spans="1:9" x14ac:dyDescent="0.25">
      <c r="A48">
        <v>297038</v>
      </c>
      <c r="B48" t="s">
        <v>221</v>
      </c>
      <c r="C48" t="s">
        <v>220</v>
      </c>
      <c r="D48" s="9">
        <v>1100</v>
      </c>
      <c r="E48" s="9">
        <v>224</v>
      </c>
      <c r="F48" s="11">
        <f>VLOOKUP($A48,commissions!$A$2:$B$149,2,FALSE)</f>
        <v>0.03</v>
      </c>
      <c r="G48" s="11">
        <f>IFERROR(VLOOKUP($A48,commissions!$A$2:$B$149,2,FALSE),"Need the commission")</f>
        <v>0.03</v>
      </c>
      <c r="H48" s="10">
        <f t="shared" si="2"/>
        <v>6.72</v>
      </c>
      <c r="I48" s="8">
        <f t="shared" si="3"/>
        <v>1106.72</v>
      </c>
    </row>
    <row r="49" spans="1:9" x14ac:dyDescent="0.25">
      <c r="A49">
        <v>312176</v>
      </c>
      <c r="B49" t="s">
        <v>219</v>
      </c>
      <c r="C49" t="s">
        <v>218</v>
      </c>
      <c r="D49" s="9">
        <v>1300</v>
      </c>
      <c r="E49" s="9">
        <v>403</v>
      </c>
      <c r="F49" s="11">
        <f>VLOOKUP($A49,commissions!$A$2:$B$149,2,FALSE)</f>
        <v>0.03</v>
      </c>
      <c r="G49" s="11">
        <f>IFERROR(VLOOKUP($A49,commissions!$A$2:$B$149,2,FALSE),"Need the commission")</f>
        <v>0.03</v>
      </c>
      <c r="H49" s="10">
        <f t="shared" si="2"/>
        <v>12.09</v>
      </c>
      <c r="I49" s="8">
        <f t="shared" si="3"/>
        <v>1312.09</v>
      </c>
    </row>
    <row r="50" spans="1:9" x14ac:dyDescent="0.25">
      <c r="A50">
        <v>847627</v>
      </c>
      <c r="B50" t="s">
        <v>217</v>
      </c>
      <c r="C50" t="s">
        <v>216</v>
      </c>
      <c r="D50" s="9">
        <v>1400</v>
      </c>
      <c r="E50" s="9">
        <v>230</v>
      </c>
      <c r="F50" s="11">
        <f>VLOOKUP($A50,commissions!$A$2:$B$149,2,FALSE)</f>
        <v>0.03</v>
      </c>
      <c r="G50" s="11">
        <f>IFERROR(VLOOKUP($A50,commissions!$A$2:$B$149,2,FALSE),"Need the commission")</f>
        <v>0.03</v>
      </c>
      <c r="H50" s="10">
        <f t="shared" si="2"/>
        <v>6.8999999999999995</v>
      </c>
      <c r="I50" s="8">
        <f t="shared" si="3"/>
        <v>1406.9</v>
      </c>
    </row>
    <row r="51" spans="1:9" x14ac:dyDescent="0.25">
      <c r="A51">
        <v>188080</v>
      </c>
      <c r="B51" t="s">
        <v>215</v>
      </c>
      <c r="C51" t="s">
        <v>214</v>
      </c>
      <c r="D51" s="9">
        <v>1800</v>
      </c>
      <c r="E51" s="9">
        <v>93</v>
      </c>
      <c r="F51" s="11">
        <f>VLOOKUP($A51,commissions!$A$2:$B$149,2,FALSE)</f>
        <v>0.03</v>
      </c>
      <c r="G51" s="11">
        <f>IFERROR(VLOOKUP($A51,commissions!$A$2:$B$149,2,FALSE),"Need the commission")</f>
        <v>0.03</v>
      </c>
      <c r="H51" s="10">
        <f t="shared" si="2"/>
        <v>2.79</v>
      </c>
      <c r="I51" s="8">
        <f t="shared" si="3"/>
        <v>1802.79</v>
      </c>
    </row>
    <row r="52" spans="1:9" x14ac:dyDescent="0.25">
      <c r="A52">
        <v>290071</v>
      </c>
      <c r="B52" t="s">
        <v>213</v>
      </c>
      <c r="C52" t="s">
        <v>212</v>
      </c>
      <c r="D52" s="9">
        <v>1100</v>
      </c>
      <c r="E52" s="9">
        <v>381</v>
      </c>
      <c r="F52" s="11">
        <f>VLOOKUP($A52,commissions!$A$2:$B$149,2,FALSE)</f>
        <v>0.05</v>
      </c>
      <c r="G52" s="11">
        <f>IFERROR(VLOOKUP($A52,commissions!$A$2:$B$149,2,FALSE),"Need the commission")</f>
        <v>0.05</v>
      </c>
      <c r="H52" s="10">
        <f t="shared" si="2"/>
        <v>19.05</v>
      </c>
      <c r="I52" s="8">
        <f t="shared" si="3"/>
        <v>1119.05</v>
      </c>
    </row>
    <row r="53" spans="1:9" x14ac:dyDescent="0.25">
      <c r="A53">
        <v>756973</v>
      </c>
      <c r="B53" t="s">
        <v>211</v>
      </c>
      <c r="C53" t="s">
        <v>210</v>
      </c>
      <c r="D53" s="9">
        <v>1700</v>
      </c>
      <c r="E53" s="9">
        <v>139</v>
      </c>
      <c r="F53" s="11">
        <f>VLOOKUP($A53,commissions!$A$2:$B$149,2,FALSE)</f>
        <v>0.01</v>
      </c>
      <c r="G53" s="11">
        <f>IFERROR(VLOOKUP($A53,commissions!$A$2:$B$149,2,FALSE),"Need the commission")</f>
        <v>0.01</v>
      </c>
      <c r="H53" s="10">
        <f t="shared" si="2"/>
        <v>1.3900000000000001</v>
      </c>
      <c r="I53" s="8">
        <f t="shared" si="3"/>
        <v>1701.39</v>
      </c>
    </row>
    <row r="54" spans="1:9" x14ac:dyDescent="0.25">
      <c r="A54">
        <v>845781</v>
      </c>
      <c r="B54" t="s">
        <v>209</v>
      </c>
      <c r="C54" t="s">
        <v>208</v>
      </c>
      <c r="D54" s="9">
        <v>1600</v>
      </c>
      <c r="E54" s="9">
        <v>54</v>
      </c>
      <c r="F54" s="11">
        <f>VLOOKUP($A54,commissions!$A$2:$B$149,2,FALSE)</f>
        <v>0.01</v>
      </c>
      <c r="G54" s="11">
        <f>IFERROR(VLOOKUP($A54,commissions!$A$2:$B$149,2,FALSE),"Need the commission")</f>
        <v>0.01</v>
      </c>
      <c r="H54" s="10">
        <f t="shared" si="2"/>
        <v>0.54</v>
      </c>
      <c r="I54" s="8">
        <f t="shared" si="3"/>
        <v>1600.54</v>
      </c>
    </row>
    <row r="55" spans="1:9" x14ac:dyDescent="0.25">
      <c r="A55">
        <v>388978</v>
      </c>
      <c r="B55" t="s">
        <v>207</v>
      </c>
      <c r="C55" t="s">
        <v>206</v>
      </c>
      <c r="D55" s="9">
        <v>1800</v>
      </c>
      <c r="E55" s="9">
        <v>158</v>
      </c>
      <c r="F55" s="11">
        <f>VLOOKUP($A55,commissions!$A$2:$B$149,2,FALSE)</f>
        <v>0.05</v>
      </c>
      <c r="G55" s="11">
        <f>IFERROR(VLOOKUP($A55,commissions!$A$2:$B$149,2,FALSE),"Need the commission")</f>
        <v>0.05</v>
      </c>
      <c r="H55" s="10">
        <f t="shared" si="2"/>
        <v>7.9</v>
      </c>
      <c r="I55" s="8">
        <f t="shared" si="3"/>
        <v>1807.9</v>
      </c>
    </row>
    <row r="56" spans="1:9" x14ac:dyDescent="0.25">
      <c r="A56">
        <v>218212</v>
      </c>
      <c r="B56" t="s">
        <v>205</v>
      </c>
      <c r="C56" t="s">
        <v>204</v>
      </c>
      <c r="D56" s="9">
        <v>1300</v>
      </c>
      <c r="E56" s="9">
        <v>400</v>
      </c>
      <c r="F56" s="11">
        <f>VLOOKUP($A56,commissions!$A$2:$B$149,2,FALSE)</f>
        <v>0.01</v>
      </c>
      <c r="G56" s="11">
        <f>IFERROR(VLOOKUP($A56,commissions!$A$2:$B$149,2,FALSE),"Need the commission")</f>
        <v>0.01</v>
      </c>
      <c r="H56" s="10">
        <f t="shared" si="2"/>
        <v>4</v>
      </c>
      <c r="I56" s="8">
        <f t="shared" si="3"/>
        <v>1304</v>
      </c>
    </row>
    <row r="57" spans="1:9" x14ac:dyDescent="0.25">
      <c r="A57">
        <v>556060</v>
      </c>
      <c r="B57" t="s">
        <v>203</v>
      </c>
      <c r="C57" t="s">
        <v>202</v>
      </c>
      <c r="D57" s="9">
        <v>1500</v>
      </c>
      <c r="E57" s="9">
        <v>122</v>
      </c>
      <c r="F57" s="11">
        <f>VLOOKUP($A57,commissions!$A$2:$B$149,2,FALSE)</f>
        <v>0.03</v>
      </c>
      <c r="G57" s="11">
        <f>IFERROR(VLOOKUP($A57,commissions!$A$2:$B$149,2,FALSE),"Need the commission")</f>
        <v>0.03</v>
      </c>
      <c r="H57" s="10">
        <f t="shared" si="2"/>
        <v>3.6599999999999997</v>
      </c>
      <c r="I57" s="8">
        <f t="shared" si="3"/>
        <v>1503.66</v>
      </c>
    </row>
    <row r="58" spans="1:9" x14ac:dyDescent="0.25">
      <c r="A58">
        <v>798837</v>
      </c>
      <c r="B58" t="s">
        <v>201</v>
      </c>
      <c r="C58" t="s">
        <v>200</v>
      </c>
      <c r="D58" s="9">
        <v>1400</v>
      </c>
      <c r="E58" s="9">
        <v>61</v>
      </c>
      <c r="F58" s="11">
        <f>VLOOKUP($A58,commissions!$A$2:$B$149,2,FALSE)</f>
        <v>0.05</v>
      </c>
      <c r="G58" s="11">
        <f>IFERROR(VLOOKUP($A58,commissions!$A$2:$B$149,2,FALSE),"Need the commission")</f>
        <v>0.05</v>
      </c>
      <c r="H58" s="10">
        <f t="shared" si="2"/>
        <v>3.0500000000000003</v>
      </c>
      <c r="I58" s="8">
        <f t="shared" si="3"/>
        <v>1403.05</v>
      </c>
    </row>
    <row r="59" spans="1:9" x14ac:dyDescent="0.25">
      <c r="A59">
        <v>572505</v>
      </c>
      <c r="B59" t="s">
        <v>199</v>
      </c>
      <c r="C59" t="s">
        <v>198</v>
      </c>
      <c r="D59" s="9">
        <v>1900</v>
      </c>
      <c r="E59" s="9">
        <v>266</v>
      </c>
      <c r="F59" s="11">
        <f>VLOOKUP($A59,commissions!$A$2:$B$149,2,FALSE)</f>
        <v>0.01</v>
      </c>
      <c r="G59" s="11">
        <f>IFERROR(VLOOKUP($A59,commissions!$A$2:$B$149,2,FALSE),"Need the commission")</f>
        <v>0.01</v>
      </c>
      <c r="H59" s="10">
        <f t="shared" si="2"/>
        <v>2.66</v>
      </c>
      <c r="I59" s="8">
        <f t="shared" si="3"/>
        <v>1902.66</v>
      </c>
    </row>
    <row r="60" spans="1:9" x14ac:dyDescent="0.25">
      <c r="A60">
        <v>727776</v>
      </c>
      <c r="B60" t="s">
        <v>197</v>
      </c>
      <c r="C60" t="s">
        <v>196</v>
      </c>
      <c r="D60" s="9">
        <v>1300</v>
      </c>
      <c r="E60" s="9">
        <v>223</v>
      </c>
      <c r="F60" s="11">
        <f>VLOOKUP($A60,commissions!$A$2:$B$149,2,FALSE)</f>
        <v>0.05</v>
      </c>
      <c r="G60" s="11">
        <f>IFERROR(VLOOKUP($A60,commissions!$A$2:$B$149,2,FALSE),"Need the commission")</f>
        <v>0.05</v>
      </c>
      <c r="H60" s="10">
        <f t="shared" si="2"/>
        <v>11.15</v>
      </c>
      <c r="I60" s="8">
        <f t="shared" si="3"/>
        <v>1311.15</v>
      </c>
    </row>
    <row r="61" spans="1:9" x14ac:dyDescent="0.25">
      <c r="A61">
        <v>289698</v>
      </c>
      <c r="B61" t="s">
        <v>195</v>
      </c>
      <c r="C61" t="s">
        <v>194</v>
      </c>
      <c r="D61" s="9">
        <v>1900</v>
      </c>
      <c r="E61" s="9">
        <v>278</v>
      </c>
      <c r="F61" s="11">
        <f>VLOOKUP($A61,commissions!$A$2:$B$149,2,FALSE)</f>
        <v>0.05</v>
      </c>
      <c r="G61" s="11">
        <f>IFERROR(VLOOKUP($A61,commissions!$A$2:$B$149,2,FALSE),"Need the commission")</f>
        <v>0.05</v>
      </c>
      <c r="H61" s="10">
        <f t="shared" si="2"/>
        <v>13.9</v>
      </c>
      <c r="I61" s="8">
        <f t="shared" si="3"/>
        <v>1913.9</v>
      </c>
    </row>
    <row r="62" spans="1:9" x14ac:dyDescent="0.25">
      <c r="A62">
        <v>871966</v>
      </c>
      <c r="B62" t="s">
        <v>193</v>
      </c>
      <c r="C62" t="s">
        <v>192</v>
      </c>
      <c r="D62" s="9">
        <v>1900</v>
      </c>
      <c r="E62" s="9">
        <v>227</v>
      </c>
      <c r="F62" s="11">
        <f>VLOOKUP($A62,commissions!$A$2:$B$149,2,FALSE)</f>
        <v>0.05</v>
      </c>
      <c r="G62" s="11">
        <f>IFERROR(VLOOKUP($A62,commissions!$A$2:$B$149,2,FALSE),"Need the commission")</f>
        <v>0.05</v>
      </c>
      <c r="H62" s="10">
        <f t="shared" si="2"/>
        <v>11.350000000000001</v>
      </c>
      <c r="I62" s="8">
        <f t="shared" si="3"/>
        <v>1911.35</v>
      </c>
    </row>
    <row r="63" spans="1:9" x14ac:dyDescent="0.25">
      <c r="A63">
        <v>849764</v>
      </c>
      <c r="B63" t="s">
        <v>191</v>
      </c>
      <c r="C63" t="s">
        <v>190</v>
      </c>
      <c r="D63" s="9">
        <v>1600</v>
      </c>
      <c r="E63" s="9">
        <v>142</v>
      </c>
      <c r="F63" s="11">
        <f>VLOOKUP($A63,commissions!$A$2:$B$149,2,FALSE)</f>
        <v>0.05</v>
      </c>
      <c r="G63" s="11">
        <f>IFERROR(VLOOKUP($A63,commissions!$A$2:$B$149,2,FALSE),"Need the commission")</f>
        <v>0.05</v>
      </c>
      <c r="H63" s="10">
        <f t="shared" si="2"/>
        <v>7.1000000000000005</v>
      </c>
      <c r="I63" s="8">
        <f t="shared" si="3"/>
        <v>1607.1</v>
      </c>
    </row>
    <row r="64" spans="1:9" x14ac:dyDescent="0.25">
      <c r="A64">
        <v>917371</v>
      </c>
      <c r="B64" t="s">
        <v>189</v>
      </c>
      <c r="C64" t="s">
        <v>30</v>
      </c>
      <c r="D64" s="9">
        <v>1900</v>
      </c>
      <c r="E64" s="9">
        <v>368</v>
      </c>
      <c r="F64" s="11">
        <f>VLOOKUP($A64,commissions!$A$2:$B$149,2,FALSE)</f>
        <v>0.01</v>
      </c>
      <c r="G64" s="11">
        <f>IFERROR(VLOOKUP($A64,commissions!$A$2:$B$149,2,FALSE),"Need the commission")</f>
        <v>0.01</v>
      </c>
      <c r="H64" s="10">
        <f t="shared" si="2"/>
        <v>3.68</v>
      </c>
      <c r="I64" s="8">
        <f t="shared" si="3"/>
        <v>1903.68</v>
      </c>
    </row>
    <row r="65" spans="1:9" x14ac:dyDescent="0.25">
      <c r="A65">
        <v>535119</v>
      </c>
      <c r="B65" t="s">
        <v>188</v>
      </c>
      <c r="C65" t="s">
        <v>187</v>
      </c>
      <c r="D65" s="9">
        <v>1900</v>
      </c>
      <c r="E65" s="9">
        <v>144</v>
      </c>
      <c r="F65" s="11">
        <f>VLOOKUP($A65,commissions!$A$2:$B$149,2,FALSE)</f>
        <v>0.03</v>
      </c>
      <c r="G65" s="11">
        <f>IFERROR(VLOOKUP($A65,commissions!$A$2:$B$149,2,FALSE),"Need the commission")</f>
        <v>0.03</v>
      </c>
      <c r="H65" s="10">
        <f t="shared" si="2"/>
        <v>4.32</v>
      </c>
      <c r="I65" s="8">
        <f t="shared" si="3"/>
        <v>1904.32</v>
      </c>
    </row>
    <row r="66" spans="1:9" x14ac:dyDescent="0.25">
      <c r="A66">
        <v>331830</v>
      </c>
      <c r="B66" t="s">
        <v>186</v>
      </c>
      <c r="C66" t="s">
        <v>185</v>
      </c>
      <c r="D66" s="9">
        <v>1700</v>
      </c>
      <c r="E66" s="9">
        <v>200</v>
      </c>
      <c r="F66" s="11">
        <f>VLOOKUP($A66,commissions!$A$2:$B$149,2,FALSE)</f>
        <v>0.05</v>
      </c>
      <c r="G66" s="11">
        <f>IFERROR(VLOOKUP($A66,commissions!$A$2:$B$149,2,FALSE),"Need the commission")</f>
        <v>0.05</v>
      </c>
      <c r="H66" s="10">
        <f t="shared" ref="H66:H97" si="4">IFERROR(E66*G66,0)</f>
        <v>10</v>
      </c>
      <c r="I66" s="8">
        <f t="shared" ref="I66:I97" si="5">D66+H66</f>
        <v>1710</v>
      </c>
    </row>
    <row r="67" spans="1:9" x14ac:dyDescent="0.25">
      <c r="A67">
        <v>973333</v>
      </c>
      <c r="B67" t="s">
        <v>184</v>
      </c>
      <c r="C67" t="s">
        <v>183</v>
      </c>
      <c r="D67" s="9">
        <v>1900</v>
      </c>
      <c r="E67" s="9">
        <v>150</v>
      </c>
      <c r="F67" s="11">
        <f>VLOOKUP($A67,commissions!$A$2:$B$149,2,FALSE)</f>
        <v>0.05</v>
      </c>
      <c r="G67" s="11">
        <f>IFERROR(VLOOKUP($A67,commissions!$A$2:$B$149,2,FALSE),"Need the commission")</f>
        <v>0.05</v>
      </c>
      <c r="H67" s="10">
        <f t="shared" si="4"/>
        <v>7.5</v>
      </c>
      <c r="I67" s="8">
        <f t="shared" si="5"/>
        <v>1907.5</v>
      </c>
    </row>
    <row r="68" spans="1:9" x14ac:dyDescent="0.25">
      <c r="A68">
        <v>383157</v>
      </c>
      <c r="B68" t="s">
        <v>182</v>
      </c>
      <c r="C68" t="s">
        <v>181</v>
      </c>
      <c r="D68" s="9">
        <v>1800</v>
      </c>
      <c r="E68" s="9">
        <v>312</v>
      </c>
      <c r="F68" s="11">
        <f>VLOOKUP($A68,commissions!$A$2:$B$149,2,FALSE)</f>
        <v>0.03</v>
      </c>
      <c r="G68" s="11">
        <f>IFERROR(VLOOKUP($A68,commissions!$A$2:$B$149,2,FALSE),"Need the commission")</f>
        <v>0.03</v>
      </c>
      <c r="H68" s="10">
        <f t="shared" si="4"/>
        <v>9.36</v>
      </c>
      <c r="I68" s="8">
        <f t="shared" si="5"/>
        <v>1809.36</v>
      </c>
    </row>
    <row r="69" spans="1:9" x14ac:dyDescent="0.25">
      <c r="A69">
        <v>113661</v>
      </c>
      <c r="B69" t="s">
        <v>180</v>
      </c>
      <c r="C69" t="s">
        <v>179</v>
      </c>
      <c r="D69" s="9">
        <v>1600</v>
      </c>
      <c r="E69" s="9">
        <v>148</v>
      </c>
      <c r="F69" s="12">
        <v>0.5</v>
      </c>
      <c r="G69" s="12">
        <v>0.5</v>
      </c>
      <c r="H69" s="10">
        <f t="shared" si="4"/>
        <v>74</v>
      </c>
      <c r="I69" s="8">
        <f t="shared" si="5"/>
        <v>1674</v>
      </c>
    </row>
    <row r="70" spans="1:9" x14ac:dyDescent="0.25">
      <c r="A70">
        <v>232694</v>
      </c>
      <c r="B70" t="s">
        <v>178</v>
      </c>
      <c r="C70" t="s">
        <v>177</v>
      </c>
      <c r="D70" s="9">
        <v>1800</v>
      </c>
      <c r="E70" s="9">
        <v>348</v>
      </c>
      <c r="F70" s="11">
        <f>VLOOKUP($A70,commissions!$A$2:$B$149,2,FALSE)</f>
        <v>0.03</v>
      </c>
      <c r="G70" s="11">
        <f>IFERROR(VLOOKUP($A70,commissions!$A$2:$B$149,2,FALSE),"Need the commission")</f>
        <v>0.03</v>
      </c>
      <c r="H70" s="10">
        <f t="shared" si="4"/>
        <v>10.44</v>
      </c>
      <c r="I70" s="8">
        <f t="shared" si="5"/>
        <v>1810.44</v>
      </c>
    </row>
    <row r="71" spans="1:9" x14ac:dyDescent="0.25">
      <c r="A71">
        <v>527912</v>
      </c>
      <c r="B71" t="s">
        <v>176</v>
      </c>
      <c r="C71" t="s">
        <v>175</v>
      </c>
      <c r="D71" s="9">
        <v>1000</v>
      </c>
      <c r="E71" s="9">
        <v>393</v>
      </c>
      <c r="F71" s="11">
        <f>VLOOKUP($A71,commissions!$A$2:$B$149,2,FALSE)</f>
        <v>0.01</v>
      </c>
      <c r="G71" s="11">
        <f>IFERROR(VLOOKUP($A71,commissions!$A$2:$B$149,2,FALSE),"Need the commission")</f>
        <v>0.01</v>
      </c>
      <c r="H71" s="10">
        <f t="shared" si="4"/>
        <v>3.93</v>
      </c>
      <c r="I71" s="8">
        <f t="shared" si="5"/>
        <v>1003.93</v>
      </c>
    </row>
    <row r="72" spans="1:9" x14ac:dyDescent="0.25">
      <c r="A72">
        <v>673217</v>
      </c>
      <c r="B72" t="s">
        <v>174</v>
      </c>
      <c r="C72" t="s">
        <v>173</v>
      </c>
      <c r="D72" s="9">
        <v>1700</v>
      </c>
      <c r="E72" s="9">
        <v>191</v>
      </c>
      <c r="F72" s="11">
        <f>VLOOKUP($A72,commissions!$A$2:$B$149,2,FALSE)</f>
        <v>0.01</v>
      </c>
      <c r="G72" s="11">
        <f>IFERROR(VLOOKUP($A72,commissions!$A$2:$B$149,2,FALSE),"Need the commission")</f>
        <v>0.01</v>
      </c>
      <c r="H72" s="10">
        <f t="shared" si="4"/>
        <v>1.9100000000000001</v>
      </c>
      <c r="I72" s="8">
        <f t="shared" si="5"/>
        <v>1701.91</v>
      </c>
    </row>
    <row r="73" spans="1:9" x14ac:dyDescent="0.25">
      <c r="A73">
        <v>367073</v>
      </c>
      <c r="B73" t="s">
        <v>172</v>
      </c>
      <c r="C73" t="s">
        <v>171</v>
      </c>
      <c r="D73" s="9">
        <v>1800</v>
      </c>
      <c r="E73" s="9">
        <v>412</v>
      </c>
      <c r="F73" s="11">
        <f>VLOOKUP($A73,commissions!$A$2:$B$149,2,FALSE)</f>
        <v>0.05</v>
      </c>
      <c r="G73" s="11">
        <f>IFERROR(VLOOKUP($A73,commissions!$A$2:$B$149,2,FALSE),"Need the commission")</f>
        <v>0.05</v>
      </c>
      <c r="H73" s="10">
        <f t="shared" si="4"/>
        <v>20.6</v>
      </c>
      <c r="I73" s="8">
        <f t="shared" si="5"/>
        <v>1820.6</v>
      </c>
    </row>
    <row r="74" spans="1:9" x14ac:dyDescent="0.25">
      <c r="A74">
        <v>919645</v>
      </c>
      <c r="B74" t="s">
        <v>170</v>
      </c>
      <c r="C74" t="s">
        <v>169</v>
      </c>
      <c r="D74" s="9">
        <v>1500</v>
      </c>
      <c r="E74" s="9">
        <v>343</v>
      </c>
      <c r="F74" s="11">
        <f>VLOOKUP($A74,commissions!$A$2:$B$149,2,FALSE)</f>
        <v>0.05</v>
      </c>
      <c r="G74" s="11">
        <f>IFERROR(VLOOKUP($A74,commissions!$A$2:$B$149,2,FALSE),"Need the commission")</f>
        <v>0.05</v>
      </c>
      <c r="H74" s="10">
        <f t="shared" si="4"/>
        <v>17.150000000000002</v>
      </c>
      <c r="I74" s="8">
        <f t="shared" si="5"/>
        <v>1517.15</v>
      </c>
    </row>
    <row r="75" spans="1:9" x14ac:dyDescent="0.25">
      <c r="A75">
        <v>174971</v>
      </c>
      <c r="B75" t="s">
        <v>168</v>
      </c>
      <c r="C75" t="s">
        <v>167</v>
      </c>
      <c r="D75" s="9">
        <v>1400</v>
      </c>
      <c r="E75" s="9">
        <v>453</v>
      </c>
      <c r="F75" s="11">
        <f>VLOOKUP($A75,commissions!$A$2:$B$149,2,FALSE)</f>
        <v>0.03</v>
      </c>
      <c r="G75" s="11">
        <f>IFERROR(VLOOKUP($A75,commissions!$A$2:$B$149,2,FALSE),"Need the commission")</f>
        <v>0.03</v>
      </c>
      <c r="H75" s="10">
        <f t="shared" si="4"/>
        <v>13.59</v>
      </c>
      <c r="I75" s="8">
        <f t="shared" si="5"/>
        <v>1413.59</v>
      </c>
    </row>
    <row r="76" spans="1:9" x14ac:dyDescent="0.25">
      <c r="A76">
        <v>186073</v>
      </c>
      <c r="B76" t="s">
        <v>166</v>
      </c>
      <c r="C76" t="s">
        <v>165</v>
      </c>
      <c r="D76" s="9">
        <v>1100</v>
      </c>
      <c r="E76" s="9">
        <v>292</v>
      </c>
      <c r="F76" s="11">
        <f>VLOOKUP($A76,commissions!$A$2:$B$149,2,FALSE)</f>
        <v>0.05</v>
      </c>
      <c r="G76" s="11">
        <f>IFERROR(VLOOKUP($A76,commissions!$A$2:$B$149,2,FALSE),"Need the commission")</f>
        <v>0.05</v>
      </c>
      <c r="H76" s="10">
        <f t="shared" si="4"/>
        <v>14.600000000000001</v>
      </c>
      <c r="I76" s="8">
        <f t="shared" si="5"/>
        <v>1114.5999999999999</v>
      </c>
    </row>
    <row r="77" spans="1:9" x14ac:dyDescent="0.25">
      <c r="A77">
        <v>744573</v>
      </c>
      <c r="B77" t="s">
        <v>164</v>
      </c>
      <c r="C77" t="s">
        <v>163</v>
      </c>
      <c r="D77" s="9">
        <v>1000</v>
      </c>
      <c r="E77" s="9">
        <v>181</v>
      </c>
      <c r="F77" s="11">
        <f>VLOOKUP($A77,commissions!$A$2:$B$149,2,FALSE)</f>
        <v>0.01</v>
      </c>
      <c r="G77" s="11">
        <f>IFERROR(VLOOKUP($A77,commissions!$A$2:$B$149,2,FALSE),"Need the commission")</f>
        <v>0.01</v>
      </c>
      <c r="H77" s="10">
        <f t="shared" si="4"/>
        <v>1.81</v>
      </c>
      <c r="I77" s="8">
        <f t="shared" si="5"/>
        <v>1001.81</v>
      </c>
    </row>
    <row r="78" spans="1:9" x14ac:dyDescent="0.25">
      <c r="A78">
        <v>179951</v>
      </c>
      <c r="B78" t="s">
        <v>162</v>
      </c>
      <c r="C78" t="s">
        <v>161</v>
      </c>
      <c r="D78" s="9">
        <v>1500</v>
      </c>
      <c r="E78" s="9">
        <v>322</v>
      </c>
      <c r="F78" s="11">
        <f>VLOOKUP($A78,commissions!$A$2:$B$149,2,FALSE)</f>
        <v>0.01</v>
      </c>
      <c r="G78" s="11">
        <f>IFERROR(VLOOKUP($A78,commissions!$A$2:$B$149,2,FALSE),"Need the commission")</f>
        <v>0.01</v>
      </c>
      <c r="H78" s="10">
        <f t="shared" si="4"/>
        <v>3.22</v>
      </c>
      <c r="I78" s="8">
        <f t="shared" si="5"/>
        <v>1503.22</v>
      </c>
    </row>
    <row r="79" spans="1:9" x14ac:dyDescent="0.25">
      <c r="A79">
        <v>205427</v>
      </c>
      <c r="B79" t="s">
        <v>160</v>
      </c>
      <c r="C79" t="s">
        <v>159</v>
      </c>
      <c r="D79" s="9">
        <v>1000</v>
      </c>
      <c r="E79" s="9">
        <v>450</v>
      </c>
      <c r="F79" s="11">
        <f>VLOOKUP($A79,commissions!$A$2:$B$149,2,FALSE)</f>
        <v>0.05</v>
      </c>
      <c r="G79" s="11">
        <f>IFERROR(VLOOKUP($A79,commissions!$A$2:$B$149,2,FALSE),"Need the commission")</f>
        <v>0.05</v>
      </c>
      <c r="H79" s="10">
        <f t="shared" si="4"/>
        <v>22.5</v>
      </c>
      <c r="I79" s="8">
        <f t="shared" si="5"/>
        <v>1022.5</v>
      </c>
    </row>
    <row r="80" spans="1:9" x14ac:dyDescent="0.25">
      <c r="A80">
        <v>495865</v>
      </c>
      <c r="B80" t="s">
        <v>158</v>
      </c>
      <c r="C80" t="s">
        <v>157</v>
      </c>
      <c r="D80" s="9">
        <v>1700</v>
      </c>
      <c r="E80" s="9">
        <v>238</v>
      </c>
      <c r="F80" s="11">
        <f>VLOOKUP($A80,commissions!$A$2:$B$149,2,FALSE)</f>
        <v>0.03</v>
      </c>
      <c r="G80" s="11">
        <f>IFERROR(VLOOKUP($A80,commissions!$A$2:$B$149,2,FALSE),"Need the commission")</f>
        <v>0.03</v>
      </c>
      <c r="H80" s="10">
        <f t="shared" si="4"/>
        <v>7.14</v>
      </c>
      <c r="I80" s="8">
        <f t="shared" si="5"/>
        <v>1707.14</v>
      </c>
    </row>
    <row r="81" spans="1:9" x14ac:dyDescent="0.25">
      <c r="A81">
        <v>467832</v>
      </c>
      <c r="B81" t="s">
        <v>156</v>
      </c>
      <c r="C81" t="s">
        <v>155</v>
      </c>
      <c r="D81" s="9">
        <v>1900</v>
      </c>
      <c r="E81" s="9">
        <v>151</v>
      </c>
      <c r="F81" s="11">
        <f>VLOOKUP($A81,commissions!$A$2:$B$149,2,FALSE)</f>
        <v>0.03</v>
      </c>
      <c r="G81" s="11">
        <f>IFERROR(VLOOKUP($A81,commissions!$A$2:$B$149,2,FALSE),"Need the commission")</f>
        <v>0.03</v>
      </c>
      <c r="H81" s="10">
        <f t="shared" si="4"/>
        <v>4.53</v>
      </c>
      <c r="I81" s="8">
        <f t="shared" si="5"/>
        <v>1904.53</v>
      </c>
    </row>
    <row r="82" spans="1:9" x14ac:dyDescent="0.25">
      <c r="A82">
        <v>743702</v>
      </c>
      <c r="B82" t="s">
        <v>154</v>
      </c>
      <c r="C82" t="s">
        <v>153</v>
      </c>
      <c r="D82" s="9">
        <v>1600</v>
      </c>
      <c r="E82" s="9">
        <v>222</v>
      </c>
      <c r="F82" s="11">
        <f>VLOOKUP($A82,commissions!$A$2:$B$149,2,FALSE)</f>
        <v>0.01</v>
      </c>
      <c r="G82" s="11">
        <f>IFERROR(VLOOKUP($A82,commissions!$A$2:$B$149,2,FALSE),"Need the commission")</f>
        <v>0.01</v>
      </c>
      <c r="H82" s="10">
        <f t="shared" si="4"/>
        <v>2.2200000000000002</v>
      </c>
      <c r="I82" s="8">
        <f t="shared" si="5"/>
        <v>1602.22</v>
      </c>
    </row>
    <row r="83" spans="1:9" x14ac:dyDescent="0.25">
      <c r="A83">
        <v>397365</v>
      </c>
      <c r="B83" t="s">
        <v>152</v>
      </c>
      <c r="C83" t="s">
        <v>151</v>
      </c>
      <c r="D83" s="9">
        <v>1000</v>
      </c>
      <c r="E83" s="9">
        <v>292</v>
      </c>
      <c r="F83" s="11">
        <f>VLOOKUP($A83,commissions!$A$2:$B$149,2,FALSE)</f>
        <v>0.05</v>
      </c>
      <c r="G83" s="11">
        <f>IFERROR(VLOOKUP($A83,commissions!$A$2:$B$149,2,FALSE),"Need the commission")</f>
        <v>0.05</v>
      </c>
      <c r="H83" s="10">
        <f t="shared" si="4"/>
        <v>14.600000000000001</v>
      </c>
      <c r="I83" s="8">
        <f t="shared" si="5"/>
        <v>1014.6</v>
      </c>
    </row>
    <row r="84" spans="1:9" x14ac:dyDescent="0.25">
      <c r="A84">
        <v>959365</v>
      </c>
      <c r="B84" t="s">
        <v>150</v>
      </c>
      <c r="C84" t="s">
        <v>149</v>
      </c>
      <c r="D84" s="9">
        <v>1600</v>
      </c>
      <c r="E84" s="9">
        <v>371</v>
      </c>
      <c r="F84" s="11">
        <f>VLOOKUP($A84,commissions!$A$2:$B$149,2,FALSE)</f>
        <v>0.01</v>
      </c>
      <c r="G84" s="11">
        <f>IFERROR(VLOOKUP($A84,commissions!$A$2:$B$149,2,FALSE),"Need the commission")</f>
        <v>0.01</v>
      </c>
      <c r="H84" s="10">
        <f t="shared" si="4"/>
        <v>3.71</v>
      </c>
      <c r="I84" s="8">
        <f t="shared" si="5"/>
        <v>1603.71</v>
      </c>
    </row>
    <row r="85" spans="1:9" x14ac:dyDescent="0.25">
      <c r="A85">
        <v>963625</v>
      </c>
      <c r="B85" t="s">
        <v>148</v>
      </c>
      <c r="C85" t="s">
        <v>147</v>
      </c>
      <c r="D85" s="9">
        <v>1500</v>
      </c>
      <c r="E85" s="9">
        <v>477</v>
      </c>
      <c r="F85" s="11">
        <f>VLOOKUP($A85,commissions!$A$2:$B$149,2,FALSE)</f>
        <v>0.03</v>
      </c>
      <c r="G85" s="11">
        <f>IFERROR(VLOOKUP($A85,commissions!$A$2:$B$149,2,FALSE),"Need the commission")</f>
        <v>0.03</v>
      </c>
      <c r="H85" s="10">
        <f t="shared" si="4"/>
        <v>14.309999999999999</v>
      </c>
      <c r="I85" s="8">
        <f t="shared" si="5"/>
        <v>1514.31</v>
      </c>
    </row>
    <row r="86" spans="1:9" x14ac:dyDescent="0.25">
      <c r="A86">
        <v>279116</v>
      </c>
      <c r="B86" t="s">
        <v>146</v>
      </c>
      <c r="C86" t="s">
        <v>145</v>
      </c>
      <c r="D86" s="9">
        <v>1100</v>
      </c>
      <c r="E86" s="9">
        <v>194</v>
      </c>
      <c r="F86" s="11">
        <f>VLOOKUP($A86,commissions!$A$2:$B$149,2,FALSE)</f>
        <v>0.05</v>
      </c>
      <c r="G86" s="11">
        <f>IFERROR(VLOOKUP($A86,commissions!$A$2:$B$149,2,FALSE),"Need the commission")</f>
        <v>0.05</v>
      </c>
      <c r="H86" s="10">
        <f t="shared" si="4"/>
        <v>9.7000000000000011</v>
      </c>
      <c r="I86" s="8">
        <f t="shared" si="5"/>
        <v>1109.7</v>
      </c>
    </row>
    <row r="87" spans="1:9" x14ac:dyDescent="0.25">
      <c r="A87">
        <v>671964</v>
      </c>
      <c r="B87" t="s">
        <v>144</v>
      </c>
      <c r="C87" t="s">
        <v>143</v>
      </c>
      <c r="D87" s="9">
        <v>1000</v>
      </c>
      <c r="E87" s="9">
        <v>325</v>
      </c>
      <c r="F87" s="11">
        <f>VLOOKUP($A87,commissions!$A$2:$B$149,2,FALSE)</f>
        <v>0.01</v>
      </c>
      <c r="G87" s="11">
        <f>IFERROR(VLOOKUP($A87,commissions!$A$2:$B$149,2,FALSE),"Need the commission")</f>
        <v>0.01</v>
      </c>
      <c r="H87" s="10">
        <f t="shared" si="4"/>
        <v>3.25</v>
      </c>
      <c r="I87" s="8">
        <f t="shared" si="5"/>
        <v>1003.25</v>
      </c>
    </row>
    <row r="88" spans="1:9" x14ac:dyDescent="0.25">
      <c r="A88">
        <v>308654</v>
      </c>
      <c r="B88" t="s">
        <v>142</v>
      </c>
      <c r="C88" t="s">
        <v>141</v>
      </c>
      <c r="D88" s="9">
        <v>1900</v>
      </c>
      <c r="E88" s="9">
        <v>475</v>
      </c>
      <c r="F88" s="11">
        <f>VLOOKUP($A88,commissions!$A$2:$B$149,2,FALSE)</f>
        <v>0.03</v>
      </c>
      <c r="G88" s="11">
        <f>IFERROR(VLOOKUP($A88,commissions!$A$2:$B$149,2,FALSE),"Need the commission")</f>
        <v>0.03</v>
      </c>
      <c r="H88" s="10">
        <f t="shared" si="4"/>
        <v>14.25</v>
      </c>
      <c r="I88" s="8">
        <f t="shared" si="5"/>
        <v>1914.25</v>
      </c>
    </row>
    <row r="89" spans="1:9" x14ac:dyDescent="0.25">
      <c r="A89">
        <v>734902</v>
      </c>
      <c r="B89" t="s">
        <v>140</v>
      </c>
      <c r="C89" t="s">
        <v>139</v>
      </c>
      <c r="D89" s="9">
        <v>1800</v>
      </c>
      <c r="E89" s="9">
        <v>305</v>
      </c>
      <c r="F89" s="11">
        <f>VLOOKUP($A89,commissions!$A$2:$B$149,2,FALSE)</f>
        <v>0.03</v>
      </c>
      <c r="G89" s="11">
        <f>IFERROR(VLOOKUP($A89,commissions!$A$2:$B$149,2,FALSE),"Need the commission")</f>
        <v>0.03</v>
      </c>
      <c r="H89" s="10">
        <f t="shared" si="4"/>
        <v>9.15</v>
      </c>
      <c r="I89" s="8">
        <f t="shared" si="5"/>
        <v>1809.15</v>
      </c>
    </row>
    <row r="90" spans="1:9" x14ac:dyDescent="0.25">
      <c r="A90">
        <v>822175</v>
      </c>
      <c r="B90" t="s">
        <v>138</v>
      </c>
      <c r="C90" t="s">
        <v>137</v>
      </c>
      <c r="D90" s="9">
        <v>1600</v>
      </c>
      <c r="E90" s="9">
        <v>166</v>
      </c>
      <c r="F90" s="11">
        <f>VLOOKUP($A90,commissions!$A$2:$B$149,2,FALSE)</f>
        <v>0.01</v>
      </c>
      <c r="G90" s="11">
        <f>IFERROR(VLOOKUP($A90,commissions!$A$2:$B$149,2,FALSE),"Need the commission")</f>
        <v>0.01</v>
      </c>
      <c r="H90" s="10">
        <f t="shared" si="4"/>
        <v>1.6600000000000001</v>
      </c>
      <c r="I90" s="8">
        <f t="shared" si="5"/>
        <v>1601.66</v>
      </c>
    </row>
    <row r="91" spans="1:9" x14ac:dyDescent="0.25">
      <c r="A91">
        <v>934018</v>
      </c>
      <c r="B91" t="s">
        <v>136</v>
      </c>
      <c r="C91" t="s">
        <v>135</v>
      </c>
      <c r="D91" s="9">
        <v>1100</v>
      </c>
      <c r="E91" s="9">
        <v>313</v>
      </c>
      <c r="F91" s="11">
        <f>VLOOKUP($A91,commissions!$A$2:$B$149,2,FALSE)</f>
        <v>0.05</v>
      </c>
      <c r="G91" s="11">
        <f>IFERROR(VLOOKUP($A91,commissions!$A$2:$B$149,2,FALSE),"Need the commission")</f>
        <v>0.05</v>
      </c>
      <c r="H91" s="10">
        <f t="shared" si="4"/>
        <v>15.65</v>
      </c>
      <c r="I91" s="8">
        <f t="shared" si="5"/>
        <v>1115.6500000000001</v>
      </c>
    </row>
    <row r="92" spans="1:9" x14ac:dyDescent="0.25">
      <c r="A92">
        <v>723024</v>
      </c>
      <c r="B92" t="s">
        <v>134</v>
      </c>
      <c r="C92" t="s">
        <v>133</v>
      </c>
      <c r="D92" s="9">
        <v>1100</v>
      </c>
      <c r="E92" s="9">
        <v>384</v>
      </c>
      <c r="F92" s="11">
        <f>VLOOKUP($A92,commissions!$A$2:$B$149,2,FALSE)</f>
        <v>0.03</v>
      </c>
      <c r="G92" s="11">
        <f>IFERROR(VLOOKUP($A92,commissions!$A$2:$B$149,2,FALSE),"Need the commission")</f>
        <v>0.03</v>
      </c>
      <c r="H92" s="10">
        <f t="shared" si="4"/>
        <v>11.52</v>
      </c>
      <c r="I92" s="8">
        <f t="shared" si="5"/>
        <v>1111.52</v>
      </c>
    </row>
    <row r="93" spans="1:9" x14ac:dyDescent="0.25">
      <c r="A93">
        <v>282113</v>
      </c>
      <c r="B93" t="s">
        <v>132</v>
      </c>
      <c r="C93" t="s">
        <v>131</v>
      </c>
      <c r="D93" s="9">
        <v>1200</v>
      </c>
      <c r="E93" s="9">
        <v>118</v>
      </c>
      <c r="F93" s="11">
        <f>VLOOKUP($A93,commissions!$A$2:$B$149,2,FALSE)</f>
        <v>0.05</v>
      </c>
      <c r="G93" s="11">
        <f>IFERROR(VLOOKUP($A93,commissions!$A$2:$B$149,2,FALSE),"Need the commission")</f>
        <v>0.05</v>
      </c>
      <c r="H93" s="10">
        <f t="shared" si="4"/>
        <v>5.9</v>
      </c>
      <c r="I93" s="8">
        <f t="shared" si="5"/>
        <v>1205.9000000000001</v>
      </c>
    </row>
    <row r="94" spans="1:9" x14ac:dyDescent="0.25">
      <c r="A94">
        <v>902478</v>
      </c>
      <c r="B94" t="s">
        <v>130</v>
      </c>
      <c r="C94" t="s">
        <v>129</v>
      </c>
      <c r="D94" s="9">
        <v>1200</v>
      </c>
      <c r="E94" s="9">
        <v>316</v>
      </c>
      <c r="F94" s="11">
        <f>VLOOKUP($A94,commissions!$A$2:$B$149,2,FALSE)</f>
        <v>0.01</v>
      </c>
      <c r="G94" s="11">
        <f>IFERROR(VLOOKUP($A94,commissions!$A$2:$B$149,2,FALSE),"Need the commission")</f>
        <v>0.01</v>
      </c>
      <c r="H94" s="10">
        <f t="shared" si="4"/>
        <v>3.16</v>
      </c>
      <c r="I94" s="8">
        <f t="shared" si="5"/>
        <v>1203.1600000000001</v>
      </c>
    </row>
    <row r="95" spans="1:9" x14ac:dyDescent="0.25">
      <c r="A95">
        <v>163769</v>
      </c>
      <c r="B95" t="s">
        <v>128</v>
      </c>
      <c r="C95" t="s">
        <v>127</v>
      </c>
      <c r="D95" s="9">
        <v>1600</v>
      </c>
      <c r="E95" s="9">
        <v>85</v>
      </c>
      <c r="F95" s="11">
        <f>VLOOKUP($A95,commissions!$A$2:$B$149,2,FALSE)</f>
        <v>0.01</v>
      </c>
      <c r="G95" s="11">
        <f>IFERROR(VLOOKUP($A95,commissions!$A$2:$B$149,2,FALSE),"Need the commission")</f>
        <v>0.01</v>
      </c>
      <c r="H95" s="10">
        <f t="shared" si="4"/>
        <v>0.85</v>
      </c>
      <c r="I95" s="8">
        <f t="shared" si="5"/>
        <v>1600.85</v>
      </c>
    </row>
    <row r="96" spans="1:9" x14ac:dyDescent="0.25">
      <c r="A96">
        <v>714557</v>
      </c>
      <c r="B96" t="s">
        <v>126</v>
      </c>
      <c r="C96" t="s">
        <v>125</v>
      </c>
      <c r="D96" s="9">
        <v>1800</v>
      </c>
      <c r="E96" s="9">
        <v>373</v>
      </c>
      <c r="F96" s="11">
        <f>VLOOKUP($A96,commissions!$A$2:$B$149,2,FALSE)</f>
        <v>0.03</v>
      </c>
      <c r="G96" s="11">
        <f>IFERROR(VLOOKUP($A96,commissions!$A$2:$B$149,2,FALSE),"Need the commission")</f>
        <v>0.03</v>
      </c>
      <c r="H96" s="10">
        <f t="shared" si="4"/>
        <v>11.19</v>
      </c>
      <c r="I96" s="8">
        <f t="shared" si="5"/>
        <v>1811.19</v>
      </c>
    </row>
    <row r="97" spans="1:9" x14ac:dyDescent="0.25">
      <c r="A97">
        <v>543729</v>
      </c>
      <c r="B97" t="s">
        <v>124</v>
      </c>
      <c r="C97" t="s">
        <v>123</v>
      </c>
      <c r="D97" s="9">
        <v>1400</v>
      </c>
      <c r="E97" s="9">
        <v>55</v>
      </c>
      <c r="F97" s="11">
        <f>VLOOKUP($A97,commissions!$A$2:$B$149,2,FALSE)</f>
        <v>0.05</v>
      </c>
      <c r="G97" s="11">
        <f>IFERROR(VLOOKUP($A97,commissions!$A$2:$B$149,2,FALSE),"Need the commission")</f>
        <v>0.05</v>
      </c>
      <c r="H97" s="10">
        <f t="shared" si="4"/>
        <v>2.75</v>
      </c>
      <c r="I97" s="8">
        <f t="shared" si="5"/>
        <v>1402.75</v>
      </c>
    </row>
    <row r="98" spans="1:9" x14ac:dyDescent="0.25">
      <c r="A98">
        <v>589207</v>
      </c>
      <c r="B98" t="s">
        <v>122</v>
      </c>
      <c r="C98" t="s">
        <v>121</v>
      </c>
      <c r="D98" s="9">
        <v>1400</v>
      </c>
      <c r="E98" s="9">
        <v>377</v>
      </c>
      <c r="F98" s="11" t="e">
        <f>VLOOKUP($A98,commissions!$A$2:$B$149,2,FALSE)</f>
        <v>#N/A</v>
      </c>
      <c r="G98" s="11" t="str">
        <f>IFERROR(VLOOKUP($A98,commissions!$A$2:$B$149,2,FALSE),"Need the commission")</f>
        <v>Need the commission</v>
      </c>
      <c r="H98" s="10">
        <f t="shared" ref="H98:H129" si="6">IFERROR(E98*G98,0)</f>
        <v>0</v>
      </c>
      <c r="I98" s="8">
        <f t="shared" ref="I98:I129" si="7">D98+H98</f>
        <v>1400</v>
      </c>
    </row>
    <row r="99" spans="1:9" x14ac:dyDescent="0.25">
      <c r="A99">
        <v>880599</v>
      </c>
      <c r="B99" t="s">
        <v>120</v>
      </c>
      <c r="C99" t="s">
        <v>119</v>
      </c>
      <c r="D99" s="9">
        <v>1000</v>
      </c>
      <c r="E99" s="9">
        <v>171</v>
      </c>
      <c r="F99" s="11">
        <f>VLOOKUP($A99,commissions!$A$2:$B$149,2,FALSE)</f>
        <v>0.05</v>
      </c>
      <c r="G99" s="11">
        <f>IFERROR(VLOOKUP($A99,commissions!$A$2:$B$149,2,FALSE),"Need the commission")</f>
        <v>0.05</v>
      </c>
      <c r="H99" s="10">
        <f t="shared" si="6"/>
        <v>8.5500000000000007</v>
      </c>
      <c r="I99" s="8">
        <f t="shared" si="7"/>
        <v>1008.55</v>
      </c>
    </row>
    <row r="100" spans="1:9" x14ac:dyDescent="0.25">
      <c r="A100">
        <v>831305</v>
      </c>
      <c r="B100" t="s">
        <v>118</v>
      </c>
      <c r="C100" t="s">
        <v>117</v>
      </c>
      <c r="D100" s="9">
        <v>1100</v>
      </c>
      <c r="E100" s="9">
        <v>192</v>
      </c>
      <c r="F100" s="11">
        <f>VLOOKUP($A100,commissions!$A$2:$B$149,2,FALSE)</f>
        <v>0.01</v>
      </c>
      <c r="G100" s="11">
        <f>IFERROR(VLOOKUP($A100,commissions!$A$2:$B$149,2,FALSE),"Need the commission")</f>
        <v>0.01</v>
      </c>
      <c r="H100" s="10">
        <f t="shared" si="6"/>
        <v>1.92</v>
      </c>
      <c r="I100" s="8">
        <f t="shared" si="7"/>
        <v>1101.92</v>
      </c>
    </row>
    <row r="101" spans="1:9" x14ac:dyDescent="0.25">
      <c r="A101">
        <v>377065</v>
      </c>
      <c r="B101" t="s">
        <v>116</v>
      </c>
      <c r="C101" t="s">
        <v>115</v>
      </c>
      <c r="D101" s="9">
        <v>1400</v>
      </c>
      <c r="E101" s="9">
        <v>459</v>
      </c>
      <c r="F101" s="11">
        <f>VLOOKUP($A101,commissions!$A$2:$B$149,2,FALSE)</f>
        <v>0.01</v>
      </c>
      <c r="G101" s="11">
        <f>IFERROR(VLOOKUP($A101,commissions!$A$2:$B$149,2,FALSE),"Need the commission")</f>
        <v>0.01</v>
      </c>
      <c r="H101" s="10">
        <f t="shared" si="6"/>
        <v>4.59</v>
      </c>
      <c r="I101" s="8">
        <f t="shared" si="7"/>
        <v>1404.59</v>
      </c>
    </row>
    <row r="102" spans="1:9" x14ac:dyDescent="0.25">
      <c r="A102">
        <v>861920</v>
      </c>
      <c r="B102" t="s">
        <v>114</v>
      </c>
      <c r="C102" t="s">
        <v>113</v>
      </c>
      <c r="D102" s="9">
        <v>1400</v>
      </c>
      <c r="E102" s="9">
        <v>238</v>
      </c>
      <c r="F102" s="11">
        <f>VLOOKUP($A102,commissions!$A$2:$B$149,2,FALSE)</f>
        <v>0.03</v>
      </c>
      <c r="G102" s="11">
        <f>IFERROR(VLOOKUP($A102,commissions!$A$2:$B$149,2,FALSE),"Need the commission")</f>
        <v>0.03</v>
      </c>
      <c r="H102" s="10">
        <f t="shared" si="6"/>
        <v>7.14</v>
      </c>
      <c r="I102" s="8">
        <f t="shared" si="7"/>
        <v>1407.14</v>
      </c>
    </row>
    <row r="103" spans="1:9" x14ac:dyDescent="0.25">
      <c r="A103">
        <v>312945</v>
      </c>
      <c r="B103" t="s">
        <v>112</v>
      </c>
      <c r="C103" t="s">
        <v>111</v>
      </c>
      <c r="D103" s="9">
        <v>1500</v>
      </c>
      <c r="E103" s="9">
        <v>165</v>
      </c>
      <c r="F103" s="11">
        <f>VLOOKUP($A103,commissions!$A$2:$B$149,2,FALSE)</f>
        <v>0.05</v>
      </c>
      <c r="G103" s="11">
        <f>IFERROR(VLOOKUP($A103,commissions!$A$2:$B$149,2,FALSE),"Need the commission")</f>
        <v>0.05</v>
      </c>
      <c r="H103" s="10">
        <f t="shared" si="6"/>
        <v>8.25</v>
      </c>
      <c r="I103" s="8">
        <f t="shared" si="7"/>
        <v>1508.25</v>
      </c>
    </row>
    <row r="104" spans="1:9" x14ac:dyDescent="0.25">
      <c r="A104">
        <v>682758</v>
      </c>
      <c r="B104" t="s">
        <v>110</v>
      </c>
      <c r="C104" t="s">
        <v>109</v>
      </c>
      <c r="D104" s="9">
        <v>1900</v>
      </c>
      <c r="E104" s="9">
        <v>402</v>
      </c>
      <c r="F104" s="11">
        <f>VLOOKUP($A104,commissions!$A$2:$B$149,2,FALSE)</f>
        <v>0.05</v>
      </c>
      <c r="G104" s="11">
        <f>IFERROR(VLOOKUP($A104,commissions!$A$2:$B$149,2,FALSE),"Need the commission")</f>
        <v>0.05</v>
      </c>
      <c r="H104" s="10">
        <f t="shared" si="6"/>
        <v>20.100000000000001</v>
      </c>
      <c r="I104" s="8">
        <f t="shared" si="7"/>
        <v>1920.1</v>
      </c>
    </row>
    <row r="105" spans="1:9" x14ac:dyDescent="0.25">
      <c r="A105">
        <v>790785</v>
      </c>
      <c r="B105" t="s">
        <v>108</v>
      </c>
      <c r="C105" t="s">
        <v>107</v>
      </c>
      <c r="D105" s="9">
        <v>1700</v>
      </c>
      <c r="E105" s="9">
        <v>275</v>
      </c>
      <c r="F105" s="11">
        <f>VLOOKUP($A105,commissions!$A$2:$B$149,2,FALSE)</f>
        <v>0.05</v>
      </c>
      <c r="G105" s="11">
        <f>IFERROR(VLOOKUP($A105,commissions!$A$2:$B$149,2,FALSE),"Need the commission")</f>
        <v>0.05</v>
      </c>
      <c r="H105" s="10">
        <f t="shared" si="6"/>
        <v>13.75</v>
      </c>
      <c r="I105" s="8">
        <f t="shared" si="7"/>
        <v>1713.75</v>
      </c>
    </row>
    <row r="106" spans="1:9" x14ac:dyDescent="0.25">
      <c r="A106">
        <v>742112</v>
      </c>
      <c r="B106" t="s">
        <v>106</v>
      </c>
      <c r="C106" t="s">
        <v>105</v>
      </c>
      <c r="D106" s="9">
        <v>1400</v>
      </c>
      <c r="E106" s="9">
        <v>65</v>
      </c>
      <c r="F106" s="11">
        <f>VLOOKUP($A106,commissions!$A$2:$B$149,2,FALSE)</f>
        <v>0.05</v>
      </c>
      <c r="G106" s="11">
        <f>IFERROR(VLOOKUP($A106,commissions!$A$2:$B$149,2,FALSE),"Need the commission")</f>
        <v>0.05</v>
      </c>
      <c r="H106" s="10">
        <f t="shared" si="6"/>
        <v>3.25</v>
      </c>
      <c r="I106" s="8">
        <f t="shared" si="7"/>
        <v>1403.25</v>
      </c>
    </row>
    <row r="107" spans="1:9" x14ac:dyDescent="0.25">
      <c r="A107">
        <v>797175</v>
      </c>
      <c r="B107" t="s">
        <v>104</v>
      </c>
      <c r="C107" t="s">
        <v>103</v>
      </c>
      <c r="D107" s="9">
        <v>1200</v>
      </c>
      <c r="E107" s="9">
        <v>380</v>
      </c>
      <c r="F107" s="11">
        <f>VLOOKUP($A107,commissions!$A$2:$B$149,2,FALSE)</f>
        <v>0.05</v>
      </c>
      <c r="G107" s="11">
        <f>IFERROR(VLOOKUP($A107,commissions!$A$2:$B$149,2,FALSE),"Need the commission")</f>
        <v>0.05</v>
      </c>
      <c r="H107" s="10">
        <f t="shared" si="6"/>
        <v>19</v>
      </c>
      <c r="I107" s="8">
        <f t="shared" si="7"/>
        <v>1219</v>
      </c>
    </row>
    <row r="108" spans="1:9" x14ac:dyDescent="0.25">
      <c r="A108">
        <v>625120</v>
      </c>
      <c r="B108" t="s">
        <v>102</v>
      </c>
      <c r="C108" t="s">
        <v>101</v>
      </c>
      <c r="D108" s="9">
        <v>1400</v>
      </c>
      <c r="E108" s="9">
        <v>300</v>
      </c>
      <c r="F108" s="11">
        <f>VLOOKUP($A108,commissions!$A$2:$B$149,2,FALSE)</f>
        <v>0.05</v>
      </c>
      <c r="G108" s="11">
        <f>IFERROR(VLOOKUP($A108,commissions!$A$2:$B$149,2,FALSE),"Need the commission")</f>
        <v>0.05</v>
      </c>
      <c r="H108" s="10">
        <f t="shared" si="6"/>
        <v>15</v>
      </c>
      <c r="I108" s="8">
        <f t="shared" si="7"/>
        <v>1415</v>
      </c>
    </row>
    <row r="109" spans="1:9" x14ac:dyDescent="0.25">
      <c r="A109">
        <v>339859</v>
      </c>
      <c r="B109" t="s">
        <v>100</v>
      </c>
      <c r="C109" t="s">
        <v>99</v>
      </c>
      <c r="D109" s="9">
        <v>1600</v>
      </c>
      <c r="E109" s="9">
        <v>307</v>
      </c>
      <c r="F109" s="11">
        <f>VLOOKUP($A109,commissions!$A$2:$B$149,2,FALSE)</f>
        <v>0.01</v>
      </c>
      <c r="G109" s="11">
        <f>IFERROR(VLOOKUP($A109,commissions!$A$2:$B$149,2,FALSE),"Need the commission")</f>
        <v>0.01</v>
      </c>
      <c r="H109" s="10">
        <f t="shared" si="6"/>
        <v>3.0700000000000003</v>
      </c>
      <c r="I109" s="8">
        <f t="shared" si="7"/>
        <v>1603.07</v>
      </c>
    </row>
    <row r="110" spans="1:9" x14ac:dyDescent="0.25">
      <c r="A110">
        <v>830400</v>
      </c>
      <c r="B110" t="s">
        <v>98</v>
      </c>
      <c r="C110" t="s">
        <v>97</v>
      </c>
      <c r="D110" s="9">
        <v>1000</v>
      </c>
      <c r="E110" s="9">
        <v>380</v>
      </c>
      <c r="F110" s="11">
        <f>VLOOKUP($A110,commissions!$A$2:$B$149,2,FALSE)</f>
        <v>0.01</v>
      </c>
      <c r="G110" s="11">
        <f>IFERROR(VLOOKUP($A110,commissions!$A$2:$B$149,2,FALSE),"Need the commission")</f>
        <v>0.01</v>
      </c>
      <c r="H110" s="10">
        <f t="shared" si="6"/>
        <v>3.8000000000000003</v>
      </c>
      <c r="I110" s="8">
        <f t="shared" si="7"/>
        <v>1003.8</v>
      </c>
    </row>
    <row r="111" spans="1:9" x14ac:dyDescent="0.25">
      <c r="A111">
        <v>724091</v>
      </c>
      <c r="B111" t="s">
        <v>96</v>
      </c>
      <c r="C111" t="s">
        <v>95</v>
      </c>
      <c r="D111" s="9">
        <v>1500</v>
      </c>
      <c r="E111" s="9">
        <v>423</v>
      </c>
      <c r="F111" s="11">
        <f>VLOOKUP($A111,commissions!$A$2:$B$149,2,FALSE)</f>
        <v>0.01</v>
      </c>
      <c r="G111" s="11">
        <f>IFERROR(VLOOKUP($A111,commissions!$A$2:$B$149,2,FALSE),"Need the commission")</f>
        <v>0.01</v>
      </c>
      <c r="H111" s="10">
        <f t="shared" si="6"/>
        <v>4.2300000000000004</v>
      </c>
      <c r="I111" s="8">
        <f t="shared" si="7"/>
        <v>1504.23</v>
      </c>
    </row>
    <row r="112" spans="1:9" x14ac:dyDescent="0.25">
      <c r="A112">
        <v>490156</v>
      </c>
      <c r="B112" t="s">
        <v>94</v>
      </c>
      <c r="C112" t="s">
        <v>93</v>
      </c>
      <c r="D112" s="9">
        <v>1200</v>
      </c>
      <c r="E112" s="9">
        <v>419</v>
      </c>
      <c r="F112" s="11">
        <f>VLOOKUP($A112,commissions!$A$2:$B$149,2,FALSE)</f>
        <v>0.05</v>
      </c>
      <c r="G112" s="11">
        <f>IFERROR(VLOOKUP($A112,commissions!$A$2:$B$149,2,FALSE),"Need the commission")</f>
        <v>0.05</v>
      </c>
      <c r="H112" s="10">
        <f t="shared" si="6"/>
        <v>20.950000000000003</v>
      </c>
      <c r="I112" s="8">
        <f t="shared" si="7"/>
        <v>1220.95</v>
      </c>
    </row>
    <row r="113" spans="1:9" x14ac:dyDescent="0.25">
      <c r="A113">
        <v>948136</v>
      </c>
      <c r="B113" t="s">
        <v>92</v>
      </c>
      <c r="C113" t="s">
        <v>91</v>
      </c>
      <c r="D113" s="9">
        <v>1000</v>
      </c>
      <c r="E113" s="9">
        <v>374</v>
      </c>
      <c r="F113" s="11">
        <f>VLOOKUP($A113,commissions!$A$2:$B$149,2,FALSE)</f>
        <v>0.05</v>
      </c>
      <c r="G113" s="11">
        <f>IFERROR(VLOOKUP($A113,commissions!$A$2:$B$149,2,FALSE),"Need the commission")</f>
        <v>0.05</v>
      </c>
      <c r="H113" s="10">
        <f t="shared" si="6"/>
        <v>18.7</v>
      </c>
      <c r="I113" s="8">
        <f t="shared" si="7"/>
        <v>1018.7</v>
      </c>
    </row>
    <row r="114" spans="1:9" x14ac:dyDescent="0.25">
      <c r="A114">
        <v>891016</v>
      </c>
      <c r="B114" t="s">
        <v>90</v>
      </c>
      <c r="C114" t="s">
        <v>89</v>
      </c>
      <c r="D114" s="9">
        <v>1800</v>
      </c>
      <c r="E114" s="9">
        <v>288</v>
      </c>
      <c r="F114" s="11">
        <f>VLOOKUP($A114,commissions!$A$2:$B$149,2,FALSE)</f>
        <v>0.01</v>
      </c>
      <c r="G114" s="11">
        <f>IFERROR(VLOOKUP($A114,commissions!$A$2:$B$149,2,FALSE),"Need the commission")</f>
        <v>0.01</v>
      </c>
      <c r="H114" s="10">
        <f t="shared" si="6"/>
        <v>2.88</v>
      </c>
      <c r="I114" s="8">
        <f t="shared" si="7"/>
        <v>1802.88</v>
      </c>
    </row>
    <row r="115" spans="1:9" x14ac:dyDescent="0.25">
      <c r="A115">
        <v>321211</v>
      </c>
      <c r="B115" t="s">
        <v>88</v>
      </c>
      <c r="C115" t="s">
        <v>87</v>
      </c>
      <c r="D115" s="9">
        <v>1900</v>
      </c>
      <c r="E115" s="9">
        <v>469</v>
      </c>
      <c r="F115" s="11">
        <f>VLOOKUP($A115,commissions!$A$2:$B$149,2,FALSE)</f>
        <v>0.01</v>
      </c>
      <c r="G115" s="11">
        <f>IFERROR(VLOOKUP($A115,commissions!$A$2:$B$149,2,FALSE),"Need the commission")</f>
        <v>0.01</v>
      </c>
      <c r="H115" s="10">
        <f t="shared" si="6"/>
        <v>4.6900000000000004</v>
      </c>
      <c r="I115" s="8">
        <f t="shared" si="7"/>
        <v>1904.69</v>
      </c>
    </row>
    <row r="116" spans="1:9" x14ac:dyDescent="0.25">
      <c r="A116">
        <v>604083</v>
      </c>
      <c r="B116" t="s">
        <v>86</v>
      </c>
      <c r="C116" t="s">
        <v>85</v>
      </c>
      <c r="D116" s="9">
        <v>1700</v>
      </c>
      <c r="E116" s="9">
        <v>400</v>
      </c>
      <c r="F116" s="11">
        <f>VLOOKUP($A116,commissions!$A$2:$B$149,2,FALSE)</f>
        <v>0.03</v>
      </c>
      <c r="G116" s="11">
        <f>IFERROR(VLOOKUP($A116,commissions!$A$2:$B$149,2,FALSE),"Need the commission")</f>
        <v>0.03</v>
      </c>
      <c r="H116" s="10">
        <f t="shared" si="6"/>
        <v>12</v>
      </c>
      <c r="I116" s="8">
        <f t="shared" si="7"/>
        <v>1712</v>
      </c>
    </row>
    <row r="117" spans="1:9" x14ac:dyDescent="0.25">
      <c r="A117">
        <v>847258</v>
      </c>
      <c r="B117" t="s">
        <v>84</v>
      </c>
      <c r="C117" t="s">
        <v>83</v>
      </c>
      <c r="D117" s="9">
        <v>1100</v>
      </c>
      <c r="E117" s="9">
        <v>287</v>
      </c>
      <c r="F117" s="11">
        <f>VLOOKUP($A117,commissions!$A$2:$B$149,2,FALSE)</f>
        <v>0.05</v>
      </c>
      <c r="G117" s="11">
        <f>IFERROR(VLOOKUP($A117,commissions!$A$2:$B$149,2,FALSE),"Need the commission")</f>
        <v>0.05</v>
      </c>
      <c r="H117" s="10">
        <f t="shared" si="6"/>
        <v>14.350000000000001</v>
      </c>
      <c r="I117" s="8">
        <f t="shared" si="7"/>
        <v>1114.3499999999999</v>
      </c>
    </row>
    <row r="118" spans="1:9" x14ac:dyDescent="0.25">
      <c r="A118">
        <v>531244</v>
      </c>
      <c r="B118" t="s">
        <v>82</v>
      </c>
      <c r="C118" t="s">
        <v>81</v>
      </c>
      <c r="D118" s="9">
        <v>1400</v>
      </c>
      <c r="E118" s="9">
        <v>198</v>
      </c>
      <c r="F118" s="11">
        <f>VLOOKUP($A118,commissions!$A$2:$B$149,2,FALSE)</f>
        <v>0.03</v>
      </c>
      <c r="G118" s="11">
        <f>IFERROR(VLOOKUP($A118,commissions!$A$2:$B$149,2,FALSE),"Need the commission")</f>
        <v>0.03</v>
      </c>
      <c r="H118" s="10">
        <f t="shared" si="6"/>
        <v>5.9399999999999995</v>
      </c>
      <c r="I118" s="8">
        <f t="shared" si="7"/>
        <v>1405.94</v>
      </c>
    </row>
    <row r="119" spans="1:9" x14ac:dyDescent="0.25">
      <c r="A119">
        <v>684328</v>
      </c>
      <c r="B119" t="s">
        <v>80</v>
      </c>
      <c r="C119" t="s">
        <v>79</v>
      </c>
      <c r="D119" s="9">
        <v>1900</v>
      </c>
      <c r="E119" s="9">
        <v>83</v>
      </c>
      <c r="F119" s="11">
        <f>VLOOKUP($A119,commissions!$A$2:$B$149,2,FALSE)</f>
        <v>0.05</v>
      </c>
      <c r="G119" s="11">
        <f>IFERROR(VLOOKUP($A119,commissions!$A$2:$B$149,2,FALSE),"Need the commission")</f>
        <v>0.05</v>
      </c>
      <c r="H119" s="10">
        <f t="shared" si="6"/>
        <v>4.1500000000000004</v>
      </c>
      <c r="I119" s="8">
        <f t="shared" si="7"/>
        <v>1904.15</v>
      </c>
    </row>
    <row r="120" spans="1:9" x14ac:dyDescent="0.25">
      <c r="A120">
        <v>442042</v>
      </c>
      <c r="B120" t="s">
        <v>78</v>
      </c>
      <c r="C120" t="s">
        <v>77</v>
      </c>
      <c r="D120" s="9">
        <v>1600</v>
      </c>
      <c r="E120" s="9">
        <v>424</v>
      </c>
      <c r="F120" s="11">
        <f>VLOOKUP($A120,commissions!$A$2:$B$149,2,FALSE)</f>
        <v>0.05</v>
      </c>
      <c r="G120" s="11">
        <f>IFERROR(VLOOKUP($A120,commissions!$A$2:$B$149,2,FALSE),"Need the commission")</f>
        <v>0.05</v>
      </c>
      <c r="H120" s="10">
        <f t="shared" si="6"/>
        <v>21.200000000000003</v>
      </c>
      <c r="I120" s="8">
        <f t="shared" si="7"/>
        <v>1621.2</v>
      </c>
    </row>
    <row r="121" spans="1:9" x14ac:dyDescent="0.25">
      <c r="A121">
        <v>687786</v>
      </c>
      <c r="B121" t="s">
        <v>76</v>
      </c>
      <c r="C121" t="s">
        <v>75</v>
      </c>
      <c r="D121" s="9">
        <v>1600</v>
      </c>
      <c r="E121" s="9">
        <v>388</v>
      </c>
      <c r="F121" s="11">
        <f>VLOOKUP($A121,commissions!$A$2:$B$149,2,FALSE)</f>
        <v>0.05</v>
      </c>
      <c r="G121" s="11">
        <f>IFERROR(VLOOKUP($A121,commissions!$A$2:$B$149,2,FALSE),"Need the commission")</f>
        <v>0.05</v>
      </c>
      <c r="H121" s="10">
        <f t="shared" si="6"/>
        <v>19.400000000000002</v>
      </c>
      <c r="I121" s="8">
        <f t="shared" si="7"/>
        <v>1619.4</v>
      </c>
    </row>
    <row r="122" spans="1:9" x14ac:dyDescent="0.25">
      <c r="A122">
        <v>957184</v>
      </c>
      <c r="B122" t="s">
        <v>74</v>
      </c>
      <c r="C122" t="s">
        <v>73</v>
      </c>
      <c r="D122" s="9">
        <v>1200</v>
      </c>
      <c r="E122" s="9">
        <v>129</v>
      </c>
      <c r="F122" s="11">
        <f>VLOOKUP($A122,commissions!$A$2:$B$149,2,FALSE)</f>
        <v>0.03</v>
      </c>
      <c r="G122" s="11">
        <f>IFERROR(VLOOKUP($A122,commissions!$A$2:$B$149,2,FALSE),"Need the commission")</f>
        <v>0.03</v>
      </c>
      <c r="H122" s="10">
        <f t="shared" si="6"/>
        <v>3.8699999999999997</v>
      </c>
      <c r="I122" s="8">
        <f t="shared" si="7"/>
        <v>1203.8699999999999</v>
      </c>
    </row>
    <row r="123" spans="1:9" x14ac:dyDescent="0.25">
      <c r="A123">
        <v>742889</v>
      </c>
      <c r="B123" t="s">
        <v>72</v>
      </c>
      <c r="C123" t="s">
        <v>71</v>
      </c>
      <c r="D123" s="9">
        <v>1000</v>
      </c>
      <c r="E123" s="9">
        <v>96</v>
      </c>
      <c r="F123" s="11">
        <f>VLOOKUP($A123,commissions!$A$2:$B$149,2,FALSE)</f>
        <v>0.03</v>
      </c>
      <c r="G123" s="11">
        <f>IFERROR(VLOOKUP($A123,commissions!$A$2:$B$149,2,FALSE),"Need the commission")</f>
        <v>0.03</v>
      </c>
      <c r="H123" s="10">
        <f t="shared" si="6"/>
        <v>2.88</v>
      </c>
      <c r="I123" s="8">
        <f t="shared" si="7"/>
        <v>1002.88</v>
      </c>
    </row>
    <row r="124" spans="1:9" x14ac:dyDescent="0.25">
      <c r="A124">
        <v>615902</v>
      </c>
      <c r="B124" t="s">
        <v>70</v>
      </c>
      <c r="C124" t="s">
        <v>69</v>
      </c>
      <c r="D124" s="9">
        <v>1200</v>
      </c>
      <c r="E124" s="9">
        <v>212</v>
      </c>
      <c r="F124" s="11">
        <f>VLOOKUP($A124,commissions!$A$2:$B$149,2,FALSE)</f>
        <v>0.01</v>
      </c>
      <c r="G124" s="11">
        <f>IFERROR(VLOOKUP($A124,commissions!$A$2:$B$149,2,FALSE),"Need the commission")</f>
        <v>0.01</v>
      </c>
      <c r="H124" s="10">
        <f t="shared" si="6"/>
        <v>2.12</v>
      </c>
      <c r="I124" s="8">
        <f t="shared" si="7"/>
        <v>1202.1199999999999</v>
      </c>
    </row>
    <row r="125" spans="1:9" x14ac:dyDescent="0.25">
      <c r="A125">
        <v>184588</v>
      </c>
      <c r="B125" t="s">
        <v>68</v>
      </c>
      <c r="C125" t="s">
        <v>67</v>
      </c>
      <c r="D125" s="9">
        <v>1900</v>
      </c>
      <c r="E125" s="9">
        <v>474</v>
      </c>
      <c r="F125" s="11">
        <f>VLOOKUP($A125,commissions!$A$2:$B$149,2,FALSE)</f>
        <v>0.05</v>
      </c>
      <c r="G125" s="11">
        <f>IFERROR(VLOOKUP($A125,commissions!$A$2:$B$149,2,FALSE),"Need the commission")</f>
        <v>0.05</v>
      </c>
      <c r="H125" s="10">
        <f t="shared" si="6"/>
        <v>23.700000000000003</v>
      </c>
      <c r="I125" s="8">
        <f t="shared" si="7"/>
        <v>1923.7</v>
      </c>
    </row>
    <row r="126" spans="1:9" x14ac:dyDescent="0.25">
      <c r="A126">
        <v>553206</v>
      </c>
      <c r="B126" t="s">
        <v>66</v>
      </c>
      <c r="C126" t="s">
        <v>65</v>
      </c>
      <c r="D126" s="9">
        <v>1500</v>
      </c>
      <c r="E126" s="9">
        <v>426</v>
      </c>
      <c r="F126" s="11">
        <f>VLOOKUP($A126,commissions!$A$2:$B$149,2,FALSE)</f>
        <v>0.05</v>
      </c>
      <c r="G126" s="11">
        <f>IFERROR(VLOOKUP($A126,commissions!$A$2:$B$149,2,FALSE),"Need the commission")</f>
        <v>0.05</v>
      </c>
      <c r="H126" s="10">
        <f t="shared" si="6"/>
        <v>21.3</v>
      </c>
      <c r="I126" s="8">
        <f t="shared" si="7"/>
        <v>1521.3</v>
      </c>
    </row>
    <row r="127" spans="1:9" x14ac:dyDescent="0.25">
      <c r="A127">
        <v>969796</v>
      </c>
      <c r="B127" t="s">
        <v>64</v>
      </c>
      <c r="C127" t="s">
        <v>63</v>
      </c>
      <c r="D127" s="9">
        <v>1500</v>
      </c>
      <c r="E127" s="9">
        <v>395</v>
      </c>
      <c r="F127" s="11">
        <f>VLOOKUP($A127,commissions!$A$2:$B$149,2,FALSE)</f>
        <v>0.01</v>
      </c>
      <c r="G127" s="11">
        <f>IFERROR(VLOOKUP($A127,commissions!$A$2:$B$149,2,FALSE),"Need the commission")</f>
        <v>0.01</v>
      </c>
      <c r="H127" s="10">
        <f t="shared" si="6"/>
        <v>3.95</v>
      </c>
      <c r="I127" s="8">
        <f t="shared" si="7"/>
        <v>1503.95</v>
      </c>
    </row>
    <row r="128" spans="1:9" x14ac:dyDescent="0.25">
      <c r="A128">
        <v>962805</v>
      </c>
      <c r="B128" t="s">
        <v>62</v>
      </c>
      <c r="C128" t="s">
        <v>61</v>
      </c>
      <c r="D128" s="9">
        <v>1200</v>
      </c>
      <c r="E128" s="9">
        <v>374</v>
      </c>
      <c r="F128" s="11">
        <f>VLOOKUP($A128,commissions!$A$2:$B$149,2,FALSE)</f>
        <v>0.03</v>
      </c>
      <c r="G128" s="11">
        <f>IFERROR(VLOOKUP($A128,commissions!$A$2:$B$149,2,FALSE),"Need the commission")</f>
        <v>0.03</v>
      </c>
      <c r="H128" s="10">
        <f t="shared" si="6"/>
        <v>11.219999999999999</v>
      </c>
      <c r="I128" s="8">
        <f t="shared" si="7"/>
        <v>1211.22</v>
      </c>
    </row>
    <row r="129" spans="1:9" x14ac:dyDescent="0.25">
      <c r="A129">
        <v>955146</v>
      </c>
      <c r="B129" t="s">
        <v>60</v>
      </c>
      <c r="C129" t="s">
        <v>59</v>
      </c>
      <c r="D129" s="9">
        <v>1000</v>
      </c>
      <c r="E129" s="9">
        <v>234</v>
      </c>
      <c r="F129" s="11">
        <f>VLOOKUP($A129,commissions!$A$2:$B$149,2,FALSE)</f>
        <v>0.01</v>
      </c>
      <c r="G129" s="11">
        <f>IFERROR(VLOOKUP($A129,commissions!$A$2:$B$149,2,FALSE),"Need the commission")</f>
        <v>0.01</v>
      </c>
      <c r="H129" s="10">
        <f t="shared" si="6"/>
        <v>2.34</v>
      </c>
      <c r="I129" s="8">
        <f t="shared" si="7"/>
        <v>1002.34</v>
      </c>
    </row>
    <row r="130" spans="1:9" x14ac:dyDescent="0.25">
      <c r="A130">
        <v>855470</v>
      </c>
      <c r="B130" t="s">
        <v>58</v>
      </c>
      <c r="C130" t="s">
        <v>57</v>
      </c>
      <c r="D130" s="9">
        <v>1000</v>
      </c>
      <c r="E130" s="9">
        <v>442</v>
      </c>
      <c r="F130" s="11">
        <f>VLOOKUP($A130,commissions!$A$2:$B$149,2,FALSE)</f>
        <v>0.05</v>
      </c>
      <c r="G130" s="11">
        <f>IFERROR(VLOOKUP($A130,commissions!$A$2:$B$149,2,FALSE),"Need the commission")</f>
        <v>0.05</v>
      </c>
      <c r="H130" s="10">
        <f t="shared" ref="H130:H161" si="8">IFERROR(E130*G130,0)</f>
        <v>22.1</v>
      </c>
      <c r="I130" s="8">
        <f t="shared" ref="I130:I161" si="9">D130+H130</f>
        <v>1022.1</v>
      </c>
    </row>
    <row r="131" spans="1:9" x14ac:dyDescent="0.25">
      <c r="A131">
        <v>177594</v>
      </c>
      <c r="B131" t="s">
        <v>56</v>
      </c>
      <c r="C131" t="s">
        <v>55</v>
      </c>
      <c r="D131" s="9">
        <v>1800</v>
      </c>
      <c r="E131" s="9">
        <v>240</v>
      </c>
      <c r="F131" s="11">
        <f>VLOOKUP($A131,commissions!$A$2:$B$149,2,FALSE)</f>
        <v>0.03</v>
      </c>
      <c r="G131" s="11">
        <f>IFERROR(VLOOKUP($A131,commissions!$A$2:$B$149,2,FALSE),"Need the commission")</f>
        <v>0.03</v>
      </c>
      <c r="H131" s="10">
        <f t="shared" si="8"/>
        <v>7.1999999999999993</v>
      </c>
      <c r="I131" s="8">
        <f t="shared" si="9"/>
        <v>1807.2</v>
      </c>
    </row>
    <row r="132" spans="1:9" x14ac:dyDescent="0.25">
      <c r="A132">
        <v>177290</v>
      </c>
      <c r="B132" t="s">
        <v>54</v>
      </c>
      <c r="C132" t="s">
        <v>53</v>
      </c>
      <c r="D132" s="9">
        <v>1900</v>
      </c>
      <c r="E132" s="9">
        <v>271</v>
      </c>
      <c r="F132" s="11">
        <f>VLOOKUP($A132,commissions!$A$2:$B$149,2,FALSE)</f>
        <v>0.01</v>
      </c>
      <c r="G132" s="11">
        <f>IFERROR(VLOOKUP($A132,commissions!$A$2:$B$149,2,FALSE),"Need the commission")</f>
        <v>0.01</v>
      </c>
      <c r="H132" s="10">
        <f t="shared" si="8"/>
        <v>2.71</v>
      </c>
      <c r="I132" s="8">
        <f t="shared" si="9"/>
        <v>1902.71</v>
      </c>
    </row>
    <row r="133" spans="1:9" x14ac:dyDescent="0.25">
      <c r="A133">
        <v>813355</v>
      </c>
      <c r="B133" t="s">
        <v>52</v>
      </c>
      <c r="C133" t="s">
        <v>51</v>
      </c>
      <c r="D133" s="9">
        <v>1200</v>
      </c>
      <c r="E133" s="9">
        <v>407</v>
      </c>
      <c r="F133" s="11">
        <f>VLOOKUP($A133,commissions!$A$2:$B$149,2,FALSE)</f>
        <v>0.05</v>
      </c>
      <c r="G133" s="11">
        <f>IFERROR(VLOOKUP($A133,commissions!$A$2:$B$149,2,FALSE),"Need the commission")</f>
        <v>0.05</v>
      </c>
      <c r="H133" s="10">
        <f t="shared" si="8"/>
        <v>20.350000000000001</v>
      </c>
      <c r="I133" s="8">
        <f t="shared" si="9"/>
        <v>1220.3499999999999</v>
      </c>
    </row>
    <row r="134" spans="1:9" x14ac:dyDescent="0.25">
      <c r="A134">
        <v>122567</v>
      </c>
      <c r="B134" t="s">
        <v>50</v>
      </c>
      <c r="C134" t="s">
        <v>49</v>
      </c>
      <c r="D134" s="9">
        <v>1700</v>
      </c>
      <c r="E134" s="9">
        <v>256</v>
      </c>
      <c r="F134" s="11">
        <f>VLOOKUP($A134,commissions!$A$2:$B$149,2,FALSE)</f>
        <v>0.03</v>
      </c>
      <c r="G134" s="11">
        <f>IFERROR(VLOOKUP($A134,commissions!$A$2:$B$149,2,FALSE),"Need the commission")</f>
        <v>0.03</v>
      </c>
      <c r="H134" s="10">
        <f t="shared" si="8"/>
        <v>7.68</v>
      </c>
      <c r="I134" s="8">
        <f t="shared" si="9"/>
        <v>1707.68</v>
      </c>
    </row>
    <row r="135" spans="1:9" x14ac:dyDescent="0.25">
      <c r="A135">
        <v>963685</v>
      </c>
      <c r="B135" t="s">
        <v>48</v>
      </c>
      <c r="C135" t="s">
        <v>47</v>
      </c>
      <c r="D135" s="9">
        <v>1700</v>
      </c>
      <c r="E135" s="9">
        <v>376</v>
      </c>
      <c r="F135" s="11">
        <f>VLOOKUP($A135,commissions!$A$2:$B$149,2,FALSE)</f>
        <v>0.01</v>
      </c>
      <c r="G135" s="11">
        <f>IFERROR(VLOOKUP($A135,commissions!$A$2:$B$149,2,FALSE),"Need the commission")</f>
        <v>0.01</v>
      </c>
      <c r="H135" s="10">
        <f t="shared" si="8"/>
        <v>3.7600000000000002</v>
      </c>
      <c r="I135" s="8">
        <f t="shared" si="9"/>
        <v>1703.76</v>
      </c>
    </row>
    <row r="136" spans="1:9" x14ac:dyDescent="0.25">
      <c r="A136">
        <v>345191</v>
      </c>
      <c r="B136" t="s">
        <v>46</v>
      </c>
      <c r="C136" t="s">
        <v>45</v>
      </c>
      <c r="D136" s="9">
        <v>1900</v>
      </c>
      <c r="E136" s="9">
        <v>485</v>
      </c>
      <c r="F136" s="11">
        <f>VLOOKUP($A136,commissions!$A$2:$B$149,2,FALSE)</f>
        <v>0.01</v>
      </c>
      <c r="G136" s="11">
        <f>IFERROR(VLOOKUP($A136,commissions!$A$2:$B$149,2,FALSE),"Need the commission")</f>
        <v>0.01</v>
      </c>
      <c r="H136" s="10">
        <f t="shared" si="8"/>
        <v>4.8500000000000005</v>
      </c>
      <c r="I136" s="8">
        <f t="shared" si="9"/>
        <v>1904.85</v>
      </c>
    </row>
    <row r="137" spans="1:9" x14ac:dyDescent="0.25">
      <c r="A137">
        <v>527962</v>
      </c>
      <c r="B137" t="s">
        <v>44</v>
      </c>
      <c r="C137" t="s">
        <v>43</v>
      </c>
      <c r="D137" s="9">
        <v>1300</v>
      </c>
      <c r="E137" s="9">
        <v>442</v>
      </c>
      <c r="F137" s="11">
        <f>VLOOKUP($A137,commissions!$A$2:$B$149,2,FALSE)</f>
        <v>0.03</v>
      </c>
      <c r="G137" s="11">
        <f>IFERROR(VLOOKUP($A137,commissions!$A$2:$B$149,2,FALSE),"Need the commission")</f>
        <v>0.03</v>
      </c>
      <c r="H137" s="10">
        <f t="shared" si="8"/>
        <v>13.26</v>
      </c>
      <c r="I137" s="8">
        <f t="shared" si="9"/>
        <v>1313.26</v>
      </c>
    </row>
    <row r="138" spans="1:9" x14ac:dyDescent="0.25">
      <c r="A138">
        <v>464033</v>
      </c>
      <c r="B138" t="s">
        <v>42</v>
      </c>
      <c r="C138" t="s">
        <v>41</v>
      </c>
      <c r="D138" s="9">
        <v>1100</v>
      </c>
      <c r="E138" s="9">
        <v>383</v>
      </c>
      <c r="F138" s="11">
        <f>VLOOKUP($A138,commissions!$A$2:$B$149,2,FALSE)</f>
        <v>0.01</v>
      </c>
      <c r="G138" s="11">
        <f>IFERROR(VLOOKUP($A138,commissions!$A$2:$B$149,2,FALSE),"Need the commission")</f>
        <v>0.01</v>
      </c>
      <c r="H138" s="10">
        <f t="shared" si="8"/>
        <v>3.83</v>
      </c>
      <c r="I138" s="8">
        <f t="shared" si="9"/>
        <v>1103.83</v>
      </c>
    </row>
    <row r="139" spans="1:9" x14ac:dyDescent="0.25">
      <c r="A139">
        <v>419074</v>
      </c>
      <c r="B139" t="s">
        <v>40</v>
      </c>
      <c r="C139" t="s">
        <v>39</v>
      </c>
      <c r="D139" s="9">
        <v>1700</v>
      </c>
      <c r="E139" s="9">
        <v>441</v>
      </c>
      <c r="F139" s="11">
        <f>VLOOKUP($A139,commissions!$A$2:$B$149,2,FALSE)</f>
        <v>0.03</v>
      </c>
      <c r="G139" s="11">
        <f>IFERROR(VLOOKUP($A139,commissions!$A$2:$B$149,2,FALSE),"Need the commission")</f>
        <v>0.03</v>
      </c>
      <c r="H139" s="10">
        <f t="shared" si="8"/>
        <v>13.229999999999999</v>
      </c>
      <c r="I139" s="8">
        <f t="shared" si="9"/>
        <v>1713.23</v>
      </c>
    </row>
    <row r="140" spans="1:9" x14ac:dyDescent="0.25">
      <c r="A140">
        <v>277237</v>
      </c>
      <c r="B140" t="s">
        <v>38</v>
      </c>
      <c r="C140" t="s">
        <v>37</v>
      </c>
      <c r="D140" s="9">
        <v>1600</v>
      </c>
      <c r="E140" s="9">
        <v>423</v>
      </c>
      <c r="F140" s="11">
        <f>VLOOKUP($A140,commissions!$A$2:$B$149,2,FALSE)</f>
        <v>0.05</v>
      </c>
      <c r="G140" s="11">
        <f>IFERROR(VLOOKUP($A140,commissions!$A$2:$B$149,2,FALSE),"Need the commission")</f>
        <v>0.05</v>
      </c>
      <c r="H140" s="10">
        <f t="shared" si="8"/>
        <v>21.150000000000002</v>
      </c>
      <c r="I140" s="8">
        <f t="shared" si="9"/>
        <v>1621.15</v>
      </c>
    </row>
    <row r="141" spans="1:9" x14ac:dyDescent="0.25">
      <c r="A141">
        <v>690697</v>
      </c>
      <c r="B141" t="s">
        <v>36</v>
      </c>
      <c r="C141" t="s">
        <v>35</v>
      </c>
      <c r="D141" s="9">
        <v>1100</v>
      </c>
      <c r="E141" s="9">
        <v>315</v>
      </c>
      <c r="F141" s="11">
        <f>VLOOKUP($A141,commissions!$A$2:$B$149,2,FALSE)</f>
        <v>0.05</v>
      </c>
      <c r="G141" s="11">
        <f>IFERROR(VLOOKUP($A141,commissions!$A$2:$B$149,2,FALSE),"Need the commission")</f>
        <v>0.05</v>
      </c>
      <c r="H141" s="10">
        <f t="shared" si="8"/>
        <v>15.75</v>
      </c>
      <c r="I141" s="8">
        <f t="shared" si="9"/>
        <v>1115.75</v>
      </c>
    </row>
    <row r="142" spans="1:9" x14ac:dyDescent="0.25">
      <c r="A142">
        <v>366769</v>
      </c>
      <c r="B142" t="s">
        <v>34</v>
      </c>
      <c r="C142" t="s">
        <v>33</v>
      </c>
      <c r="D142" s="9">
        <v>1300</v>
      </c>
      <c r="E142" s="9">
        <v>225</v>
      </c>
      <c r="F142" s="11">
        <f>VLOOKUP($A142,commissions!$A$2:$B$149,2,FALSE)</f>
        <v>0.03</v>
      </c>
      <c r="G142" s="11">
        <f>IFERROR(VLOOKUP($A142,commissions!$A$2:$B$149,2,FALSE),"Need the commission")</f>
        <v>0.03</v>
      </c>
      <c r="H142" s="10">
        <f t="shared" si="8"/>
        <v>6.75</v>
      </c>
      <c r="I142" s="8">
        <f t="shared" si="9"/>
        <v>1306.75</v>
      </c>
    </row>
    <row r="143" spans="1:9" x14ac:dyDescent="0.25">
      <c r="A143">
        <v>511896</v>
      </c>
      <c r="B143" t="s">
        <v>32</v>
      </c>
      <c r="C143" t="s">
        <v>31</v>
      </c>
      <c r="D143" s="9">
        <v>1200</v>
      </c>
      <c r="E143" s="9">
        <v>98</v>
      </c>
      <c r="F143" s="11">
        <f>VLOOKUP($A143,commissions!$A$2:$B$149,2,FALSE)</f>
        <v>0.05</v>
      </c>
      <c r="G143" s="11">
        <f>IFERROR(VLOOKUP($A143,commissions!$A$2:$B$149,2,FALSE),"Need the commission")</f>
        <v>0.05</v>
      </c>
      <c r="H143" s="10">
        <f t="shared" si="8"/>
        <v>4.9000000000000004</v>
      </c>
      <c r="I143" s="8">
        <f t="shared" si="9"/>
        <v>1204.9000000000001</v>
      </c>
    </row>
    <row r="144" spans="1:9" x14ac:dyDescent="0.25">
      <c r="A144">
        <v>771160</v>
      </c>
      <c r="B144" t="s">
        <v>30</v>
      </c>
      <c r="C144" t="s">
        <v>29</v>
      </c>
      <c r="D144" s="9">
        <v>1000</v>
      </c>
      <c r="E144" s="9">
        <v>446</v>
      </c>
      <c r="F144" s="11">
        <f>VLOOKUP($A144,commissions!$A$2:$B$149,2,FALSE)</f>
        <v>0.05</v>
      </c>
      <c r="G144" s="11">
        <f>IFERROR(VLOOKUP($A144,commissions!$A$2:$B$149,2,FALSE),"Need the commission")</f>
        <v>0.05</v>
      </c>
      <c r="H144" s="10">
        <f t="shared" si="8"/>
        <v>22.3</v>
      </c>
      <c r="I144" s="8">
        <f t="shared" si="9"/>
        <v>1022.3</v>
      </c>
    </row>
    <row r="145" spans="1:9" x14ac:dyDescent="0.25">
      <c r="A145">
        <v>732945</v>
      </c>
      <c r="B145" t="s">
        <v>28</v>
      </c>
      <c r="C145" t="s">
        <v>27</v>
      </c>
      <c r="D145" s="9">
        <v>1800</v>
      </c>
      <c r="E145" s="9">
        <v>323</v>
      </c>
      <c r="F145" s="11">
        <f>VLOOKUP($A145,commissions!$A$2:$B$149,2,FALSE)</f>
        <v>0.05</v>
      </c>
      <c r="G145" s="11">
        <f>IFERROR(VLOOKUP($A145,commissions!$A$2:$B$149,2,FALSE),"Need the commission")</f>
        <v>0.05</v>
      </c>
      <c r="H145" s="10">
        <f t="shared" si="8"/>
        <v>16.150000000000002</v>
      </c>
      <c r="I145" s="8">
        <f t="shared" si="9"/>
        <v>1816.15</v>
      </c>
    </row>
    <row r="146" spans="1:9" x14ac:dyDescent="0.25">
      <c r="A146">
        <v>794716</v>
      </c>
      <c r="B146" t="s">
        <v>26</v>
      </c>
      <c r="C146" t="s">
        <v>25</v>
      </c>
      <c r="D146" s="9">
        <v>1200</v>
      </c>
      <c r="E146" s="9">
        <v>306</v>
      </c>
      <c r="F146" s="11">
        <f>VLOOKUP($A146,commissions!$A$2:$B$149,2,FALSE)</f>
        <v>0.05</v>
      </c>
      <c r="G146" s="11">
        <f>IFERROR(VLOOKUP($A146,commissions!$A$2:$B$149,2,FALSE),"Need the commission")</f>
        <v>0.05</v>
      </c>
      <c r="H146" s="10">
        <f t="shared" si="8"/>
        <v>15.3</v>
      </c>
      <c r="I146" s="8">
        <f t="shared" si="9"/>
        <v>1215.3</v>
      </c>
    </row>
    <row r="147" spans="1:9" x14ac:dyDescent="0.25">
      <c r="A147">
        <v>688167</v>
      </c>
      <c r="B147" t="s">
        <v>24</v>
      </c>
      <c r="C147" t="s">
        <v>23</v>
      </c>
      <c r="D147" s="9">
        <v>1800</v>
      </c>
      <c r="E147" s="9">
        <v>95</v>
      </c>
      <c r="F147" s="11">
        <f>VLOOKUP($A147,commissions!$A$2:$B$149,2,FALSE)</f>
        <v>0.03</v>
      </c>
      <c r="G147" s="11">
        <f>IFERROR(VLOOKUP($A147,commissions!$A$2:$B$149,2,FALSE),"Need the commission")</f>
        <v>0.03</v>
      </c>
      <c r="H147" s="10">
        <f t="shared" si="8"/>
        <v>2.85</v>
      </c>
      <c r="I147" s="8">
        <f t="shared" si="9"/>
        <v>1802.85</v>
      </c>
    </row>
    <row r="148" spans="1:9" x14ac:dyDescent="0.25">
      <c r="A148">
        <v>730566</v>
      </c>
      <c r="B148" t="s">
        <v>22</v>
      </c>
      <c r="C148" t="s">
        <v>21</v>
      </c>
      <c r="D148" s="9">
        <v>1800</v>
      </c>
      <c r="E148" s="9">
        <v>433</v>
      </c>
      <c r="F148" s="11">
        <f>VLOOKUP($A148,commissions!$A$2:$B$149,2,FALSE)</f>
        <v>0.05</v>
      </c>
      <c r="G148" s="11">
        <f>IFERROR(VLOOKUP($A148,commissions!$A$2:$B$149,2,FALSE),"Need the commission")</f>
        <v>0.05</v>
      </c>
      <c r="H148" s="10">
        <f t="shared" si="8"/>
        <v>21.650000000000002</v>
      </c>
      <c r="I148" s="8">
        <f t="shared" si="9"/>
        <v>1821.65</v>
      </c>
    </row>
    <row r="149" spans="1:9" x14ac:dyDescent="0.25">
      <c r="A149">
        <v>620580</v>
      </c>
      <c r="B149" t="s">
        <v>20</v>
      </c>
      <c r="C149" t="s">
        <v>19</v>
      </c>
      <c r="D149" s="9">
        <v>1200</v>
      </c>
      <c r="E149" s="9">
        <v>241</v>
      </c>
      <c r="F149" s="11">
        <f>VLOOKUP($A149,commissions!$A$2:$B$149,2,FALSE)</f>
        <v>0.01</v>
      </c>
      <c r="G149" s="11">
        <f>IFERROR(VLOOKUP($A149,commissions!$A$2:$B$149,2,FALSE),"Need the commission")</f>
        <v>0.01</v>
      </c>
      <c r="H149" s="10">
        <f t="shared" si="8"/>
        <v>2.41</v>
      </c>
      <c r="I149" s="8">
        <f t="shared" si="9"/>
        <v>1202.4100000000001</v>
      </c>
    </row>
    <row r="150" spans="1:9" x14ac:dyDescent="0.25">
      <c r="A150">
        <v>926786</v>
      </c>
      <c r="B150" t="s">
        <v>18</v>
      </c>
      <c r="C150" t="s">
        <v>17</v>
      </c>
      <c r="D150" s="9">
        <v>1100</v>
      </c>
      <c r="E150" s="9">
        <v>240</v>
      </c>
      <c r="F150" s="11">
        <f>VLOOKUP($A150,commissions!$A$2:$B$149,2,FALSE)</f>
        <v>0.05</v>
      </c>
      <c r="G150" s="11">
        <f>IFERROR(VLOOKUP($A150,commissions!$A$2:$B$149,2,FALSE),"Need the commission")</f>
        <v>0.05</v>
      </c>
      <c r="H150" s="10">
        <f t="shared" si="8"/>
        <v>12</v>
      </c>
      <c r="I150" s="8">
        <f t="shared" si="9"/>
        <v>1112</v>
      </c>
    </row>
    <row r="151" spans="1:9" x14ac:dyDescent="0.25">
      <c r="A151">
        <v>644474</v>
      </c>
      <c r="B151" t="s">
        <v>16</v>
      </c>
      <c r="C151" t="s">
        <v>15</v>
      </c>
      <c r="D151" s="9">
        <v>1600</v>
      </c>
      <c r="E151" s="9">
        <v>322</v>
      </c>
      <c r="F151" s="11">
        <f>VLOOKUP($A151,commissions!$A$2:$B$149,2,FALSE)</f>
        <v>0.03</v>
      </c>
      <c r="G151" s="11">
        <f>IFERROR(VLOOKUP($A151,commissions!$A$2:$B$149,2,FALSE),"Need the commission")</f>
        <v>0.03</v>
      </c>
      <c r="H151" s="10">
        <f t="shared" si="8"/>
        <v>9.66</v>
      </c>
      <c r="I151" s="8">
        <f t="shared" si="9"/>
        <v>1609.66</v>
      </c>
    </row>
    <row r="152" spans="1:9" x14ac:dyDescent="0.25">
      <c r="D152" s="9"/>
      <c r="E152" s="9"/>
    </row>
    <row r="153" spans="1:9" x14ac:dyDescent="0.25">
      <c r="D153" s="9"/>
      <c r="E153" s="9"/>
    </row>
    <row r="154" spans="1:9" x14ac:dyDescent="0.25">
      <c r="D154" s="9"/>
      <c r="E154" s="9"/>
    </row>
    <row r="155" spans="1:9" x14ac:dyDescent="0.25">
      <c r="D155" s="9"/>
      <c r="E155" s="9"/>
    </row>
    <row r="156" spans="1:9" x14ac:dyDescent="0.25">
      <c r="D156" s="9"/>
      <c r="E156" s="9"/>
    </row>
    <row r="157" spans="1:9" x14ac:dyDescent="0.25">
      <c r="D157" s="9"/>
      <c r="E157" s="9"/>
    </row>
    <row r="158" spans="1:9" x14ac:dyDescent="0.25">
      <c r="D158" s="9"/>
      <c r="E158" s="9"/>
    </row>
    <row r="159" spans="1:9" x14ac:dyDescent="0.25">
      <c r="D159" s="9"/>
      <c r="E159" s="9"/>
    </row>
    <row r="160" spans="1:9" x14ac:dyDescent="0.25">
      <c r="D160" s="9"/>
      <c r="E160" s="9"/>
    </row>
    <row r="161" spans="4:5" x14ac:dyDescent="0.25">
      <c r="D161" s="9"/>
      <c r="E161" s="9"/>
    </row>
    <row r="162" spans="4:5" x14ac:dyDescent="0.25">
      <c r="D162" s="9"/>
      <c r="E162" s="9"/>
    </row>
    <row r="163" spans="4:5" x14ac:dyDescent="0.25">
      <c r="D163" s="9"/>
      <c r="E163" s="9"/>
    </row>
    <row r="164" spans="4:5" x14ac:dyDescent="0.25">
      <c r="D164" s="9"/>
      <c r="E164" s="9"/>
    </row>
    <row r="165" spans="4:5" x14ac:dyDescent="0.25">
      <c r="D165" s="9"/>
      <c r="E165" s="9"/>
    </row>
    <row r="166" spans="4:5" x14ac:dyDescent="0.25">
      <c r="D166" s="9"/>
      <c r="E166" s="9"/>
    </row>
    <row r="167" spans="4:5" x14ac:dyDescent="0.25">
      <c r="D167" s="9"/>
      <c r="E167" s="9"/>
    </row>
    <row r="168" spans="4:5" x14ac:dyDescent="0.25">
      <c r="D168" s="9"/>
      <c r="E168" s="9"/>
    </row>
    <row r="169" spans="4:5" x14ac:dyDescent="0.25">
      <c r="D169" s="9"/>
      <c r="E169" s="9"/>
    </row>
    <row r="170" spans="4:5" x14ac:dyDescent="0.25">
      <c r="D170" s="9"/>
      <c r="E170" s="9"/>
    </row>
  </sheetData>
  <conditionalFormatting sqref="A2:A151">
    <cfRule type="duplicateValues" dxfId="1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9ED6-7649-4B51-A293-F357BD6CC599}">
  <sheetPr>
    <tabColor theme="4" tint="0.79998168889431442"/>
  </sheetPr>
  <dimension ref="A1:B149"/>
  <sheetViews>
    <sheetView workbookViewId="0">
      <pane ySplit="1" topLeftCell="A2" activePane="bottomLeft" state="frozen"/>
      <selection activeCell="A5" sqref="A5"/>
      <selection pane="bottomLeft" activeCell="A5" sqref="A5"/>
    </sheetView>
  </sheetViews>
  <sheetFormatPr defaultRowHeight="15" x14ac:dyDescent="0.25"/>
  <cols>
    <col min="1" max="1" width="11.28515625" bestFit="1" customWidth="1"/>
  </cols>
  <sheetData>
    <row r="1" spans="1:2" x14ac:dyDescent="0.25">
      <c r="A1" t="s">
        <v>320</v>
      </c>
      <c r="B1" t="s">
        <v>321</v>
      </c>
    </row>
    <row r="2" spans="1:2" x14ac:dyDescent="0.25">
      <c r="A2">
        <v>113661</v>
      </c>
      <c r="B2" s="11">
        <v>0.05</v>
      </c>
    </row>
    <row r="3" spans="1:2" x14ac:dyDescent="0.25">
      <c r="A3">
        <v>122567</v>
      </c>
      <c r="B3" s="11">
        <v>0.03</v>
      </c>
    </row>
    <row r="4" spans="1:2" x14ac:dyDescent="0.25">
      <c r="A4">
        <v>138079</v>
      </c>
      <c r="B4" s="11">
        <v>0.05</v>
      </c>
    </row>
    <row r="5" spans="1:2" x14ac:dyDescent="0.25">
      <c r="A5">
        <v>145402</v>
      </c>
      <c r="B5" s="11">
        <v>0.05</v>
      </c>
    </row>
    <row r="6" spans="1:2" x14ac:dyDescent="0.25">
      <c r="A6">
        <v>163769</v>
      </c>
      <c r="B6" s="11">
        <v>0.01</v>
      </c>
    </row>
    <row r="7" spans="1:2" x14ac:dyDescent="0.25">
      <c r="A7">
        <v>174971</v>
      </c>
      <c r="B7" s="11">
        <v>0.03</v>
      </c>
    </row>
    <row r="8" spans="1:2" x14ac:dyDescent="0.25">
      <c r="A8">
        <v>177290</v>
      </c>
      <c r="B8" s="11">
        <v>0.01</v>
      </c>
    </row>
    <row r="9" spans="1:2" x14ac:dyDescent="0.25">
      <c r="A9">
        <v>177594</v>
      </c>
      <c r="B9" s="11">
        <v>0.03</v>
      </c>
    </row>
    <row r="10" spans="1:2" x14ac:dyDescent="0.25">
      <c r="A10">
        <v>179951</v>
      </c>
      <c r="B10" s="11">
        <v>0.01</v>
      </c>
    </row>
    <row r="11" spans="1:2" x14ac:dyDescent="0.25">
      <c r="A11">
        <v>184588</v>
      </c>
      <c r="B11" s="11">
        <v>0.05</v>
      </c>
    </row>
    <row r="12" spans="1:2" x14ac:dyDescent="0.25">
      <c r="A12">
        <v>186073</v>
      </c>
      <c r="B12" s="11">
        <v>0.05</v>
      </c>
    </row>
    <row r="13" spans="1:2" x14ac:dyDescent="0.25">
      <c r="A13">
        <v>188080</v>
      </c>
      <c r="B13" s="11">
        <v>0.03</v>
      </c>
    </row>
    <row r="14" spans="1:2" x14ac:dyDescent="0.25">
      <c r="A14">
        <v>193729</v>
      </c>
      <c r="B14" s="11">
        <v>0.01</v>
      </c>
    </row>
    <row r="15" spans="1:2" x14ac:dyDescent="0.25">
      <c r="A15">
        <v>194392</v>
      </c>
      <c r="B15" s="11">
        <v>0.01</v>
      </c>
    </row>
    <row r="16" spans="1:2" x14ac:dyDescent="0.25">
      <c r="A16">
        <v>205427</v>
      </c>
      <c r="B16" s="11">
        <v>0.05</v>
      </c>
    </row>
    <row r="17" spans="1:2" x14ac:dyDescent="0.25">
      <c r="A17">
        <v>218212</v>
      </c>
      <c r="B17" s="11">
        <v>0.01</v>
      </c>
    </row>
    <row r="18" spans="1:2" x14ac:dyDescent="0.25">
      <c r="A18">
        <v>220654</v>
      </c>
      <c r="B18" s="11">
        <v>0.03</v>
      </c>
    </row>
    <row r="19" spans="1:2" x14ac:dyDescent="0.25">
      <c r="A19">
        <v>232694</v>
      </c>
      <c r="B19" s="11">
        <v>0.03</v>
      </c>
    </row>
    <row r="20" spans="1:2" x14ac:dyDescent="0.25">
      <c r="A20">
        <v>277237</v>
      </c>
      <c r="B20" s="11">
        <v>0.05</v>
      </c>
    </row>
    <row r="21" spans="1:2" x14ac:dyDescent="0.25">
      <c r="A21">
        <v>279116</v>
      </c>
      <c r="B21" s="11">
        <v>0.05</v>
      </c>
    </row>
    <row r="22" spans="1:2" x14ac:dyDescent="0.25">
      <c r="A22">
        <v>279782</v>
      </c>
      <c r="B22" s="11">
        <v>0.01</v>
      </c>
    </row>
    <row r="23" spans="1:2" x14ac:dyDescent="0.25">
      <c r="A23">
        <v>282113</v>
      </c>
      <c r="B23" s="11">
        <v>0.05</v>
      </c>
    </row>
    <row r="24" spans="1:2" x14ac:dyDescent="0.25">
      <c r="A24">
        <v>288184</v>
      </c>
      <c r="B24" s="11">
        <v>0.01</v>
      </c>
    </row>
    <row r="25" spans="1:2" x14ac:dyDescent="0.25">
      <c r="A25">
        <v>289698</v>
      </c>
      <c r="B25" s="11">
        <v>0.05</v>
      </c>
    </row>
    <row r="26" spans="1:2" x14ac:dyDescent="0.25">
      <c r="A26">
        <v>290071</v>
      </c>
      <c r="B26" s="11">
        <v>0.05</v>
      </c>
    </row>
    <row r="27" spans="1:2" x14ac:dyDescent="0.25">
      <c r="A27">
        <v>297038</v>
      </c>
      <c r="B27" s="11">
        <v>0.03</v>
      </c>
    </row>
    <row r="28" spans="1:2" x14ac:dyDescent="0.25">
      <c r="A28">
        <v>308654</v>
      </c>
      <c r="B28" s="11">
        <v>0.03</v>
      </c>
    </row>
    <row r="29" spans="1:2" x14ac:dyDescent="0.25">
      <c r="A29">
        <v>310632</v>
      </c>
      <c r="B29" s="11">
        <v>0.01</v>
      </c>
    </row>
    <row r="30" spans="1:2" x14ac:dyDescent="0.25">
      <c r="A30">
        <v>312176</v>
      </c>
      <c r="B30" s="11">
        <v>0.03</v>
      </c>
    </row>
    <row r="31" spans="1:2" x14ac:dyDescent="0.25">
      <c r="A31">
        <v>312945</v>
      </c>
      <c r="B31" s="11">
        <v>0.05</v>
      </c>
    </row>
    <row r="32" spans="1:2" x14ac:dyDescent="0.25">
      <c r="A32">
        <v>321211</v>
      </c>
      <c r="B32" s="11">
        <v>0.01</v>
      </c>
    </row>
    <row r="33" spans="1:2" x14ac:dyDescent="0.25">
      <c r="A33">
        <v>327504</v>
      </c>
      <c r="B33" s="11">
        <v>0.03</v>
      </c>
    </row>
    <row r="34" spans="1:2" x14ac:dyDescent="0.25">
      <c r="A34">
        <v>331830</v>
      </c>
      <c r="B34" s="11">
        <v>0.05</v>
      </c>
    </row>
    <row r="35" spans="1:2" x14ac:dyDescent="0.25">
      <c r="A35">
        <v>339859</v>
      </c>
      <c r="B35" s="11">
        <v>0.01</v>
      </c>
    </row>
    <row r="36" spans="1:2" x14ac:dyDescent="0.25">
      <c r="A36">
        <v>342629</v>
      </c>
      <c r="B36" s="11">
        <v>0.03</v>
      </c>
    </row>
    <row r="37" spans="1:2" x14ac:dyDescent="0.25">
      <c r="A37">
        <v>345191</v>
      </c>
      <c r="B37" s="11">
        <v>0.01</v>
      </c>
    </row>
    <row r="38" spans="1:2" x14ac:dyDescent="0.25">
      <c r="A38">
        <v>357197</v>
      </c>
      <c r="B38" s="11">
        <v>0.03</v>
      </c>
    </row>
    <row r="39" spans="1:2" x14ac:dyDescent="0.25">
      <c r="A39">
        <v>361686</v>
      </c>
      <c r="B39" s="11">
        <v>0.03</v>
      </c>
    </row>
    <row r="40" spans="1:2" x14ac:dyDescent="0.25">
      <c r="A40">
        <v>366769</v>
      </c>
      <c r="B40" s="11">
        <v>0.03</v>
      </c>
    </row>
    <row r="41" spans="1:2" x14ac:dyDescent="0.25">
      <c r="A41">
        <v>367073</v>
      </c>
      <c r="B41" s="11">
        <v>0.05</v>
      </c>
    </row>
    <row r="42" spans="1:2" x14ac:dyDescent="0.25">
      <c r="A42">
        <v>377065</v>
      </c>
      <c r="B42" s="11">
        <v>0.01</v>
      </c>
    </row>
    <row r="43" spans="1:2" x14ac:dyDescent="0.25">
      <c r="A43">
        <v>381970</v>
      </c>
      <c r="B43" s="11">
        <v>0.01</v>
      </c>
    </row>
    <row r="44" spans="1:2" x14ac:dyDescent="0.25">
      <c r="A44">
        <v>383157</v>
      </c>
      <c r="B44" s="11">
        <v>0.03</v>
      </c>
    </row>
    <row r="45" spans="1:2" x14ac:dyDescent="0.25">
      <c r="A45">
        <v>388978</v>
      </c>
      <c r="B45" s="11">
        <v>0.05</v>
      </c>
    </row>
    <row r="46" spans="1:2" x14ac:dyDescent="0.25">
      <c r="A46">
        <v>397365</v>
      </c>
      <c r="B46" s="11">
        <v>0.05</v>
      </c>
    </row>
    <row r="47" spans="1:2" x14ac:dyDescent="0.25">
      <c r="A47">
        <v>419074</v>
      </c>
      <c r="B47" s="11">
        <v>0.03</v>
      </c>
    </row>
    <row r="48" spans="1:2" x14ac:dyDescent="0.25">
      <c r="A48">
        <v>430351</v>
      </c>
      <c r="B48" s="11">
        <v>0.03</v>
      </c>
    </row>
    <row r="49" spans="1:2" x14ac:dyDescent="0.25">
      <c r="A49">
        <v>442042</v>
      </c>
      <c r="B49" s="11">
        <v>0.05</v>
      </c>
    </row>
    <row r="50" spans="1:2" x14ac:dyDescent="0.25">
      <c r="A50">
        <v>453927</v>
      </c>
      <c r="B50" s="11">
        <v>0.03</v>
      </c>
    </row>
    <row r="51" spans="1:2" x14ac:dyDescent="0.25">
      <c r="A51">
        <v>462887</v>
      </c>
      <c r="B51" s="11">
        <v>0.05</v>
      </c>
    </row>
    <row r="52" spans="1:2" x14ac:dyDescent="0.25">
      <c r="A52">
        <v>464033</v>
      </c>
      <c r="B52" s="11">
        <v>0.01</v>
      </c>
    </row>
    <row r="53" spans="1:2" x14ac:dyDescent="0.25">
      <c r="A53">
        <v>467832</v>
      </c>
      <c r="B53" s="11">
        <v>0.03</v>
      </c>
    </row>
    <row r="54" spans="1:2" x14ac:dyDescent="0.25">
      <c r="A54">
        <v>472831</v>
      </c>
      <c r="B54" s="11">
        <v>0.05</v>
      </c>
    </row>
    <row r="55" spans="1:2" x14ac:dyDescent="0.25">
      <c r="A55">
        <v>478952</v>
      </c>
      <c r="B55" s="11">
        <v>0.03</v>
      </c>
    </row>
    <row r="56" spans="1:2" x14ac:dyDescent="0.25">
      <c r="A56">
        <v>490156</v>
      </c>
      <c r="B56" s="11">
        <v>0.05</v>
      </c>
    </row>
    <row r="57" spans="1:2" x14ac:dyDescent="0.25">
      <c r="A57">
        <v>495865</v>
      </c>
      <c r="B57" s="11">
        <v>0.03</v>
      </c>
    </row>
    <row r="58" spans="1:2" x14ac:dyDescent="0.25">
      <c r="A58">
        <v>504923</v>
      </c>
      <c r="B58" s="11">
        <v>0.05</v>
      </c>
    </row>
    <row r="59" spans="1:2" x14ac:dyDescent="0.25">
      <c r="A59">
        <v>511896</v>
      </c>
      <c r="B59" s="11">
        <v>0.05</v>
      </c>
    </row>
    <row r="60" spans="1:2" x14ac:dyDescent="0.25">
      <c r="A60">
        <v>518555</v>
      </c>
      <c r="B60" s="11">
        <v>0.03</v>
      </c>
    </row>
    <row r="61" spans="1:2" x14ac:dyDescent="0.25">
      <c r="A61">
        <v>527912</v>
      </c>
      <c r="B61" s="11">
        <v>0.01</v>
      </c>
    </row>
    <row r="62" spans="1:2" x14ac:dyDescent="0.25">
      <c r="A62">
        <v>527962</v>
      </c>
      <c r="B62" s="11">
        <v>0.03</v>
      </c>
    </row>
    <row r="63" spans="1:2" x14ac:dyDescent="0.25">
      <c r="A63">
        <v>531244</v>
      </c>
      <c r="B63" s="11">
        <v>0.03</v>
      </c>
    </row>
    <row r="64" spans="1:2" x14ac:dyDescent="0.25">
      <c r="A64">
        <v>535119</v>
      </c>
      <c r="B64" s="11">
        <v>0.03</v>
      </c>
    </row>
    <row r="65" spans="1:2" x14ac:dyDescent="0.25">
      <c r="A65">
        <v>543729</v>
      </c>
      <c r="B65" s="11">
        <v>0.05</v>
      </c>
    </row>
    <row r="66" spans="1:2" x14ac:dyDescent="0.25">
      <c r="A66">
        <v>553206</v>
      </c>
      <c r="B66" s="11">
        <v>0.05</v>
      </c>
    </row>
    <row r="67" spans="1:2" x14ac:dyDescent="0.25">
      <c r="A67">
        <v>556060</v>
      </c>
      <c r="B67" s="11">
        <v>0.03</v>
      </c>
    </row>
    <row r="68" spans="1:2" x14ac:dyDescent="0.25">
      <c r="A68">
        <v>558299</v>
      </c>
      <c r="B68" s="11">
        <v>0.05</v>
      </c>
    </row>
    <row r="69" spans="1:2" x14ac:dyDescent="0.25">
      <c r="A69">
        <v>572505</v>
      </c>
      <c r="B69" s="11">
        <v>0.01</v>
      </c>
    </row>
    <row r="70" spans="1:2" x14ac:dyDescent="0.25">
      <c r="A70">
        <v>593480</v>
      </c>
      <c r="B70" s="11">
        <v>0.05</v>
      </c>
    </row>
    <row r="71" spans="1:2" x14ac:dyDescent="0.25">
      <c r="A71">
        <v>602314</v>
      </c>
      <c r="B71" s="11">
        <v>0.01</v>
      </c>
    </row>
    <row r="72" spans="1:2" x14ac:dyDescent="0.25">
      <c r="A72">
        <v>604083</v>
      </c>
      <c r="B72" s="11">
        <v>0.03</v>
      </c>
    </row>
    <row r="73" spans="1:2" x14ac:dyDescent="0.25">
      <c r="A73">
        <v>610443</v>
      </c>
      <c r="B73" s="11">
        <v>0.01</v>
      </c>
    </row>
    <row r="74" spans="1:2" x14ac:dyDescent="0.25">
      <c r="A74">
        <v>615902</v>
      </c>
      <c r="B74" s="11">
        <v>0.01</v>
      </c>
    </row>
    <row r="75" spans="1:2" x14ac:dyDescent="0.25">
      <c r="A75">
        <v>620580</v>
      </c>
      <c r="B75" s="11">
        <v>0.01</v>
      </c>
    </row>
    <row r="76" spans="1:2" x14ac:dyDescent="0.25">
      <c r="A76">
        <v>625120</v>
      </c>
      <c r="B76" s="11">
        <v>0.05</v>
      </c>
    </row>
    <row r="77" spans="1:2" x14ac:dyDescent="0.25">
      <c r="A77">
        <v>637771</v>
      </c>
      <c r="B77" s="11">
        <v>0.05</v>
      </c>
    </row>
    <row r="78" spans="1:2" x14ac:dyDescent="0.25">
      <c r="A78">
        <v>644474</v>
      </c>
      <c r="B78" s="11">
        <v>0.03</v>
      </c>
    </row>
    <row r="79" spans="1:2" x14ac:dyDescent="0.25">
      <c r="A79">
        <v>647263</v>
      </c>
      <c r="B79" s="11">
        <v>0.01</v>
      </c>
    </row>
    <row r="80" spans="1:2" x14ac:dyDescent="0.25">
      <c r="A80">
        <v>659361</v>
      </c>
      <c r="B80" s="11">
        <v>0.01</v>
      </c>
    </row>
    <row r="81" spans="1:2" x14ac:dyDescent="0.25">
      <c r="A81">
        <v>671964</v>
      </c>
      <c r="B81" s="11">
        <v>0.01</v>
      </c>
    </row>
    <row r="82" spans="1:2" x14ac:dyDescent="0.25">
      <c r="A82">
        <v>673217</v>
      </c>
      <c r="B82" s="11">
        <v>0.01</v>
      </c>
    </row>
    <row r="83" spans="1:2" x14ac:dyDescent="0.25">
      <c r="A83">
        <v>681372</v>
      </c>
      <c r="B83" s="11">
        <v>0.03</v>
      </c>
    </row>
    <row r="84" spans="1:2" x14ac:dyDescent="0.25">
      <c r="A84">
        <v>682758</v>
      </c>
      <c r="B84" s="11">
        <v>0.05</v>
      </c>
    </row>
    <row r="85" spans="1:2" x14ac:dyDescent="0.25">
      <c r="A85">
        <v>684328</v>
      </c>
      <c r="B85" s="11">
        <v>0.05</v>
      </c>
    </row>
    <row r="86" spans="1:2" x14ac:dyDescent="0.25">
      <c r="A86">
        <v>687786</v>
      </c>
      <c r="B86" s="11">
        <v>0.05</v>
      </c>
    </row>
    <row r="87" spans="1:2" x14ac:dyDescent="0.25">
      <c r="A87">
        <v>688167</v>
      </c>
      <c r="B87" s="11">
        <v>0.03</v>
      </c>
    </row>
    <row r="88" spans="1:2" x14ac:dyDescent="0.25">
      <c r="A88">
        <v>690697</v>
      </c>
      <c r="B88" s="11">
        <v>0.05</v>
      </c>
    </row>
    <row r="89" spans="1:2" x14ac:dyDescent="0.25">
      <c r="A89">
        <v>706870</v>
      </c>
      <c r="B89" s="11">
        <v>0.01</v>
      </c>
    </row>
    <row r="90" spans="1:2" x14ac:dyDescent="0.25">
      <c r="A90">
        <v>714557</v>
      </c>
      <c r="B90" s="11">
        <v>0.03</v>
      </c>
    </row>
    <row r="91" spans="1:2" x14ac:dyDescent="0.25">
      <c r="A91">
        <v>723024</v>
      </c>
      <c r="B91" s="11">
        <v>0.03</v>
      </c>
    </row>
    <row r="92" spans="1:2" x14ac:dyDescent="0.25">
      <c r="A92">
        <v>724091</v>
      </c>
      <c r="B92" s="11">
        <v>0.01</v>
      </c>
    </row>
    <row r="93" spans="1:2" x14ac:dyDescent="0.25">
      <c r="A93">
        <v>727776</v>
      </c>
      <c r="B93" s="11">
        <v>0.05</v>
      </c>
    </row>
    <row r="94" spans="1:2" x14ac:dyDescent="0.25">
      <c r="A94">
        <v>730566</v>
      </c>
      <c r="B94" s="11">
        <v>0.05</v>
      </c>
    </row>
    <row r="95" spans="1:2" x14ac:dyDescent="0.25">
      <c r="A95">
        <v>732945</v>
      </c>
      <c r="B95" s="11">
        <v>0.05</v>
      </c>
    </row>
    <row r="96" spans="1:2" x14ac:dyDescent="0.25">
      <c r="A96">
        <v>733604</v>
      </c>
      <c r="B96" s="11">
        <v>0.03</v>
      </c>
    </row>
    <row r="97" spans="1:2" x14ac:dyDescent="0.25">
      <c r="A97">
        <v>734902</v>
      </c>
      <c r="B97" s="11">
        <v>0.03</v>
      </c>
    </row>
    <row r="98" spans="1:2" x14ac:dyDescent="0.25">
      <c r="A98">
        <v>742112</v>
      </c>
      <c r="B98" s="11">
        <v>0.05</v>
      </c>
    </row>
    <row r="99" spans="1:2" x14ac:dyDescent="0.25">
      <c r="A99">
        <v>742889</v>
      </c>
      <c r="B99" s="11">
        <v>0.03</v>
      </c>
    </row>
    <row r="100" spans="1:2" x14ac:dyDescent="0.25">
      <c r="A100">
        <v>743702</v>
      </c>
      <c r="B100" s="11">
        <v>0.01</v>
      </c>
    </row>
    <row r="101" spans="1:2" x14ac:dyDescent="0.25">
      <c r="A101">
        <v>744573</v>
      </c>
      <c r="B101" s="11">
        <v>0.01</v>
      </c>
    </row>
    <row r="102" spans="1:2" x14ac:dyDescent="0.25">
      <c r="A102">
        <v>756973</v>
      </c>
      <c r="B102" s="11">
        <v>0.01</v>
      </c>
    </row>
    <row r="103" spans="1:2" ht="13.9" customHeight="1" x14ac:dyDescent="0.25">
      <c r="A103">
        <v>761358</v>
      </c>
      <c r="B103" s="11">
        <v>0.05</v>
      </c>
    </row>
    <row r="104" spans="1:2" x14ac:dyDescent="0.25">
      <c r="A104">
        <v>771160</v>
      </c>
      <c r="B104" s="11">
        <v>0.05</v>
      </c>
    </row>
    <row r="105" spans="1:2" x14ac:dyDescent="0.25">
      <c r="A105">
        <v>790785</v>
      </c>
      <c r="B105" s="11">
        <v>0.05</v>
      </c>
    </row>
    <row r="106" spans="1:2" x14ac:dyDescent="0.25">
      <c r="A106">
        <v>794716</v>
      </c>
      <c r="B106" s="11">
        <v>0.05</v>
      </c>
    </row>
    <row r="107" spans="1:2" x14ac:dyDescent="0.25">
      <c r="A107">
        <v>797175</v>
      </c>
      <c r="B107" s="11">
        <v>0.05</v>
      </c>
    </row>
    <row r="108" spans="1:2" x14ac:dyDescent="0.25">
      <c r="A108">
        <v>798837</v>
      </c>
      <c r="B108" s="11">
        <v>0.05</v>
      </c>
    </row>
    <row r="109" spans="1:2" x14ac:dyDescent="0.25">
      <c r="A109">
        <v>804513</v>
      </c>
      <c r="B109" s="11">
        <v>0.01</v>
      </c>
    </row>
    <row r="110" spans="1:2" x14ac:dyDescent="0.25">
      <c r="A110">
        <v>804783</v>
      </c>
      <c r="B110" s="11">
        <v>0.05</v>
      </c>
    </row>
    <row r="111" spans="1:2" x14ac:dyDescent="0.25">
      <c r="A111">
        <v>813355</v>
      </c>
      <c r="B111" s="11">
        <v>0.05</v>
      </c>
    </row>
    <row r="112" spans="1:2" x14ac:dyDescent="0.25">
      <c r="A112">
        <v>822175</v>
      </c>
      <c r="B112" s="11">
        <v>0.01</v>
      </c>
    </row>
    <row r="113" spans="1:2" x14ac:dyDescent="0.25">
      <c r="A113">
        <v>830400</v>
      </c>
      <c r="B113" s="11">
        <v>0.01</v>
      </c>
    </row>
    <row r="114" spans="1:2" x14ac:dyDescent="0.25">
      <c r="A114">
        <v>831305</v>
      </c>
      <c r="B114" s="11">
        <v>0.01</v>
      </c>
    </row>
    <row r="115" spans="1:2" x14ac:dyDescent="0.25">
      <c r="A115">
        <v>845781</v>
      </c>
      <c r="B115" s="11">
        <v>0.01</v>
      </c>
    </row>
    <row r="116" spans="1:2" x14ac:dyDescent="0.25">
      <c r="A116">
        <v>847258</v>
      </c>
      <c r="B116" s="11">
        <v>0.05</v>
      </c>
    </row>
    <row r="117" spans="1:2" x14ac:dyDescent="0.25">
      <c r="A117">
        <v>847627</v>
      </c>
      <c r="B117" s="11">
        <v>0.03</v>
      </c>
    </row>
    <row r="118" spans="1:2" x14ac:dyDescent="0.25">
      <c r="A118">
        <v>849764</v>
      </c>
      <c r="B118" s="11">
        <v>0.05</v>
      </c>
    </row>
    <row r="119" spans="1:2" x14ac:dyDescent="0.25">
      <c r="A119">
        <v>854036</v>
      </c>
      <c r="B119" s="11">
        <v>0.01</v>
      </c>
    </row>
    <row r="120" spans="1:2" x14ac:dyDescent="0.25">
      <c r="A120">
        <v>855470</v>
      </c>
      <c r="B120" s="11">
        <v>0.05</v>
      </c>
    </row>
    <row r="121" spans="1:2" x14ac:dyDescent="0.25">
      <c r="A121">
        <v>861920</v>
      </c>
      <c r="B121" s="11">
        <v>0.03</v>
      </c>
    </row>
    <row r="122" spans="1:2" x14ac:dyDescent="0.25">
      <c r="A122">
        <v>871966</v>
      </c>
      <c r="B122" s="11">
        <v>0.05</v>
      </c>
    </row>
    <row r="123" spans="1:2" x14ac:dyDescent="0.25">
      <c r="A123">
        <v>875117</v>
      </c>
      <c r="B123" s="11">
        <v>0.05</v>
      </c>
    </row>
    <row r="124" spans="1:2" x14ac:dyDescent="0.25">
      <c r="A124">
        <v>880599</v>
      </c>
      <c r="B124" s="11">
        <v>0.05</v>
      </c>
    </row>
    <row r="125" spans="1:2" x14ac:dyDescent="0.25">
      <c r="A125">
        <v>884886</v>
      </c>
      <c r="B125" s="11">
        <v>0.03</v>
      </c>
    </row>
    <row r="126" spans="1:2" x14ac:dyDescent="0.25">
      <c r="A126">
        <v>891016</v>
      </c>
      <c r="B126" s="11">
        <v>0.01</v>
      </c>
    </row>
    <row r="127" spans="1:2" x14ac:dyDescent="0.25">
      <c r="A127">
        <v>898496</v>
      </c>
      <c r="B127" s="11">
        <v>0.01</v>
      </c>
    </row>
    <row r="128" spans="1:2" x14ac:dyDescent="0.25">
      <c r="A128">
        <v>902478</v>
      </c>
      <c r="B128" s="11">
        <v>0.01</v>
      </c>
    </row>
    <row r="129" spans="1:2" x14ac:dyDescent="0.25">
      <c r="A129">
        <v>904926</v>
      </c>
      <c r="B129" s="11">
        <v>0.01</v>
      </c>
    </row>
    <row r="130" spans="1:2" x14ac:dyDescent="0.25">
      <c r="A130">
        <v>906076</v>
      </c>
      <c r="B130" s="11">
        <v>0.03</v>
      </c>
    </row>
    <row r="131" spans="1:2" x14ac:dyDescent="0.25">
      <c r="A131">
        <v>917371</v>
      </c>
      <c r="B131" s="11">
        <v>0.01</v>
      </c>
    </row>
    <row r="132" spans="1:2" x14ac:dyDescent="0.25">
      <c r="A132">
        <v>918104</v>
      </c>
      <c r="B132" s="11">
        <v>0.03</v>
      </c>
    </row>
    <row r="133" spans="1:2" x14ac:dyDescent="0.25">
      <c r="A133">
        <v>919645</v>
      </c>
      <c r="B133" s="11">
        <v>0.05</v>
      </c>
    </row>
    <row r="134" spans="1:2" x14ac:dyDescent="0.25">
      <c r="A134">
        <v>926786</v>
      </c>
      <c r="B134" s="11">
        <v>0.05</v>
      </c>
    </row>
    <row r="135" spans="1:2" x14ac:dyDescent="0.25">
      <c r="A135">
        <v>934018</v>
      </c>
      <c r="B135" s="11">
        <v>0.05</v>
      </c>
    </row>
    <row r="136" spans="1:2" x14ac:dyDescent="0.25">
      <c r="A136">
        <v>942942</v>
      </c>
      <c r="B136" s="11">
        <v>0.05</v>
      </c>
    </row>
    <row r="137" spans="1:2" x14ac:dyDescent="0.25">
      <c r="A137">
        <v>948136</v>
      </c>
      <c r="B137" s="11">
        <v>0.05</v>
      </c>
    </row>
    <row r="138" spans="1:2" x14ac:dyDescent="0.25">
      <c r="A138">
        <v>955146</v>
      </c>
      <c r="B138" s="11">
        <v>0.01</v>
      </c>
    </row>
    <row r="139" spans="1:2" x14ac:dyDescent="0.25">
      <c r="A139">
        <v>957184</v>
      </c>
      <c r="B139" s="11">
        <v>0.03</v>
      </c>
    </row>
    <row r="140" spans="1:2" x14ac:dyDescent="0.25">
      <c r="A140">
        <v>957586</v>
      </c>
      <c r="B140" s="11">
        <v>0.03</v>
      </c>
    </row>
    <row r="141" spans="1:2" x14ac:dyDescent="0.25">
      <c r="A141">
        <v>959365</v>
      </c>
      <c r="B141" s="11">
        <v>0.01</v>
      </c>
    </row>
    <row r="142" spans="1:2" x14ac:dyDescent="0.25">
      <c r="A142">
        <v>962805</v>
      </c>
      <c r="B142" s="11">
        <v>0.03</v>
      </c>
    </row>
    <row r="143" spans="1:2" x14ac:dyDescent="0.25">
      <c r="A143">
        <v>963625</v>
      </c>
      <c r="B143" s="11">
        <v>0.03</v>
      </c>
    </row>
    <row r="144" spans="1:2" x14ac:dyDescent="0.25">
      <c r="A144">
        <v>963685</v>
      </c>
      <c r="B144" s="11">
        <v>0.01</v>
      </c>
    </row>
    <row r="145" spans="1:2" x14ac:dyDescent="0.25">
      <c r="A145">
        <v>969050</v>
      </c>
      <c r="B145" s="11">
        <v>0.01</v>
      </c>
    </row>
    <row r="146" spans="1:2" x14ac:dyDescent="0.25">
      <c r="A146">
        <v>969796</v>
      </c>
      <c r="B146" s="11">
        <v>0.01</v>
      </c>
    </row>
    <row r="147" spans="1:2" x14ac:dyDescent="0.25">
      <c r="A147">
        <v>973333</v>
      </c>
      <c r="B147" s="11">
        <v>0.05</v>
      </c>
    </row>
    <row r="148" spans="1:2" x14ac:dyDescent="0.25">
      <c r="A148">
        <v>977668</v>
      </c>
      <c r="B148" s="11">
        <v>0.05</v>
      </c>
    </row>
    <row r="149" spans="1:2" x14ac:dyDescent="0.25">
      <c r="A149">
        <v>991452</v>
      </c>
      <c r="B149" s="11">
        <v>0.03</v>
      </c>
    </row>
  </sheetData>
  <conditionalFormatting sqref="A2:A14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D816-7C06-4127-903C-479163DD530C}">
  <sheetPr>
    <tabColor theme="4" tint="0.79998168889431442"/>
  </sheetPr>
  <dimension ref="A1:B1"/>
  <sheetViews>
    <sheetView workbookViewId="0">
      <selection activeCell="A5" sqref="A5"/>
    </sheetView>
  </sheetViews>
  <sheetFormatPr defaultRowHeight="15" x14ac:dyDescent="0.25"/>
  <cols>
    <col min="1" max="1" width="23.28515625" customWidth="1"/>
  </cols>
  <sheetData>
    <row r="1" spans="1:2" ht="45" x14ac:dyDescent="0.25">
      <c r="A1" s="14" t="s">
        <v>322</v>
      </c>
      <c r="B1" t="b">
        <f>sales!M5=SUM(sales!H2:H151)*0.02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sales-solution</vt:lpstr>
      <vt:lpstr>description</vt:lpstr>
      <vt:lpstr>sales</vt:lpstr>
      <vt:lpstr>commissions</vt:lpstr>
      <vt:lpstr>checkfigs</vt:lpstr>
      <vt:lpstr>Party_Planning_Fund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2019-10-14T21:04:06Z</dcterms:created>
  <dcterms:modified xsi:type="dcterms:W3CDTF">2019-12-30T16:54:35Z</dcterms:modified>
</cp:coreProperties>
</file>