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Solutions\"/>
    </mc:Choice>
  </mc:AlternateContent>
  <xr:revisionPtr revIDLastSave="0" documentId="13_ncr:1_{DB66067D-4ECE-46F6-BB1F-157D64D117AA}" xr6:coauthVersionLast="45" xr6:coauthVersionMax="45" xr10:uidLastSave="{00000000-0000-0000-0000-000000000000}"/>
  <bookViews>
    <workbookView xWindow="-120" yWindow="-120" windowWidth="29040" windowHeight="16440" firstSheet="1" activeTab="2" xr2:uid="{00000000-000D-0000-FFFF-FFFF00000000}"/>
  </bookViews>
  <sheets>
    <sheet name="Start" sheetId="2" state="hidden" r:id="rId1"/>
    <sheet name="Sheet1" sheetId="4" r:id="rId2"/>
    <sheet name="Sheet1 (2)" sheetId="5" r:id="rId3"/>
    <sheet name="Finish " sheetId="3" r:id="rId4"/>
  </sheets>
  <definedNames>
    <definedName name="CostItemSold" localSheetId="3">'Finish '!$B$3</definedName>
    <definedName name="CostItemSold">Start!$B$2</definedName>
    <definedName name="PostageCost" localSheetId="3">'Finish '!$B$2</definedName>
    <definedName name="PostageCost">Start!$B$3</definedName>
    <definedName name="SalesPrice" localSheetId="3">'Finish '!$B$1</definedName>
    <definedName name="SalesPrice">Start!$B$1</definedName>
    <definedName name="TotalProfit">'Finish '!$B$15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17" i="5" s="1"/>
  <c r="B6" i="5"/>
  <c r="B7" i="5"/>
  <c r="B14" i="5" s="1"/>
  <c r="B8" i="5"/>
  <c r="C12" i="5"/>
  <c r="D12" i="5" s="1"/>
  <c r="B13" i="5"/>
  <c r="B19" i="5" s="1"/>
  <c r="C13" i="5"/>
  <c r="B15" i="5"/>
  <c r="C15" i="5"/>
  <c r="C19" i="5" s="1"/>
  <c r="D15" i="5"/>
  <c r="F24" i="5"/>
  <c r="C27" i="5"/>
  <c r="E30" i="5"/>
  <c r="D27" i="5"/>
  <c r="F30" i="5"/>
  <c r="C25" i="5"/>
  <c r="B31" i="5"/>
  <c r="F27" i="5"/>
  <c r="E25" i="5"/>
  <c r="D31" i="5"/>
  <c r="B26" i="5"/>
  <c r="B32" i="5"/>
  <c r="F29" i="5"/>
  <c r="E24" i="5"/>
  <c r="F32" i="5"/>
  <c r="B25" i="5"/>
  <c r="E27" i="5"/>
  <c r="D25" i="5"/>
  <c r="F25" i="5"/>
  <c r="E31" i="5"/>
  <c r="D29" i="5"/>
  <c r="C26" i="5"/>
  <c r="C32" i="5"/>
  <c r="D32" i="5"/>
  <c r="D24" i="5"/>
  <c r="C30" i="5"/>
  <c r="E32" i="5"/>
  <c r="B27" i="5"/>
  <c r="D30" i="5"/>
  <c r="C31" i="5"/>
  <c r="C29" i="5"/>
  <c r="E29" i="5"/>
  <c r="E26" i="5"/>
  <c r="B29" i="5"/>
  <c r="F31" i="5"/>
  <c r="C24" i="5"/>
  <c r="D26" i="5"/>
  <c r="B30" i="5"/>
  <c r="F26" i="5"/>
  <c r="D19" i="5" l="1"/>
  <c r="D13" i="5"/>
  <c r="E12" i="5"/>
  <c r="C14" i="5"/>
  <c r="D14" i="5" s="1"/>
  <c r="E14" i="5" s="1"/>
  <c r="F14" i="5" s="1"/>
  <c r="B18" i="5"/>
  <c r="C17" i="5"/>
  <c r="B20" i="5"/>
  <c r="E15" i="5"/>
  <c r="C18" i="5"/>
  <c r="B3" i="4"/>
  <c r="B4" i="4"/>
  <c r="B5" i="4"/>
  <c r="B6" i="4"/>
  <c r="B7" i="4"/>
  <c r="B8" i="4"/>
  <c r="E13" i="5" l="1"/>
  <c r="E19" i="5" s="1"/>
  <c r="E18" i="5"/>
  <c r="F12" i="5"/>
  <c r="F15" i="5"/>
  <c r="C20" i="5"/>
  <c r="D17" i="5"/>
  <c r="D18" i="5"/>
  <c r="E17" i="5" l="1"/>
  <c r="D20" i="5"/>
  <c r="F13" i="5"/>
  <c r="F19" i="5" s="1"/>
  <c r="F18" i="5"/>
  <c r="B9" i="2"/>
  <c r="B13" i="2" s="1"/>
  <c r="B15" i="2" s="1"/>
  <c r="B8" i="2"/>
  <c r="B6" i="2"/>
  <c r="F17" i="5" l="1"/>
  <c r="F20" i="5" s="1"/>
  <c r="E20" i="5"/>
  <c r="B8" i="3"/>
  <c r="B9" i="3"/>
  <c r="B13" i="3" s="1"/>
  <c r="B6" i="3"/>
  <c r="C6" i="3"/>
  <c r="C9" i="3"/>
  <c r="C8" i="3"/>
  <c r="C13" i="3"/>
  <c r="C15" i="3"/>
  <c r="B15" i="3" l="1"/>
  <c r="A19" i="3" s="1"/>
</calcChain>
</file>

<file path=xl/sharedStrings.xml><?xml version="1.0" encoding="utf-8"?>
<sst xmlns="http://schemas.openxmlformats.org/spreadsheetml/2006/main" count="80" uniqueCount="35">
  <si>
    <t>Total sales</t>
  </si>
  <si>
    <t>Postage</t>
  </si>
  <si>
    <t>Mailer</t>
  </si>
  <si>
    <t>Paper</t>
  </si>
  <si>
    <t>Ink</t>
  </si>
  <si>
    <t>Total costs</t>
  </si>
  <si>
    <t>Total profits</t>
  </si>
  <si>
    <t>Sales price?</t>
  </si>
  <si>
    <t>Cost of item sold?</t>
  </si>
  <si>
    <t>Cost of postage?</t>
  </si>
  <si>
    <t>Cost of item sold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</si>
  <si>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</si>
  <si>
    <t>Total cost</t>
  </si>
  <si>
    <t>Total salaries</t>
  </si>
  <si>
    <t>Total overhead</t>
  </si>
  <si>
    <t>Total fixed cost</t>
  </si>
  <si>
    <t>Provider salary</t>
  </si>
  <si>
    <t>Variable overhead per visit</t>
  </si>
  <si>
    <t>Required staff</t>
  </si>
  <si>
    <t>Visits</t>
  </si>
  <si>
    <t>Year 5</t>
  </si>
  <si>
    <t>Year 4</t>
  </si>
  <si>
    <t>Year 3</t>
  </si>
  <si>
    <t>Year 2</t>
  </si>
  <si>
    <t>Year 1</t>
  </si>
  <si>
    <t>Inflation</t>
  </si>
  <si>
    <t>Fixed Costs</t>
  </si>
  <si>
    <t>% Increase visits</t>
  </si>
  <si>
    <t>Patients per provider</t>
  </si>
  <si>
    <t>Best Case</t>
  </si>
  <si>
    <t>Baseline</t>
  </si>
  <si>
    <t>Worst Case</t>
  </si>
  <si>
    <t>Emergency room forecast</t>
  </si>
  <si>
    <t>hard-coded</t>
  </si>
  <si>
    <t>Above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</si>
</sst>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5" fontId="3" fillId="0" borderId="0" xfId="1" applyNumberFormat="1" applyFont="1" applyFill="1" applyBorder="1"/>
    <xf numFmtId="3" fontId="0" fillId="0" borderId="0" xfId="0" applyNumberFormat="1"/>
    <xf numFmtId="3" fontId="0" fillId="2" borderId="0" xfId="0" applyNumberFormat="1" applyFill="1"/>
    <xf numFmtId="0" fontId="1" fillId="0" borderId="1" xfId="0" applyFont="1" applyBorder="1"/>
    <xf numFmtId="164" fontId="0" fillId="2" borderId="1" xfId="0" applyNumberFormat="1" applyFill="1" applyBorder="1"/>
    <xf numFmtId="164" fontId="0" fillId="0" borderId="1" xfId="0" applyNumberFormat="1" applyBorder="1"/>
    <xf numFmtId="165" fontId="3" fillId="2" borderId="1" xfId="2" applyNumberFormat="1" applyFont="1" applyFill="1" applyBorder="1"/>
    <xf numFmtId="165" fontId="3" fillId="0" borderId="1" xfId="2" applyNumberFormat="1" applyFont="1" applyFill="1" applyBorder="1"/>
    <xf numFmtId="164" fontId="3" fillId="2" borderId="1" xfId="1" applyNumberFormat="1" applyFont="1" applyFill="1" applyBorder="1"/>
    <xf numFmtId="9" fontId="0" fillId="2" borderId="1" xfId="0" applyNumberFormat="1" applyFill="1" applyBorder="1"/>
    <xf numFmtId="9" fontId="3" fillId="0" borderId="1" xfId="2" applyFont="1" applyFill="1" applyBorder="1"/>
    <xf numFmtId="3" fontId="0" fillId="2" borderId="1" xfId="0" applyNumberFormat="1" applyFill="1" applyBorder="1"/>
    <xf numFmtId="3" fontId="0" fillId="0" borderId="1" xfId="0" applyNumberFormat="1" applyBorder="1"/>
    <xf numFmtId="0" fontId="4" fillId="0" borderId="0" xfId="0" applyFont="1"/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5" fontId="0" fillId="0" borderId="1" xfId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5" fillId="0" borderId="0" xfId="0" applyFont="1"/>
    <xf numFmtId="5" fontId="0" fillId="0" borderId="1" xfId="1" applyNumberFormat="1" applyFont="1" applyBorder="1"/>
    <xf numFmtId="0" fontId="0" fillId="0" borderId="1" xfId="0" applyBorder="1"/>
    <xf numFmtId="165" fontId="0" fillId="2" borderId="1" xfId="2" applyNumberFormat="1" applyFont="1" applyFill="1" applyBorder="1"/>
    <xf numFmtId="165" fontId="0" fillId="0" borderId="1" xfId="2" applyNumberFormat="1" applyFont="1" applyBorder="1"/>
    <xf numFmtId="164" fontId="0" fillId="2" borderId="1" xfId="1" applyNumberFormat="1" applyFont="1" applyFill="1" applyBorder="1"/>
    <xf numFmtId="9" fontId="0" fillId="0" borderId="1" xfId="2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cols>
    <col min="1" max="1" width="35.42578125" bestFit="1" customWidth="1"/>
  </cols>
  <sheetData>
    <row r="1" spans="1:2" x14ac:dyDescent="0.25">
      <c r="A1" t="s">
        <v>7</v>
      </c>
      <c r="B1">
        <v>10</v>
      </c>
    </row>
    <row r="2" spans="1:2" x14ac:dyDescent="0.25">
      <c r="A2" t="s">
        <v>9</v>
      </c>
      <c r="B2">
        <v>3.1</v>
      </c>
    </row>
    <row r="3" spans="1:2" x14ac:dyDescent="0.25">
      <c r="A3" t="s">
        <v>8</v>
      </c>
      <c r="B3">
        <v>2.4900000000000002</v>
      </c>
    </row>
    <row r="6" spans="1:2" x14ac:dyDescent="0.25">
      <c r="A6" s="1" t="s">
        <v>0</v>
      </c>
      <c r="B6" s="1">
        <f>SalesPrice</f>
        <v>10</v>
      </c>
    </row>
    <row r="8" spans="1:2" x14ac:dyDescent="0.25">
      <c r="A8" t="s">
        <v>10</v>
      </c>
      <c r="B8">
        <f>CostItemSold</f>
        <v>3.1</v>
      </c>
    </row>
    <row r="9" spans="1:2" x14ac:dyDescent="0.25">
      <c r="A9" s="2" t="s">
        <v>1</v>
      </c>
      <c r="B9">
        <f>PostageCost</f>
        <v>2.4900000000000002</v>
      </c>
    </row>
    <row r="10" spans="1:2" x14ac:dyDescent="0.25">
      <c r="A10" t="s">
        <v>2</v>
      </c>
      <c r="B10">
        <v>0.15</v>
      </c>
    </row>
    <row r="11" spans="1:2" x14ac:dyDescent="0.25">
      <c r="A11" t="s">
        <v>3</v>
      </c>
      <c r="B11">
        <v>7.0000000000000001E-3</v>
      </c>
    </row>
    <row r="12" spans="1:2" x14ac:dyDescent="0.25">
      <c r="A12" t="s">
        <v>4</v>
      </c>
      <c r="B12">
        <v>0.03</v>
      </c>
    </row>
    <row r="13" spans="1:2" x14ac:dyDescent="0.25">
      <c r="A13" s="1" t="s">
        <v>5</v>
      </c>
      <c r="B13" s="1">
        <f>SUM(B9:B12)</f>
        <v>2.677</v>
      </c>
    </row>
    <row r="15" spans="1:2" x14ac:dyDescent="0.25">
      <c r="A15" s="1" t="s">
        <v>6</v>
      </c>
      <c r="B15" s="1">
        <f>B6-B13</f>
        <v>7.3230000000000004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F3B6-7AC3-4096-88CD-70F277EF0B53}">
  <dimension ref="A1:F20"/>
  <sheetViews>
    <sheetView zoomScale="130" zoomScaleNormal="13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0.140625" bestFit="1" customWidth="1"/>
    <col min="2" max="2" width="13.28515625" bestFit="1" customWidth="1"/>
    <col min="3" max="3" width="12.28515625" customWidth="1"/>
    <col min="4" max="4" width="14.7109375" bestFit="1" customWidth="1"/>
    <col min="5" max="5" width="11.7109375" customWidth="1"/>
    <col min="6" max="6" width="12.7109375" bestFit="1" customWidth="1"/>
    <col min="10" max="10" width="13.28515625" customWidth="1"/>
  </cols>
  <sheetData>
    <row r="1" spans="1:6" ht="15.75" x14ac:dyDescent="0.25">
      <c r="A1" s="17" t="s">
        <v>32</v>
      </c>
    </row>
    <row r="2" spans="1:6" x14ac:dyDescent="0.25">
      <c r="B2" s="7" t="s">
        <v>30</v>
      </c>
      <c r="C2" s="7" t="s">
        <v>31</v>
      </c>
      <c r="D2" s="7" t="s">
        <v>30</v>
      </c>
      <c r="E2" s="7" t="s">
        <v>29</v>
      </c>
    </row>
    <row r="3" spans="1:6" x14ac:dyDescent="0.25">
      <c r="A3" t="s">
        <v>28</v>
      </c>
      <c r="B3" s="16">
        <f>D3</f>
        <v>10000</v>
      </c>
      <c r="C3" s="15">
        <v>8000</v>
      </c>
      <c r="D3" s="15">
        <v>10000</v>
      </c>
      <c r="E3" s="15">
        <v>12000</v>
      </c>
    </row>
    <row r="4" spans="1:6" x14ac:dyDescent="0.25">
      <c r="A4" t="s">
        <v>27</v>
      </c>
      <c r="B4" s="14">
        <f>D4</f>
        <v>0.04</v>
      </c>
      <c r="C4" s="13">
        <v>0.02</v>
      </c>
      <c r="D4" s="13">
        <v>0.04</v>
      </c>
      <c r="E4" s="13">
        <v>0.06</v>
      </c>
    </row>
    <row r="5" spans="1:6" x14ac:dyDescent="0.25">
      <c r="A5" t="s">
        <v>26</v>
      </c>
      <c r="B5" s="9">
        <f>D5</f>
        <v>8000000</v>
      </c>
      <c r="C5" s="8">
        <v>9000000</v>
      </c>
      <c r="D5" s="12">
        <v>8000000</v>
      </c>
      <c r="E5" s="8">
        <v>7000000</v>
      </c>
    </row>
    <row r="6" spans="1:6" x14ac:dyDescent="0.25">
      <c r="A6" t="s">
        <v>25</v>
      </c>
      <c r="B6" s="11">
        <f>D6</f>
        <v>0.03</v>
      </c>
      <c r="C6" s="10">
        <v>3.5000000000000003E-2</v>
      </c>
      <c r="D6" s="10">
        <v>0.03</v>
      </c>
      <c r="E6" s="10">
        <v>2.5000000000000001E-2</v>
      </c>
    </row>
    <row r="7" spans="1:6" x14ac:dyDescent="0.25">
      <c r="A7" t="s">
        <v>17</v>
      </c>
      <c r="B7" s="9">
        <f>D7</f>
        <v>20</v>
      </c>
      <c r="C7" s="8">
        <v>25</v>
      </c>
      <c r="D7" s="8">
        <v>20</v>
      </c>
      <c r="E7" s="8">
        <v>15</v>
      </c>
    </row>
    <row r="8" spans="1:6" x14ac:dyDescent="0.25">
      <c r="A8" t="s">
        <v>16</v>
      </c>
      <c r="B8" s="9">
        <f>D8</f>
        <v>150000</v>
      </c>
      <c r="C8" s="8">
        <v>175000</v>
      </c>
      <c r="D8" s="8">
        <v>150000</v>
      </c>
      <c r="E8" s="8">
        <v>125000</v>
      </c>
    </row>
    <row r="10" spans="1:6" x14ac:dyDescent="0.25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0.9" customHeight="1" x14ac:dyDescent="0.25"/>
    <row r="12" spans="1:6" x14ac:dyDescent="0.25">
      <c r="A12" t="s">
        <v>19</v>
      </c>
      <c r="B12" s="6">
        <v>100000</v>
      </c>
      <c r="C12" s="5"/>
      <c r="D12" s="5"/>
      <c r="E12" s="5"/>
      <c r="F12" s="5"/>
    </row>
    <row r="13" spans="1:6" x14ac:dyDescent="0.25">
      <c r="A13" t="s">
        <v>18</v>
      </c>
    </row>
    <row r="14" spans="1:6" x14ac:dyDescent="0.25">
      <c r="A14" t="s">
        <v>17</v>
      </c>
      <c r="B14" s="3"/>
      <c r="C14" s="3"/>
      <c r="D14" s="3"/>
      <c r="E14" s="3"/>
      <c r="F14" s="3"/>
    </row>
    <row r="15" spans="1:6" x14ac:dyDescent="0.25">
      <c r="A15" t="s">
        <v>16</v>
      </c>
      <c r="B15" s="3"/>
      <c r="C15" s="4"/>
      <c r="D15" s="4"/>
      <c r="E15" s="4"/>
      <c r="F15" s="4"/>
    </row>
    <row r="17" spans="1:6" x14ac:dyDescent="0.25">
      <c r="A17" t="s">
        <v>15</v>
      </c>
      <c r="B17" s="3"/>
      <c r="C17" s="3"/>
      <c r="D17" s="3"/>
      <c r="E17" s="3"/>
      <c r="F17" s="3"/>
    </row>
    <row r="18" spans="1:6" x14ac:dyDescent="0.25">
      <c r="A18" t="s">
        <v>14</v>
      </c>
      <c r="B18" s="3"/>
      <c r="C18" s="3"/>
      <c r="D18" s="3"/>
      <c r="E18" s="3"/>
      <c r="F18" s="3"/>
    </row>
    <row r="19" spans="1:6" x14ac:dyDescent="0.25">
      <c r="A19" t="s">
        <v>13</v>
      </c>
      <c r="B19" s="3"/>
      <c r="C19" s="3"/>
      <c r="D19" s="3"/>
      <c r="E19" s="3"/>
      <c r="F19" s="3"/>
    </row>
    <row r="20" spans="1:6" x14ac:dyDescent="0.25">
      <c r="A20" s="1" t="s">
        <v>12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9E46-8199-4A65-8DD9-C36562EEEB26}">
  <dimension ref="A1:F32"/>
  <sheetViews>
    <sheetView tabSelected="1" zoomScale="130" zoomScaleNormal="130" workbookViewId="0">
      <pane ySplit="2" topLeftCell="A3" activePane="bottomLeft" state="frozen"/>
      <selection pane="bottomLeft" activeCell="B17" sqref="B17"/>
    </sheetView>
  </sheetViews>
  <sheetFormatPr defaultRowHeight="15" x14ac:dyDescent="0.25"/>
  <cols>
    <col min="1" max="1" width="30.140625" bestFit="1" customWidth="1"/>
    <col min="2" max="2" width="13.28515625" bestFit="1" customWidth="1"/>
    <col min="3" max="3" width="12.28515625" customWidth="1"/>
    <col min="4" max="4" width="14.7109375" bestFit="1" customWidth="1"/>
    <col min="5" max="5" width="11.28515625" customWidth="1"/>
    <col min="6" max="6" width="12.7109375" bestFit="1" customWidth="1"/>
    <col min="10" max="10" width="13.28515625" customWidth="1"/>
  </cols>
  <sheetData>
    <row r="1" spans="1:6" x14ac:dyDescent="0.25">
      <c r="A1" s="1" t="s">
        <v>32</v>
      </c>
    </row>
    <row r="2" spans="1:6" x14ac:dyDescent="0.25">
      <c r="C2" s="33" t="s">
        <v>31</v>
      </c>
      <c r="D2" s="32" t="s">
        <v>30</v>
      </c>
      <c r="E2" s="31" t="s">
        <v>29</v>
      </c>
    </row>
    <row r="3" spans="1:6" x14ac:dyDescent="0.25">
      <c r="A3" t="s">
        <v>28</v>
      </c>
      <c r="B3" s="16">
        <f>D3</f>
        <v>10000</v>
      </c>
      <c r="C3" s="15">
        <v>8000</v>
      </c>
      <c r="D3" s="15">
        <v>10000</v>
      </c>
      <c r="E3" s="15">
        <v>12000</v>
      </c>
    </row>
    <row r="4" spans="1:6" x14ac:dyDescent="0.25">
      <c r="A4" t="s">
        <v>27</v>
      </c>
      <c r="B4" s="30">
        <f>D4</f>
        <v>0.04</v>
      </c>
      <c r="C4" s="13">
        <v>0.02</v>
      </c>
      <c r="D4" s="13">
        <v>0.04</v>
      </c>
      <c r="E4" s="13">
        <v>0.06</v>
      </c>
    </row>
    <row r="5" spans="1:6" x14ac:dyDescent="0.25">
      <c r="A5" t="s">
        <v>26</v>
      </c>
      <c r="B5" s="9">
        <f>D5</f>
        <v>8000000</v>
      </c>
      <c r="C5" s="8">
        <v>9000000</v>
      </c>
      <c r="D5" s="29">
        <v>8000000</v>
      </c>
      <c r="E5" s="8">
        <v>7000000</v>
      </c>
    </row>
    <row r="6" spans="1:6" x14ac:dyDescent="0.25">
      <c r="A6" t="s">
        <v>25</v>
      </c>
      <c r="B6" s="28">
        <f>D6</f>
        <v>0.03</v>
      </c>
      <c r="C6" s="27">
        <v>3.5000000000000003E-2</v>
      </c>
      <c r="D6" s="27">
        <v>0.03</v>
      </c>
      <c r="E6" s="27">
        <v>2.5000000000000001E-2</v>
      </c>
    </row>
    <row r="7" spans="1:6" x14ac:dyDescent="0.25">
      <c r="A7" t="s">
        <v>17</v>
      </c>
      <c r="B7" s="9">
        <f>D7</f>
        <v>20</v>
      </c>
      <c r="C7" s="8">
        <v>25</v>
      </c>
      <c r="D7" s="8">
        <v>20</v>
      </c>
      <c r="E7" s="8">
        <v>15</v>
      </c>
    </row>
    <row r="8" spans="1:6" x14ac:dyDescent="0.25">
      <c r="A8" t="s">
        <v>16</v>
      </c>
      <c r="B8" s="9">
        <f>D8</f>
        <v>150000</v>
      </c>
      <c r="C8" s="8">
        <v>175000</v>
      </c>
      <c r="D8" s="8">
        <v>150000</v>
      </c>
      <c r="E8" s="8">
        <v>125000</v>
      </c>
    </row>
    <row r="10" spans="1:6" x14ac:dyDescent="0.25">
      <c r="B10" s="7" t="s">
        <v>24</v>
      </c>
      <c r="C10" s="7" t="s">
        <v>23</v>
      </c>
      <c r="D10" s="7" t="s">
        <v>22</v>
      </c>
      <c r="E10" s="7" t="s">
        <v>21</v>
      </c>
      <c r="F10" s="7" t="s">
        <v>20</v>
      </c>
    </row>
    <row r="11" spans="1:6" ht="10.9" customHeight="1" x14ac:dyDescent="0.25"/>
    <row r="12" spans="1:6" x14ac:dyDescent="0.25">
      <c r="A12" t="s">
        <v>19</v>
      </c>
      <c r="B12" s="15">
        <v>100000</v>
      </c>
      <c r="C12" s="16">
        <f>B12*(1+$B$4)</f>
        <v>104000</v>
      </c>
      <c r="D12" s="16">
        <f>C12*(1+$B$4)</f>
        <v>108160</v>
      </c>
      <c r="E12" s="16">
        <f>D12*(1+$B$4)</f>
        <v>112486.40000000001</v>
      </c>
      <c r="F12" s="16">
        <f>E12*(1+$B$4)</f>
        <v>116985.85600000001</v>
      </c>
    </row>
    <row r="13" spans="1:6" x14ac:dyDescent="0.25">
      <c r="A13" t="s">
        <v>18</v>
      </c>
      <c r="B13" s="26">
        <f>ROUNDUP(B12/$B$3,0)</f>
        <v>10</v>
      </c>
      <c r="C13" s="26">
        <f>ROUNDUP(C12/$B$3,0)</f>
        <v>11</v>
      </c>
      <c r="D13" s="26">
        <f>ROUNDUP(D12/$B$3,0)</f>
        <v>11</v>
      </c>
      <c r="E13" s="26">
        <f>ROUNDUP(E12/$B$3,0)</f>
        <v>12</v>
      </c>
      <c r="F13" s="26">
        <f>ROUNDUP(F12/$B$3,0)</f>
        <v>12</v>
      </c>
    </row>
    <row r="14" spans="1:6" x14ac:dyDescent="0.25">
      <c r="A14" t="s">
        <v>17</v>
      </c>
      <c r="B14" s="9">
        <f>B7</f>
        <v>20</v>
      </c>
      <c r="C14" s="9">
        <f>B14*(1+$B$6)</f>
        <v>20.6</v>
      </c>
      <c r="D14" s="9">
        <f>C14*(1+$B$6)</f>
        <v>21.218000000000004</v>
      </c>
      <c r="E14" s="9">
        <f>D14*(1+$B$6)</f>
        <v>21.854540000000004</v>
      </c>
      <c r="F14" s="9">
        <f>E14*(1+$B$6)</f>
        <v>22.510176200000004</v>
      </c>
    </row>
    <row r="15" spans="1:6" x14ac:dyDescent="0.25">
      <c r="A15" t="s">
        <v>16</v>
      </c>
      <c r="B15" s="9">
        <f>B8</f>
        <v>150000</v>
      </c>
      <c r="C15" s="25">
        <f>B15*(1+$B$6)</f>
        <v>154500</v>
      </c>
      <c r="D15" s="25">
        <f>C15*(1+$B$6)</f>
        <v>159135</v>
      </c>
      <c r="E15" s="25">
        <f>D15*(1+$B$6)</f>
        <v>163909.05000000002</v>
      </c>
      <c r="F15" s="25">
        <f>E15*(1+$B$6)</f>
        <v>168826.32150000002</v>
      </c>
    </row>
    <row r="17" spans="1:6" x14ac:dyDescent="0.25">
      <c r="A17" t="s">
        <v>15</v>
      </c>
      <c r="B17" s="9">
        <f>B5</f>
        <v>8000000</v>
      </c>
      <c r="C17" s="9">
        <f>B17*(1+$B$6)</f>
        <v>8240000</v>
      </c>
      <c r="D17" s="9">
        <f>C17*(1+$B$6)</f>
        <v>8487200</v>
      </c>
      <c r="E17" s="9">
        <f>D17*(1+$B$6)</f>
        <v>8741816</v>
      </c>
      <c r="F17" s="9">
        <f>E17*(1+$B$6)</f>
        <v>9004070.4800000004</v>
      </c>
    </row>
    <row r="18" spans="1:6" x14ac:dyDescent="0.25">
      <c r="A18" t="s">
        <v>14</v>
      </c>
      <c r="B18" s="9">
        <f>B12*B14</f>
        <v>2000000</v>
      </c>
      <c r="C18" s="9">
        <f>C12*C14</f>
        <v>2142400</v>
      </c>
      <c r="D18" s="9">
        <f>D12*D14</f>
        <v>2294938.8800000004</v>
      </c>
      <c r="E18" s="9">
        <f>E12*E14</f>
        <v>2458338.5282560005</v>
      </c>
      <c r="F18" s="9">
        <f>F12*F14</f>
        <v>2633372.2314678282</v>
      </c>
    </row>
    <row r="19" spans="1:6" x14ac:dyDescent="0.25">
      <c r="A19" t="s">
        <v>13</v>
      </c>
      <c r="B19" s="9">
        <f>B15*B13</f>
        <v>1500000</v>
      </c>
      <c r="C19" s="9">
        <f>C15*C13</f>
        <v>1699500</v>
      </c>
      <c r="D19" s="9">
        <f>D15*D13</f>
        <v>1750485</v>
      </c>
      <c r="E19" s="9">
        <f>E15*E13</f>
        <v>1966908.6</v>
      </c>
      <c r="F19" s="9">
        <f>F15*F13</f>
        <v>2025915.8580000002</v>
      </c>
    </row>
    <row r="20" spans="1:6" x14ac:dyDescent="0.25">
      <c r="A20" s="1" t="s">
        <v>12</v>
      </c>
      <c r="B20" s="9">
        <f>SUM(B17:B19)</f>
        <v>11500000</v>
      </c>
      <c r="C20" s="9">
        <f>SUM(C17:C19)</f>
        <v>12081900</v>
      </c>
      <c r="D20" s="9">
        <f>SUM(D17:D19)</f>
        <v>12532623.880000001</v>
      </c>
      <c r="E20" s="9">
        <f>SUM(E17:E19)</f>
        <v>13167063.128256001</v>
      </c>
      <c r="F20" s="9">
        <f>SUM(F17:F19)</f>
        <v>13663358.56946783</v>
      </c>
    </row>
    <row r="22" spans="1:6" x14ac:dyDescent="0.25">
      <c r="B22" s="24" t="s">
        <v>34</v>
      </c>
    </row>
    <row r="24" spans="1:6" ht="30" x14ac:dyDescent="0.25">
      <c r="A24" t="s">
        <v>19</v>
      </c>
      <c r="B24" s="23" t="s">
        <v>33</v>
      </c>
      <c r="C24" s="22" t="str">
        <f ca="1">_xlfn.FORMULATEXT(C12)</f>
        <v>=B12*(1+$B$4)</v>
      </c>
      <c r="D24" s="22" t="str">
        <f ca="1">_xlfn.FORMULATEXT(D12)</f>
        <v>=C12*(1+$B$4)</v>
      </c>
      <c r="E24" s="22" t="str">
        <f ca="1">_xlfn.FORMULATEXT(E12)</f>
        <v>=D12*(1+$B$4)</v>
      </c>
      <c r="F24" s="22" t="str">
        <f ca="1">_xlfn.FORMULATEXT(F12)</f>
        <v>=E12*(1+$B$4)</v>
      </c>
    </row>
    <row r="25" spans="1:6" ht="45" x14ac:dyDescent="0.25">
      <c r="A25" t="s">
        <v>18</v>
      </c>
      <c r="B25" s="21" t="str">
        <f ca="1">_xlfn.FORMULATEXT(B13)</f>
        <v>=ROUNDUP(B12/$B$3,0)</v>
      </c>
      <c r="C25" s="21" t="str">
        <f ca="1">_xlfn.FORMULATEXT(C13)</f>
        <v>=ROUNDUP(C12/$B$3,0)</v>
      </c>
      <c r="D25" s="21" t="str">
        <f ca="1">_xlfn.FORMULATEXT(D13)</f>
        <v>=ROUNDUP(D12/$B$3,0)</v>
      </c>
      <c r="E25" s="21" t="str">
        <f ca="1">_xlfn.FORMULATEXT(E13)</f>
        <v>=ROUNDUP(E12/$B$3,0)</v>
      </c>
      <c r="F25" s="21" t="str">
        <f ca="1">_xlfn.FORMULATEXT(F13)</f>
        <v>=ROUNDUP(F12/$B$3,0)</v>
      </c>
    </row>
    <row r="26" spans="1:6" ht="30" x14ac:dyDescent="0.25">
      <c r="A26" t="s">
        <v>17</v>
      </c>
      <c r="B26" s="18" t="str">
        <f ca="1">_xlfn.FORMULATEXT(B14)</f>
        <v>=B7</v>
      </c>
      <c r="C26" s="18" t="str">
        <f ca="1">_xlfn.FORMULATEXT(C14)</f>
        <v>=B14*(1+$B$6)</v>
      </c>
      <c r="D26" s="18" t="str">
        <f ca="1">_xlfn.FORMULATEXT(D14)</f>
        <v>=C14*(1+$B$6)</v>
      </c>
      <c r="E26" s="18" t="str">
        <f ca="1">_xlfn.FORMULATEXT(E14)</f>
        <v>=D14*(1+$B$6)</v>
      </c>
      <c r="F26" s="18" t="str">
        <f ca="1">_xlfn.FORMULATEXT(F14)</f>
        <v>=E14*(1+$B$6)</v>
      </c>
    </row>
    <row r="27" spans="1:6" ht="30" x14ac:dyDescent="0.25">
      <c r="A27" t="s">
        <v>16</v>
      </c>
      <c r="B27" s="18" t="str">
        <f ca="1">_xlfn.FORMULATEXT(B15)</f>
        <v>=B8</v>
      </c>
      <c r="C27" s="20" t="str">
        <f ca="1">_xlfn.FORMULATEXT(C15)</f>
        <v>=B15*(1+$B$6)</v>
      </c>
      <c r="D27" s="20" t="str">
        <f ca="1">_xlfn.FORMULATEXT(D15)</f>
        <v>=C15*(1+$B$6)</v>
      </c>
      <c r="E27" s="20" t="str">
        <f ca="1">_xlfn.FORMULATEXT(E15)</f>
        <v>=D15*(1+$B$6)</v>
      </c>
      <c r="F27" s="20" t="str">
        <f ca="1">_xlfn.FORMULATEXT(F15)</f>
        <v>=E15*(1+$B$6)</v>
      </c>
    </row>
    <row r="28" spans="1:6" x14ac:dyDescent="0.25">
      <c r="B28" s="19"/>
      <c r="C28" s="19"/>
      <c r="D28" s="19"/>
      <c r="E28" s="19"/>
      <c r="F28" s="19"/>
    </row>
    <row r="29" spans="1:6" ht="30" x14ac:dyDescent="0.25">
      <c r="A29" t="s">
        <v>15</v>
      </c>
      <c r="B29" s="18" t="str">
        <f ca="1">_xlfn.FORMULATEXT(B17)</f>
        <v>=B5</v>
      </c>
      <c r="C29" s="18" t="str">
        <f ca="1">_xlfn.FORMULATEXT(C17)</f>
        <v>=B17*(1+$B$6)</v>
      </c>
      <c r="D29" s="18" t="str">
        <f ca="1">_xlfn.FORMULATEXT(D17)</f>
        <v>=C17*(1+$B$6)</v>
      </c>
      <c r="E29" s="18" t="str">
        <f ca="1">_xlfn.FORMULATEXT(E17)</f>
        <v>=D17*(1+$B$6)</v>
      </c>
      <c r="F29" s="18" t="str">
        <f ca="1">_xlfn.FORMULATEXT(F17)</f>
        <v>=E17*(1+$B$6)</v>
      </c>
    </row>
    <row r="30" spans="1:6" x14ac:dyDescent="0.25">
      <c r="A30" t="s">
        <v>14</v>
      </c>
      <c r="B30" s="18" t="str">
        <f ca="1">_xlfn.FORMULATEXT(B18)</f>
        <v>=B12*B14</v>
      </c>
      <c r="C30" s="18" t="str">
        <f ca="1">_xlfn.FORMULATEXT(C18)</f>
        <v>=C12*C14</v>
      </c>
      <c r="D30" s="18" t="str">
        <f ca="1">_xlfn.FORMULATEXT(D18)</f>
        <v>=D12*D14</v>
      </c>
      <c r="E30" s="18" t="str">
        <f ca="1">_xlfn.FORMULATEXT(E18)</f>
        <v>=E12*E14</v>
      </c>
      <c r="F30" s="18" t="str">
        <f ca="1">_xlfn.FORMULATEXT(F18)</f>
        <v>=F12*F14</v>
      </c>
    </row>
    <row r="31" spans="1:6" x14ac:dyDescent="0.25">
      <c r="A31" t="s">
        <v>13</v>
      </c>
      <c r="B31" s="18" t="str">
        <f ca="1">_xlfn.FORMULATEXT(B19)</f>
        <v>=B15*B13</v>
      </c>
      <c r="C31" s="18" t="str">
        <f ca="1">_xlfn.FORMULATEXT(C19)</f>
        <v>=C15*C13</v>
      </c>
      <c r="D31" s="18" t="str">
        <f ca="1">_xlfn.FORMULATEXT(D19)</f>
        <v>=D15*D13</v>
      </c>
      <c r="E31" s="18" t="str">
        <f ca="1">_xlfn.FORMULATEXT(E19)</f>
        <v>=E15*E13</v>
      </c>
      <c r="F31" s="18" t="str">
        <f ca="1">_xlfn.FORMULATEXT(F19)</f>
        <v>=F15*F13</v>
      </c>
    </row>
    <row r="32" spans="1:6" ht="30" x14ac:dyDescent="0.25">
      <c r="A32" s="1" t="s">
        <v>12</v>
      </c>
      <c r="B32" s="18" t="str">
        <f ca="1">_xlfn.FORMULATEXT(B20)</f>
        <v>=SUM(B17:B19)</v>
      </c>
      <c r="C32" s="18" t="str">
        <f ca="1">_xlfn.FORMULATEXT(C20)</f>
        <v>=SUM(C17:C19)</v>
      </c>
      <c r="D32" s="18" t="str">
        <f ca="1">_xlfn.FORMULATEXT(D20)</f>
        <v>=SUM(D17:D19)</v>
      </c>
      <c r="E32" s="18" t="str">
        <f ca="1">_xlfn.FORMULATEXT(E20)</f>
        <v>=SUM(E17:E19)</v>
      </c>
      <c r="F32" s="18" t="str">
        <f ca="1">_xlfn.FORMULATEXT(F20)</f>
        <v>=SUM(F17:F19)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5" x14ac:dyDescent="0.25"/>
  <cols>
    <col min="1" max="1" width="35.42578125" bestFit="1" customWidth="1"/>
    <col min="3" max="3" width="12.85546875" bestFit="1" customWidth="1"/>
  </cols>
  <sheetData>
    <row r="1" spans="1:3" x14ac:dyDescent="0.25">
      <c r="A1" t="s">
        <v>7</v>
      </c>
      <c r="B1">
        <v>5</v>
      </c>
    </row>
    <row r="2" spans="1:3" x14ac:dyDescent="0.25">
      <c r="A2" t="s">
        <v>9</v>
      </c>
      <c r="B2">
        <v>3</v>
      </c>
    </row>
    <row r="3" spans="1:3" x14ac:dyDescent="0.25">
      <c r="A3" t="s">
        <v>8</v>
      </c>
      <c r="B3">
        <v>2.4900000000000002</v>
      </c>
    </row>
    <row r="6" spans="1:3" x14ac:dyDescent="0.25">
      <c r="A6" s="1" t="s">
        <v>0</v>
      </c>
      <c r="B6" s="1">
        <f>SalesPrice</f>
        <v>5</v>
      </c>
      <c r="C6" t="str">
        <f ca="1">_xlfn.FORMULATEXT(B6)</f>
        <v>=SalesPrice</v>
      </c>
    </row>
    <row r="8" spans="1:3" x14ac:dyDescent="0.25">
      <c r="A8" t="s">
        <v>10</v>
      </c>
      <c r="B8">
        <f>CostItemSold</f>
        <v>2.4900000000000002</v>
      </c>
      <c r="C8" t="str">
        <f t="shared" ref="C8:C15" ca="1" si="0">_xlfn.FORMULATEXT(B8)</f>
        <v>=CostItemSold</v>
      </c>
    </row>
    <row r="9" spans="1:3" x14ac:dyDescent="0.25">
      <c r="A9" s="2" t="s">
        <v>1</v>
      </c>
      <c r="B9">
        <f>PostageCost</f>
        <v>3</v>
      </c>
      <c r="C9" t="str">
        <f t="shared" ca="1" si="0"/>
        <v>=PostageCost</v>
      </c>
    </row>
    <row r="10" spans="1:3" x14ac:dyDescent="0.25">
      <c r="A10" t="s">
        <v>2</v>
      </c>
      <c r="B10">
        <v>0.15</v>
      </c>
    </row>
    <row r="11" spans="1:3" x14ac:dyDescent="0.25">
      <c r="A11" t="s">
        <v>3</v>
      </c>
      <c r="B11">
        <v>7.0000000000000001E-3</v>
      </c>
    </row>
    <row r="12" spans="1:3" x14ac:dyDescent="0.25">
      <c r="A12" t="s">
        <v>4</v>
      </c>
      <c r="B12">
        <v>0.03</v>
      </c>
    </row>
    <row r="13" spans="1:3" x14ac:dyDescent="0.25">
      <c r="A13" s="1" t="s">
        <v>5</v>
      </c>
      <c r="B13" s="1">
        <f>SUM(B9:B12)</f>
        <v>3.1869999999999998</v>
      </c>
      <c r="C13" t="str">
        <f t="shared" ca="1" si="0"/>
        <v>=SUM(B9:B12)</v>
      </c>
    </row>
    <row r="15" spans="1:3" x14ac:dyDescent="0.25">
      <c r="A15" s="1" t="s">
        <v>6</v>
      </c>
      <c r="B15" s="1">
        <f>B6-B13</f>
        <v>1.8130000000000002</v>
      </c>
      <c r="C15" t="str">
        <f t="shared" ca="1" si="0"/>
        <v>=B6-B13</v>
      </c>
    </row>
    <row r="18" spans="1:6" x14ac:dyDescent="0.25">
      <c r="A18" t="s">
        <v>11</v>
      </c>
    </row>
    <row r="19" spans="1:6" x14ac:dyDescent="0.25">
      <c r="A19">
        <f>TotalProfit</f>
        <v>1.8130000000000002</v>
      </c>
      <c r="B19">
        <v>5</v>
      </c>
      <c r="C19">
        <v>10</v>
      </c>
      <c r="D19">
        <v>15</v>
      </c>
      <c r="E19">
        <v>20</v>
      </c>
      <c r="F19">
        <v>25</v>
      </c>
    </row>
    <row r="20" spans="1:6" x14ac:dyDescent="0.25">
      <c r="A20">
        <v>3</v>
      </c>
      <c r="B20">
        <f t="dataTable" ref="B20:F24" dt2D="1" dtr="1" r1="B1" r2="B2"/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 x14ac:dyDescent="0.25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 x14ac:dyDescent="0.25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 x14ac:dyDescent="0.25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 x14ac:dyDescent="0.25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conditionalFormatting sqref="B20:F2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Start</vt:lpstr>
      <vt:lpstr>Sheet1</vt:lpstr>
      <vt:lpstr>Sheet1 (2)</vt:lpstr>
      <vt:lpstr>Finish </vt:lpstr>
      <vt:lpstr>'Finish '!CostItemSold</vt:lpstr>
      <vt:lpstr>CostItemSold</vt:lpstr>
      <vt:lpstr>'Finish '!PostageCost</vt:lpstr>
      <vt:lpstr>PostageCost</vt:lpstr>
      <vt:lpstr>'Finish '!SalesPrice</vt:lpstr>
      <vt:lpstr>SalesPrice</vt:lpstr>
      <vt:lpstr>TotalProfit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2019-05-10T21:42:41Z</dcterms:created>
  <dcterms:modified xsi:type="dcterms:W3CDTF">2019-12-19T23:29:55Z</dcterms:modified>
</cp:coreProperties>
</file>