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4.xml" ContentType="application/vnd.openxmlformats-officedocument.drawingml.chart+xml"/>
  <Override PartName="/xl/worksheets/sheet8.xml" ContentType="application/vnd.openxmlformats-officedocument.spreadsheetml.worksheet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RNA" sheetId="1" state="visible" r:id="rId2"/>
    <sheet name="DNase I" sheetId="2" state="visible" r:id="rId3"/>
    <sheet name="RT" sheetId="3" state="visible" r:id="rId4"/>
    <sheet name="qPCR" sheetId="4" state="visible" r:id="rId5"/>
    <sheet name="Results" sheetId="5" state="visible" r:id="rId6"/>
    <sheet name="Cq Analysis" sheetId="6" state="visible" r:id="rId7"/>
    <sheet name="ADF1_4360_forR" sheetId="7" state="visible" r:id="rId8"/>
    <sheet name="ADF_for_R_barplot" sheetId="8" state="visible" r:id="rId9"/>
  </sheets>
  <calcPr iterateCount="1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<sst xmlns="http://schemas.openxmlformats.org/spreadsheetml/2006/main" count="972" uniqueCount="262">
  <si>
    <t xml:space="preserve">Total RNA sample</t>
  </si>
  <si>
    <t xml:space="preserve">Concentration ng/uL</t>
  </si>
  <si>
    <t xml:space="preserve">260/280</t>
  </si>
  <si>
    <t xml:space="preserve">260/230</t>
  </si>
  <si>
    <t xml:space="preserve">Dnase I (NEB) treatment on 2,5ug of total RNA</t>
  </si>
  <si>
    <t xml:space="preserve">Reaction volume (uL)</t>
  </si>
  <si>
    <t xml:space="preserve">V réaction</t>
  </si>
  <si>
    <t xml:space="preserve">ul reaction</t>
  </si>
  <si>
    <t xml:space="preserve">DNA(RNA) ug</t>
  </si>
  <si>
    <t xml:space="preserve">ug</t>
  </si>
  <si>
    <t xml:space="preserve">Dnase I Reaction Buffer (10X)</t>
  </si>
  <si>
    <t xml:space="preserve">ul</t>
  </si>
  <si>
    <t xml:space="preserve">DNAse I (RNAse-free)</t>
  </si>
  <si>
    <t xml:space="preserve">Nuclease-free H2O</t>
  </si>
  <si>
    <t xml:space="preserve">ul RNA sample resuspended in H2O </t>
  </si>
  <si>
    <t xml:space="preserve">Sample nbr</t>
  </si>
  <si>
    <t xml:space="preserve">Volumes par réaction</t>
  </si>
  <si>
    <t xml:space="preserve">DNA ug</t>
  </si>
  <si>
    <t xml:space="preserve">Initial concentration ng/uL</t>
  </si>
  <si>
    <t xml:space="preserve">Cf ng/ul</t>
  </si>
  <si>
    <t xml:space="preserve">Vi (for Vf = 25ul)</t>
  </si>
  <si>
    <t xml:space="preserve">ul H2O to add for a 25 ul Dnase reaction</t>
  </si>
  <si>
    <t xml:space="preserve">Mix the two blue columns +  2,75ul of Dnase mix</t>
  </si>
  <si>
    <t xml:space="preserve">Incubate at 37°C for 30 min.</t>
  </si>
  <si>
    <t xml:space="preserve">Add EDTA to a Cf= 5 mM:</t>
  </si>
  <si>
    <t xml:space="preserve">reaction V ul</t>
  </si>
  <si>
    <t xml:space="preserve"> ul 0,5M EDTA</t>
  </si>
  <si>
    <t xml:space="preserve">or dilute to </t>
  </si>
  <si>
    <t xml:space="preserve">ul 50 mM EDTA</t>
  </si>
  <si>
    <t xml:space="preserve">1uL/tube</t>
  </si>
  <si>
    <t xml:space="preserve">Heat inactivate at 75°C for 10 min.</t>
  </si>
  <si>
    <t xml:space="preserve">RT on 1ug of total RNA </t>
  </si>
  <si>
    <t xml:space="preserve">Revert'Aid Reverse transcriptase (Thermo)</t>
  </si>
  <si>
    <t xml:space="preserve">V for n samples</t>
  </si>
  <si>
    <t xml:space="preserve">for 20 ul Vf:</t>
  </si>
  <si>
    <t xml:space="preserve">Volume/tube ul</t>
  </si>
  <si>
    <t xml:space="preserve">15 + 1 NTC + 1 Error</t>
  </si>
  <si>
    <t xml:space="preserve">Random primers (200ng/ul)</t>
  </si>
  <si>
    <t xml:space="preserve">dNTP mix (10mM)</t>
  </si>
  <si>
    <t xml:space="preserve">5X enz buffer</t>
  </si>
  <si>
    <t xml:space="preserve">RNAse inhibitor Murine (NEB) </t>
  </si>
  <si>
    <t xml:space="preserve">H2O</t>
  </si>
  <si>
    <t xml:space="preserve">Total</t>
  </si>
  <si>
    <t xml:space="preserve">mix/Tube:</t>
  </si>
  <si>
    <t xml:space="preserve">Put 9uL of the above mix into PCR tubes then add 10uL of RNA (1ug approx.) then add RT enzyme lastly</t>
  </si>
  <si>
    <t xml:space="preserve">Revert'Aid Thermo </t>
  </si>
  <si>
    <t xml:space="preserve">1uL</t>
  </si>
  <si>
    <t xml:space="preserve">&gt; Vortex briefly then spin down</t>
  </si>
  <si>
    <t xml:space="preserve">RT programme:</t>
  </si>
  <si>
    <t xml:space="preserve">Temperature (°C )</t>
  </si>
  <si>
    <t xml:space="preserve">Duration </t>
  </si>
  <si>
    <t xml:space="preserve">10 min</t>
  </si>
  <si>
    <t xml:space="preserve">60 min</t>
  </si>
  <si>
    <t xml:space="preserve">Type</t>
  </si>
  <si>
    <t xml:space="preserve">Target name</t>
  </si>
  <si>
    <t xml:space="preserve">Fw primer</t>
  </si>
  <si>
    <t xml:space="preserve">Rev primer</t>
  </si>
  <si>
    <t xml:space="preserve">Gene specific</t>
  </si>
  <si>
    <t xml:space="preserve">ADF1 </t>
  </si>
  <si>
    <t xml:space="preserve">f2-3</t>
  </si>
  <si>
    <t xml:space="preserve">R2-3</t>
  </si>
  <si>
    <t xml:space="preserve">Reference gene </t>
  </si>
  <si>
    <t xml:space="preserve">Act5C</t>
  </si>
  <si>
    <t xml:space="preserve">MB6</t>
  </si>
  <si>
    <t xml:space="preserve">Prepare MASTER MIX:</t>
  </si>
  <si>
    <t xml:space="preserve">1 well</t>
  </si>
  <si>
    <t xml:space="preserve">Primer Fw 100uM</t>
  </si>
  <si>
    <t xml:space="preserve">Random primer RT SAMPLES:</t>
  </si>
  <si>
    <t xml:space="preserve">Primer Rev 100uM</t>
  </si>
  <si>
    <t xml:space="preserve">Sso Fast Evagreen</t>
  </si>
  <si>
    <t xml:space="preserve">Unknown - 1</t>
  </si>
  <si>
    <t xml:space="preserve">Total:</t>
  </si>
  <si>
    <t xml:space="preserve">Unknown - 2</t>
  </si>
  <si>
    <t xml:space="preserve">Unknown - 3</t>
  </si>
  <si>
    <t xml:space="preserve">8uL of mix +2uL cDNA</t>
  </si>
  <si>
    <t xml:space="preserve">Unknown - 4</t>
  </si>
  <si>
    <t xml:space="preserve">Unknown - 5</t>
  </si>
  <si>
    <t xml:space="preserve">Unknown - 6</t>
  </si>
  <si>
    <t xml:space="preserve">Unknown - 7</t>
  </si>
  <si>
    <t xml:space="preserve">Unknown - 8</t>
  </si>
  <si>
    <t xml:space="preserve">Unknown - 9</t>
  </si>
  <si>
    <t xml:space="preserve"> </t>
  </si>
  <si>
    <t xml:space="preserve">Unknown - 10</t>
  </si>
  <si>
    <t xml:space="preserve">A</t>
  </si>
  <si>
    <t xml:space="preserve">Gamme 1/5</t>
  </si>
  <si>
    <t xml:space="preserve">Gamme 1/25</t>
  </si>
  <si>
    <t xml:space="preserve">Gamme 1/125</t>
  </si>
  <si>
    <t xml:space="preserve">Gamme 1/625</t>
  </si>
  <si>
    <t xml:space="preserve">Gamme 1/3125</t>
  </si>
  <si>
    <t xml:space="preserve">H20</t>
  </si>
  <si>
    <t xml:space="preserve">Unknown - 11</t>
  </si>
  <si>
    <t xml:space="preserve">B</t>
  </si>
  <si>
    <t xml:space="preserve">Unknown - 12</t>
  </si>
  <si>
    <t xml:space="preserve">C</t>
  </si>
  <si>
    <t xml:space="preserve">Unknown - 13</t>
  </si>
  <si>
    <t xml:space="preserve">D</t>
  </si>
  <si>
    <t xml:space="preserve">Unknown - 14</t>
  </si>
  <si>
    <t xml:space="preserve">E</t>
  </si>
  <si>
    <t xml:space="preserve">NTC</t>
  </si>
  <si>
    <t xml:space="preserve">Unknown - 15</t>
  </si>
  <si>
    <t xml:space="preserve">F</t>
  </si>
  <si>
    <t xml:space="preserve">NTC - </t>
  </si>
  <si>
    <t xml:space="preserve">H2O </t>
  </si>
  <si>
    <t xml:space="preserve">G</t>
  </si>
  <si>
    <t xml:space="preserve">NTC -</t>
  </si>
  <si>
    <t xml:space="preserve">H2O RT</t>
  </si>
  <si>
    <t xml:space="preserve">H</t>
  </si>
  <si>
    <t xml:space="preserve">Total sample number:</t>
  </si>
  <si>
    <t xml:space="preserve">Technical replicate</t>
  </si>
  <si>
    <t xml:space="preserve">Total wells number:</t>
  </si>
  <si>
    <t xml:space="preserve">Total wells number+gamme</t>
  </si>
  <si>
    <t xml:space="preserve">Add 12 gamme samples</t>
  </si>
  <si>
    <t xml:space="preserve">Wells to prepare (+10%)</t>
  </si>
  <si>
    <t xml:space="preserve">&gt; Prepare a standard gamme from control cDNA (0) and then by diluting sequencially (by 1/5 each time) </t>
  </si>
  <si>
    <t xml:space="preserve">&gt; Dilute cDNAs to 1/20</t>
  </si>
  <si>
    <t xml:space="preserve">ADF-1</t>
  </si>
  <si>
    <t xml:space="preserve">Well</t>
  </si>
  <si>
    <t xml:space="preserve">Fluor</t>
  </si>
  <si>
    <t xml:space="preserve">Target</t>
  </si>
  <si>
    <t xml:space="preserve">Content</t>
  </si>
  <si>
    <t xml:space="preserve">Sample</t>
  </si>
  <si>
    <t xml:space="preserve">Biological Set Name</t>
  </si>
  <si>
    <t xml:space="preserve">Cq</t>
  </si>
  <si>
    <t xml:space="preserve">Cq Mean</t>
  </si>
  <si>
    <t xml:space="preserve">Cq Std. Dev</t>
  </si>
  <si>
    <t xml:space="preserve">Starting Quantity (SQ)</t>
  </si>
  <si>
    <t xml:space="preserve">A01</t>
  </si>
  <si>
    <t xml:space="preserve">SYBR</t>
  </si>
  <si>
    <t xml:space="preserve">Std-1</t>
  </si>
  <si>
    <t xml:space="preserve">A02</t>
  </si>
  <si>
    <t xml:space="preserve">A03</t>
  </si>
  <si>
    <t xml:space="preserve">Std-2</t>
  </si>
  <si>
    <t xml:space="preserve">A04</t>
  </si>
  <si>
    <t xml:space="preserve">A05</t>
  </si>
  <si>
    <t xml:space="preserve">Std-3</t>
  </si>
  <si>
    <t xml:space="preserve">A06</t>
  </si>
  <si>
    <t xml:space="preserve">A07</t>
  </si>
  <si>
    <t xml:space="preserve">Std-4</t>
  </si>
  <si>
    <t xml:space="preserve">A08</t>
  </si>
  <si>
    <t xml:space="preserve">A09</t>
  </si>
  <si>
    <t xml:space="preserve">Std-5</t>
  </si>
  <si>
    <t xml:space="preserve">A10</t>
  </si>
  <si>
    <t xml:space="preserve">A11</t>
  </si>
  <si>
    <t xml:space="preserve">Unkn</t>
  </si>
  <si>
    <t xml:space="preserve">A12</t>
  </si>
  <si>
    <t xml:space="preserve">B01</t>
  </si>
  <si>
    <t xml:space="preserve">0</t>
  </si>
  <si>
    <t xml:space="preserve">B02</t>
  </si>
  <si>
    <t xml:space="preserve">B03</t>
  </si>
  <si>
    <t xml:space="preserve">B04</t>
  </si>
  <si>
    <t xml:space="preserve">B05</t>
  </si>
  <si>
    <t xml:space="preserve">B06</t>
  </si>
  <si>
    <t xml:space="preserve">B07</t>
  </si>
  <si>
    <t xml:space="preserve">B08</t>
  </si>
  <si>
    <t xml:space="preserve">B09</t>
  </si>
  <si>
    <t xml:space="preserve">B10</t>
  </si>
  <si>
    <t xml:space="preserve">10</t>
  </si>
  <si>
    <t xml:space="preserve">B11</t>
  </si>
  <si>
    <t xml:space="preserve">B12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</si>
  <si>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</si>
  <si>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</si>
  <si>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</si>
  <si>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</si>
  <si>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</si>
  <si>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</si>
  <si>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</si>
  <si>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50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</si>
  <si>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</si>
  <si>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</si>
  <si>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</si>
  <si>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</si>
  <si>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</si>
  <si>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D01</t>
  </si>
  <si>
    <t xml:space="preserve">D02</t>
  </si>
  <si>
    <t xml:space="preserve">D03</t>
  </si>
  <si>
    <t xml:space="preserve">D04</t>
  </si>
  <si>
    <t xml:space="preserve">100</t>
  </si>
  <si>
    <t xml:space="preserve">D05</t>
  </si>
  <si>
    <t xml:space="preserve">D06</t>
  </si>
  <si>
    <t xml:space="preserve">D07</t>
  </si>
  <si>
    <t xml:space="preserve">D08</t>
  </si>
  <si>
    <t xml:space="preserve">D09</t>
  </si>
  <si>
    <t xml:space="preserve">D10</t>
  </si>
  <si>
    <t xml:space="preserve">D11</t>
  </si>
  <si>
    <t xml:space="preserve">D12</t>
  </si>
  <si>
    <t xml:space="preserve">E01</t>
  </si>
  <si>
    <t xml:space="preserve">200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</si>
  <si>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</si>
  <si>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</si>
  <si>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</si>
  <si>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</si>
  <si>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</si>
  <si>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</si>
  <si>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</si>
  <si>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</si>
  <si>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</si>
  <si>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</si>
  <si>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</si>
  <si>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F01</t>
  </si>
  <si>
    <t xml:space="preserve">F02</t>
  </si>
  <si>
    <t xml:space="preserve">F03</t>
  </si>
  <si>
    <t xml:space="preserve">F04</t>
  </si>
  <si>
    <t xml:space="preserve">F05</t>
  </si>
  <si>
    <t xml:space="preserve">F06</t>
  </si>
  <si>
    <t xml:space="preserve">F07</t>
  </si>
  <si>
    <t xml:space="preserve">F08</t>
  </si>
  <si>
    <t xml:space="preserve">F09</t>
  </si>
  <si>
    <t xml:space="preserve">F10</t>
  </si>
  <si>
    <t xml:space="preserve">F11</t>
  </si>
  <si>
    <t xml:space="preserve">F12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</si>
  <si>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</si>
  <si>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</si>
  <si>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</si>
  <si>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</si>
  <si>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</si>
  <si>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</si>
  <si>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</si>
  <si>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</si>
  <si>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</si>
  <si>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</si>
  <si>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</si>
  <si>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</si>
  <si>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H01</t>
  </si>
  <si>
    <t xml:space="preserve">H02</t>
  </si>
  <si>
    <t xml:space="preserve">H03</t>
  </si>
  <si>
    <t xml:space="preserve">H04</t>
  </si>
  <si>
    <t xml:space="preserve">H05</t>
  </si>
  <si>
    <t xml:space="preserve">H06</t>
  </si>
  <si>
    <t xml:space="preserve">H07</t>
  </si>
  <si>
    <t xml:space="preserve">H08</t>
  </si>
  <si>
    <t xml:space="preserve">H09</t>
  </si>
  <si>
    <t xml:space="preserve">H10</t>
  </si>
  <si>
    <t xml:space="preserve">H11</t>
  </si>
  <si>
    <t xml:space="preserve">H12</t>
  </si>
  <si>
    <t xml:space="preserve">ADF1</t>
  </si>
  <si>
    <t xml:space="preserve"> (reference gene)</t>
  </si>
  <si>
    <t xml:space="preserve">delta Ct</t>
  </si>
  <si>
    <t xml:space="preserve">Δ Ct average</t>
  </si>
  <si>
    <t xml:space="preserve">ΔΔ Ct</t>
  </si>
  <si>
    <t xml:space="preserve">2^-ΔΔ Ct</t>
  </si>
  <si>
    <t xml:space="preserve">Relative gene expression</t>
  </si>
  <si>
    <t xml:space="preserve">Cq after correction </t>
  </si>
  <si>
    <t xml:space="preserve">Cq Mean after correction</t>
  </si>
  <si>
    <t xml:space="preserve">Cq Mean gene of interest -Cq Mean reference gene</t>
  </si>
  <si>
    <t xml:space="preserve">for the controls </t>
  </si>
  <si>
    <t xml:space="preserve">  Treated Δ Ct -Untreated ctrl Δ Ct</t>
  </si>
  <si>
    <t xml:space="preserve">Average 2^-ΔΔ Ct</t>
  </si>
  <si>
    <t xml:space="preserve">STDEV</t>
  </si>
  <si>
    <t xml:space="preserve">ADF1 relative expression</t>
  </si>
  <si>
    <t xml:space="preserve">Stdev</t>
  </si>
  <si>
    <t xml:space="preserve">R0</t>
  </si>
  <si>
    <t xml:space="preserve">R10</t>
  </si>
  <si>
    <t xml:space="preserve">R50</t>
  </si>
  <si>
    <t xml:space="preserve">R100</t>
  </si>
  <si>
    <t xml:space="preserve">R200</t>
  </si>
  <si>
    <t xml:space="preserve">2_-DDCt</t>
  </si>
  <si>
    <t xml:space="preserve">RU0</t>
  </si>
  <si>
    <t xml:space="preserve">RU10</t>
  </si>
  <si>
    <t xml:space="preserve">RU50</t>
  </si>
  <si>
    <t xml:space="preserve">RU100</t>
  </si>
  <si>
    <t xml:space="preserve">RU200</t>
  </si>
  <si>
    <t xml:space="preserve">Av_2-Ddct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</si>
</sst>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0"/>
    <numFmt numFmtId="167" formatCode="@"/>
    <numFmt numFmtId="168" formatCode="###0.00;\-###0.00"/>
    <numFmt numFmtId="169" formatCode="###0.000;\-###0.000"/>
    <numFmt numFmtId="170" formatCode="###0.00000;\-###0.00000"/>
  </numFmts>
  <fonts count="2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0"/>
      <charset val="1"/>
    </font>
    <font>
      <sz val="14"/>
      <color rgb="FF000000"/>
      <name val="Calibri"/>
      <family val="0"/>
      <charset val="1"/>
    </font>
    <font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36"/>
    </font>
    <font>
      <sz val="12"/>
      <name val="Calibri"/>
      <family val="0"/>
      <charset val="1"/>
    </font>
    <font>
      <sz val="18"/>
      <color rgb="FF000000"/>
      <name val="Calibri"/>
      <family val="0"/>
      <charset val="1"/>
    </font>
    <font>
      <sz val="8.25"/>
      <name val="Microsoft Sans Serif"/>
      <family val="0"/>
      <charset val="1"/>
    </font>
    <font>
      <b val="true"/>
      <sz val="14"/>
      <name val="Calibri"/>
      <family val="0"/>
      <charset val="1"/>
    </font>
    <font>
      <sz val="12"/>
      <name val="Microsoft Sans Serif"/>
      <family val="0"/>
      <charset val="1"/>
    </font>
    <font>
      <sz val="8.5"/>
      <name val="Microsoft Sans Serif"/>
      <family val="2"/>
      <charset val="1"/>
    </font>
    <font>
      <sz val="11"/>
      <name val="Microsoft Sans Serif"/>
      <family val="0"/>
      <charset val="1"/>
    </font>
    <font>
      <sz val="8"/>
      <name val="Microsoft Sans Serif"/>
      <family val="2"/>
      <charset val="1"/>
    </font>
    <font>
      <sz val="8.5"/>
      <name val="Calibri"/>
      <family val="2"/>
      <charset val="1"/>
    </font>
    <font>
      <sz val="14"/>
      <color rgb="FF000000"/>
      <name val="Calibri"/>
      <family val="2"/>
    </font>
    <font>
      <sz val="12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DBEEF4"/>
        <bgColor rgb="FFDCE6F2"/>
      </patternFill>
    </fill>
    <fill>
      <patternFill patternType="solid">
        <fgColor rgb="FFCCC1DA"/>
        <bgColor rgb="FFB8CCE4"/>
      </patternFill>
    </fill>
    <fill>
      <patternFill patternType="solid">
        <fgColor rgb="FFE6E0EC"/>
        <bgColor rgb="FFE4DFEC"/>
      </patternFill>
    </fill>
    <fill>
      <patternFill patternType="solid">
        <fgColor rgb="FFE4DFEC"/>
        <bgColor rgb="FFE6E0EC"/>
      </patternFill>
    </fill>
    <fill>
      <patternFill patternType="solid">
        <fgColor rgb="FFB9CDE5"/>
        <bgColor rgb="FFB8CCE4"/>
      </patternFill>
    </fill>
    <fill>
      <patternFill patternType="solid">
        <fgColor rgb="FFB8CCE4"/>
        <bgColor rgb="FFB9CDE5"/>
      </patternFill>
    </fill>
    <fill>
      <patternFill patternType="solid">
        <fgColor rgb="FFDCE6F2"/>
        <bgColor rgb="FFDCE6F1"/>
      </patternFill>
    </fill>
    <fill>
      <patternFill patternType="solid">
        <fgColor rgb="FFDCE6F1"/>
        <bgColor rgb="FFDCE6F2"/>
      </patternFill>
    </fill>
    <fill>
      <patternFill patternType="solid">
        <fgColor rgb="FFFCD5B5"/>
        <bgColor rgb="FFFCD5B4"/>
      </patternFill>
    </fill>
    <fill>
      <patternFill patternType="solid">
        <fgColor rgb="FFFDEADA"/>
        <bgColor rgb="FFFDE9D9"/>
      </patternFill>
    </fill>
    <fill>
      <patternFill patternType="solid">
        <fgColor rgb="FFFDE9D9"/>
        <bgColor rgb="FFFDEADA"/>
      </patternFill>
    </fill>
    <fill>
      <patternFill patternType="solid">
        <fgColor rgb="FFE26B0A"/>
        <bgColor rgb="FFFF9900"/>
      </patternFill>
    </fill>
    <fill>
      <patternFill patternType="solid">
        <fgColor rgb="FFFCD5B4"/>
        <bgColor rgb="FFFCD5B5"/>
      </patternFill>
    </fill>
    <fill>
      <patternFill patternType="solid">
        <fgColor rgb="FFD3DCE9"/>
        <bgColor rgb="FFC6D9F1"/>
      </patternFill>
    </fill>
    <fill>
      <patternFill patternType="solid">
        <fgColor rgb="FFC6D9F1"/>
        <bgColor rgb="FFD3DCE9"/>
      </patternFill>
    </fill>
    <fill>
      <patternFill patternType="solid">
        <fgColor rgb="FFFFF200"/>
        <bgColor rgb="FFFFFF00"/>
      </patternFill>
    </fill>
  </fills>
  <borders count="38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3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6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7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9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1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3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12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12" borderId="3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12" borderId="3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12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14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14" borderId="3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1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5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11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1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11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1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9" fillId="1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10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16" borderId="2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16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3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10" borderId="2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9" fillId="10" borderId="2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1" fillId="10" borderId="2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1" fillId="10" borderId="2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9" fillId="16" borderId="19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9" fillId="16" borderId="22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11" fillId="16" borderId="22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11" fillId="16" borderId="23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11" fillId="0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13" fillId="0" borderId="2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13" fillId="0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13" fillId="0" borderId="3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3" fillId="0" borderId="37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3" fillId="0" borderId="3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14" fillId="10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5" fillId="1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1" fillId="10" borderId="1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1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3" fillId="1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3" fillId="16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3" fillId="16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3" fillId="16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16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3" fillId="16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14" fillId="10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5" fillId="10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1" fillId="10" borderId="2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1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3" fillId="1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3" fillId="16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3" fillId="16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3" fillId="16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16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3" fillId="16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2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1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3" fillId="0" borderId="2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9" fillId="0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6" fillId="10" borderId="2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1" fillId="1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4" fillId="10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1" fillId="10" borderId="2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10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3" fillId="10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3" fillId="16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3" fillId="16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3" fillId="16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16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3" fillId="16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0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0" borderId="24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4" fontId="14" fillId="10" borderId="27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4" fontId="9" fillId="0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0" borderId="19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4" fontId="13" fillId="10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10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1" fillId="10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3" fillId="16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16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1" fillId="1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10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14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0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16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2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1" fillId="0" borderId="2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DE9D9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78787"/>
      <rgbColor rgb="FFA4C1FF"/>
      <rgbColor rgb="FF993366"/>
      <rgbColor rgb="FFFDEADA"/>
      <rgbColor rgb="FFDBEEF4"/>
      <rgbColor rgb="FF660066"/>
      <rgbColor rgb="FFD3DCE9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DCE6F1"/>
      <rgbColor rgb="FFFCD5B5"/>
      <rgbColor rgb="FF99CCFF"/>
      <rgbColor rgb="FFE4DFEC"/>
      <rgbColor rgb="FFB8CCE4"/>
      <rgbColor rgb="FFFCD5B4"/>
      <rgbColor rgb="FF3E7FCC"/>
      <rgbColor rgb="FF33CCCC"/>
      <rgbColor rgb="FF99CC00"/>
      <rgbColor rgb="FFE6E0EC"/>
      <rgbColor rgb="FFFF9900"/>
      <rgbColor rgb="FFE26B0A"/>
      <rgbColor rgb="FF666699"/>
      <rgbColor rgb="FFB9CDE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rgbClr val="3e7fcc"/>
                </a:gs>
                <a:gs pos="100000">
                  <a:srgbClr val="a4c1ff"/>
                </a:gs>
              </a:gsLst>
              <a:lin ang="16200000"/>
            </a:gra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'Cq Analysis'!$M$56:$M$60</c:f>
                <c:numCache>
                  <c:formatCode>General</c:formatCode>
                  <c:ptCount val="5"/>
                  <c:pt idx="0">
                    <c:v>0.132559482554854</c:v>
                  </c:pt>
                  <c:pt idx="1">
                    <c:v>0.101474649137207</c:v>
                  </c:pt>
                  <c:pt idx="2">
                    <c:v>0.0241626966328116</c:v>
                  </c:pt>
                  <c:pt idx="3">
                    <c:v>0.0571165678120601</c:v>
                  </c:pt>
                  <c:pt idx="4">
                    <c:v>0.0692753449953397</c:v>
                  </c:pt>
                </c:numCache>
              </c:numRef>
            </c:plus>
            <c:minus>
              <c:numRef>
                <c:f>'Cq Analysis'!$M$56:$M$60</c:f>
                <c:numCache>
                  <c:formatCode>General</c:formatCode>
                  <c:ptCount val="5"/>
                  <c:pt idx="0">
                    <c:v>0.132559482554854</c:v>
                  </c:pt>
                  <c:pt idx="1">
                    <c:v>0.101474649137207</c:v>
                  </c:pt>
                  <c:pt idx="2">
                    <c:v>0.0241626966328116</c:v>
                  </c:pt>
                  <c:pt idx="3">
                    <c:v>0.0571165678120601</c:v>
                  </c:pt>
                  <c:pt idx="4">
                    <c:v>0.0692753449953397</c:v>
                  </c:pt>
                </c:numCache>
              </c:numRef>
            </c:minus>
          </c:errBars>
          <c:cat>
            <c:strRef>
              <c:f>'Cq Analysis'!$K$56:$K$60</c:f>
              <c:strCache>
                <c:ptCount val="5"/>
                <c:pt idx="0">
                  <c:v>R0</c:v>
                </c:pt>
                <c:pt idx="1">
                  <c:v>R10</c:v>
                </c:pt>
                <c:pt idx="2">
                  <c:v>R50</c:v>
                </c:pt>
                <c:pt idx="3">
                  <c:v>R100</c:v>
                </c:pt>
                <c:pt idx="4">
                  <c:v>R200</c:v>
                </c:pt>
              </c:strCache>
            </c:strRef>
          </c:cat>
          <c:val>
            <c:numRef>
              <c:f>'Cq Analysis'!$L$56:$L$60</c:f>
              <c:numCache>
                <c:formatCode>General</c:formatCode>
                <c:ptCount val="5"/>
                <c:pt idx="0">
                  <c:v>1.00591493751708</c:v>
                </c:pt>
                <c:pt idx="1">
                  <c:v>0.859943179635794</c:v>
                </c:pt>
                <c:pt idx="2">
                  <c:v>0.921571531587511</c:v>
                </c:pt>
                <c:pt idx="3">
                  <c:v>0.93028538891233</c:v>
                </c:pt>
                <c:pt idx="4">
                  <c:v>0.909208282029103</c:v>
                </c:pt>
              </c:numCache>
            </c:numRef>
          </c:val>
        </c:ser>
        <c:gapWidth val="150"/>
        <c:overlap val="0"/>
        <c:axId val="84839765"/>
        <c:axId val="90924467"/>
      </c:barChart>
      <c:catAx>
        <c:axId val="8483976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0924467"/>
        <c:crosses val="autoZero"/>
        <c:auto val="1"/>
        <c:lblAlgn val="ctr"/>
        <c:lblOffset val="100"/>
      </c:catAx>
      <c:valAx>
        <c:axId val="90924467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4839765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635040</xdr:colOff>
      <xdr:row>55</xdr:row>
      <xdr:rowOff>25560</xdr:rowOff>
    </xdr:from>
    <xdr:to>
      <xdr:col>23</xdr:col>
      <xdr:colOff>660240</xdr:colOff>
      <xdr:row>88</xdr:row>
      <xdr:rowOff>33840</xdr:rowOff>
    </xdr:to>
    <xdr:graphicFrame>
      <xdr:nvGraphicFramePr>
        <xdr:cNvPr id="0" name="Chart 3"/>
        <xdr:cNvGraphicFramePr/>
      </xdr:nvGraphicFramePr>
      <xdr:xfrm>
        <a:off x="15343200" y="10972800"/>
        <a:ext cx="11786040" cy="629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8:E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3" activeCellId="1" sqref="A2:A16 C23"/>
    </sheetView>
  </sheetViews>
  <sheetFormatPr defaultRowHeight="15" zeroHeight="false" outlineLevelRow="0" outlineLevelCol="0"/>
  <cols>
    <col collapsed="false" customWidth="true" hidden="false" outlineLevel="0" max="1" min="1" style="0" width="10.49"/>
    <col collapsed="false" customWidth="true" hidden="false" outlineLevel="0" max="2" min="2" style="0" width="23.5"/>
    <col collapsed="false" customWidth="true" hidden="false" outlineLevel="0" max="3" min="3" style="0" width="24"/>
    <col collapsed="false" customWidth="true" hidden="false" outlineLevel="0" max="4" min="4" style="0" width="19"/>
    <col collapsed="false" customWidth="true" hidden="false" outlineLevel="0" max="5" min="5" style="0" width="15.33"/>
    <col collapsed="false" customWidth="true" hidden="false" outlineLevel="0" max="1025" min="6" style="0" width="10.49"/>
  </cols>
  <sheetData>
    <row r="8" customFormat="false" ht="16" hidden="false" customHeight="false" outlineLevel="0" collapsed="false"/>
    <row r="9" customFormat="false" ht="19" hidden="false" customHeight="false" outlineLevel="0" collapsed="false">
      <c r="B9" s="1" t="s">
        <v>0</v>
      </c>
      <c r="C9" s="2" t="s">
        <v>1</v>
      </c>
      <c r="D9" s="2" t="s">
        <v>2</v>
      </c>
      <c r="E9" s="3" t="s">
        <v>3</v>
      </c>
    </row>
    <row r="10" customFormat="false" ht="18" hidden="false" customHeight="false" outlineLevel="0" collapsed="false">
      <c r="B10" s="4" t="n">
        <v>0</v>
      </c>
      <c r="C10" s="5" t="n">
        <v>1314</v>
      </c>
      <c r="D10" s="5"/>
      <c r="E10" s="6"/>
    </row>
    <row r="11" customFormat="false" ht="18" hidden="false" customHeight="false" outlineLevel="0" collapsed="false">
      <c r="B11" s="7" t="n">
        <v>0</v>
      </c>
      <c r="C11" s="8" t="n">
        <v>1320</v>
      </c>
      <c r="D11" s="8"/>
      <c r="E11" s="9"/>
    </row>
    <row r="12" customFormat="false" ht="19" hidden="false" customHeight="false" outlineLevel="0" collapsed="false">
      <c r="B12" s="10" t="n">
        <v>0</v>
      </c>
      <c r="C12" s="11" t="n">
        <v>658</v>
      </c>
      <c r="D12" s="11"/>
      <c r="E12" s="12"/>
    </row>
    <row r="13" customFormat="false" ht="18" hidden="false" customHeight="false" outlineLevel="0" collapsed="false">
      <c r="B13" s="4" t="n">
        <v>10</v>
      </c>
      <c r="C13" s="5" t="n">
        <v>1071</v>
      </c>
      <c r="D13" s="5"/>
      <c r="E13" s="6"/>
    </row>
    <row r="14" customFormat="false" ht="18" hidden="false" customHeight="false" outlineLevel="0" collapsed="false">
      <c r="B14" s="7" t="n">
        <v>10</v>
      </c>
      <c r="C14" s="8" t="n">
        <v>1554</v>
      </c>
      <c r="D14" s="8"/>
      <c r="E14" s="9"/>
    </row>
    <row r="15" customFormat="false" ht="19" hidden="false" customHeight="false" outlineLevel="0" collapsed="false">
      <c r="B15" s="13" t="n">
        <v>10</v>
      </c>
      <c r="C15" s="14" t="n">
        <v>1479</v>
      </c>
      <c r="D15" s="14"/>
      <c r="E15" s="15"/>
    </row>
    <row r="16" customFormat="false" ht="18" hidden="false" customHeight="false" outlineLevel="0" collapsed="false">
      <c r="B16" s="16" t="n">
        <v>50</v>
      </c>
      <c r="C16" s="17" t="n">
        <v>1398</v>
      </c>
      <c r="D16" s="17"/>
      <c r="E16" s="18"/>
    </row>
    <row r="17" customFormat="false" ht="18" hidden="false" customHeight="false" outlineLevel="0" collapsed="false">
      <c r="B17" s="7" t="n">
        <v>50</v>
      </c>
      <c r="C17" s="8" t="n">
        <v>1476</v>
      </c>
      <c r="D17" s="8"/>
      <c r="E17" s="9"/>
    </row>
    <row r="18" customFormat="false" ht="19" hidden="false" customHeight="false" outlineLevel="0" collapsed="false">
      <c r="B18" s="13" t="n">
        <v>50</v>
      </c>
      <c r="C18" s="14" t="n">
        <v>1186</v>
      </c>
      <c r="D18" s="14"/>
      <c r="E18" s="15"/>
    </row>
    <row r="19" customFormat="false" ht="18" hidden="false" customHeight="false" outlineLevel="0" collapsed="false">
      <c r="B19" s="16" t="n">
        <v>100</v>
      </c>
      <c r="C19" s="17" t="n">
        <v>1165</v>
      </c>
      <c r="D19" s="17"/>
      <c r="E19" s="18"/>
    </row>
    <row r="20" customFormat="false" ht="18" hidden="false" customHeight="false" outlineLevel="0" collapsed="false">
      <c r="B20" s="7" t="n">
        <v>100</v>
      </c>
      <c r="C20" s="8" t="n">
        <v>1322</v>
      </c>
      <c r="D20" s="8"/>
      <c r="E20" s="9"/>
    </row>
    <row r="21" customFormat="false" ht="19" hidden="false" customHeight="false" outlineLevel="0" collapsed="false">
      <c r="B21" s="13" t="n">
        <v>100</v>
      </c>
      <c r="C21" s="14" t="n">
        <v>1609</v>
      </c>
      <c r="D21" s="14"/>
      <c r="E21" s="15"/>
    </row>
    <row r="22" customFormat="false" ht="18" hidden="false" customHeight="false" outlineLevel="0" collapsed="false">
      <c r="B22" s="4" t="n">
        <v>200</v>
      </c>
      <c r="C22" s="5" t="n">
        <v>959</v>
      </c>
      <c r="D22" s="5"/>
      <c r="E22" s="6"/>
    </row>
    <row r="23" customFormat="false" ht="18" hidden="false" customHeight="false" outlineLevel="0" collapsed="false">
      <c r="B23" s="7" t="n">
        <v>200</v>
      </c>
      <c r="C23" s="8" t="n">
        <v>1128</v>
      </c>
      <c r="D23" s="8"/>
      <c r="E23" s="9"/>
    </row>
    <row r="24" customFormat="false" ht="19" hidden="false" customHeight="false" outlineLevel="0" collapsed="false">
      <c r="B24" s="13" t="n">
        <v>200</v>
      </c>
      <c r="C24" s="14" t="n">
        <v>952</v>
      </c>
      <c r="D24" s="14"/>
      <c r="E24" s="15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I45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H40" activeCellId="1" sqref="A2:A16 H40"/>
    </sheetView>
  </sheetViews>
  <sheetFormatPr defaultRowHeight="15" zeroHeight="false" outlineLevelRow="0" outlineLevelCol="0"/>
  <cols>
    <col collapsed="false" customWidth="true" hidden="false" outlineLevel="0" max="2" min="1" style="0" width="10.49"/>
    <col collapsed="false" customWidth="true" hidden="false" outlineLevel="0" max="3" min="3" style="0" width="20.16"/>
    <col collapsed="false" customWidth="true" hidden="false" outlineLevel="0" max="4" min="4" style="0" width="18.66"/>
    <col collapsed="false" customWidth="true" hidden="false" outlineLevel="0" max="5" min="5" style="0" width="24.66"/>
    <col collapsed="false" customWidth="true" hidden="false" outlineLevel="0" max="6" min="6" style="0" width="10.49"/>
    <col collapsed="false" customWidth="true" hidden="false" outlineLevel="0" max="8" min="7" style="0" width="15.5"/>
    <col collapsed="false" customWidth="true" hidden="false" outlineLevel="0" max="1025" min="9" style="0" width="10.49"/>
  </cols>
  <sheetData>
    <row r="3" customFormat="false" ht="15" hidden="false" customHeight="false" outlineLevel="0" collapsed="false">
      <c r="B3" s="0" t="s">
        <v>4</v>
      </c>
    </row>
    <row r="4" customFormat="false" ht="15" hidden="false" customHeight="false" outlineLevel="0" collapsed="false">
      <c r="C4" s="19"/>
      <c r="D4" s="20" t="s">
        <v>5</v>
      </c>
      <c r="E4" s="20"/>
      <c r="F4" s="20"/>
      <c r="G4" s="19"/>
      <c r="H4" s="19"/>
    </row>
    <row r="5" customFormat="false" ht="15" hidden="false" customHeight="false" outlineLevel="0" collapsed="false">
      <c r="C5" s="21" t="s">
        <v>6</v>
      </c>
      <c r="D5" s="21" t="n">
        <v>100</v>
      </c>
      <c r="E5" s="22" t="n">
        <v>25</v>
      </c>
      <c r="F5" s="21" t="n">
        <v>10</v>
      </c>
      <c r="G5" s="0" t="s">
        <v>7</v>
      </c>
    </row>
    <row r="6" customFormat="false" ht="15" hidden="false" customHeight="false" outlineLevel="0" collapsed="false">
      <c r="C6" s="21" t="s">
        <v>8</v>
      </c>
      <c r="D6" s="21" t="n">
        <v>10</v>
      </c>
      <c r="E6" s="22" t="n">
        <v>2.5</v>
      </c>
      <c r="F6" s="21" t="n">
        <v>1</v>
      </c>
      <c r="G6" s="0" t="s">
        <v>9</v>
      </c>
    </row>
    <row r="7" customFormat="false" ht="15" hidden="false" customHeight="false" outlineLevel="0" collapsed="false">
      <c r="C7" s="21" t="s">
        <v>10</v>
      </c>
      <c r="D7" s="21" t="n">
        <v>10</v>
      </c>
      <c r="E7" s="22" t="n">
        <v>2.5</v>
      </c>
      <c r="F7" s="21" t="n">
        <v>1</v>
      </c>
      <c r="G7" s="0" t="s">
        <v>11</v>
      </c>
    </row>
    <row r="8" customFormat="false" ht="15" hidden="false" customHeight="false" outlineLevel="0" collapsed="false">
      <c r="C8" s="21" t="s">
        <v>12</v>
      </c>
      <c r="D8" s="21" t="n">
        <v>1</v>
      </c>
      <c r="E8" s="22" t="n">
        <v>0.25</v>
      </c>
      <c r="F8" s="21" t="n">
        <v>0.1</v>
      </c>
      <c r="G8" s="0" t="s">
        <v>11</v>
      </c>
    </row>
    <row r="9" customFormat="false" ht="15" hidden="false" customHeight="false" outlineLevel="0" collapsed="false">
      <c r="C9" s="21" t="s">
        <v>13</v>
      </c>
      <c r="D9" s="21" t="n">
        <v>89</v>
      </c>
      <c r="E9" s="22" t="n">
        <v>22.25</v>
      </c>
      <c r="F9" s="21" t="n">
        <v>8.9</v>
      </c>
      <c r="G9" s="0" t="s">
        <v>14</v>
      </c>
    </row>
    <row r="12" customFormat="false" ht="15" hidden="false" customHeight="false" outlineLevel="0" collapsed="false">
      <c r="H12" s="0" t="s">
        <v>15</v>
      </c>
    </row>
    <row r="13" customFormat="false" ht="15" hidden="false" customHeight="false" outlineLevel="0" collapsed="false">
      <c r="H13" s="0" t="n">
        <v>16</v>
      </c>
    </row>
    <row r="14" customFormat="false" ht="15" hidden="false" customHeight="false" outlineLevel="0" collapsed="false">
      <c r="F14" s="21" t="s">
        <v>16</v>
      </c>
      <c r="G14" s="21" t="n">
        <v>25</v>
      </c>
    </row>
    <row r="15" customFormat="false" ht="15" hidden="false" customHeight="false" outlineLevel="0" collapsed="false">
      <c r="F15" s="21" t="s">
        <v>17</v>
      </c>
      <c r="G15" s="21" t="n">
        <v>2.5</v>
      </c>
    </row>
    <row r="16" customFormat="false" ht="15" hidden="false" customHeight="false" outlineLevel="0" collapsed="false">
      <c r="F16" s="21" t="s">
        <v>10</v>
      </c>
      <c r="G16" s="21" t="n">
        <v>2.5</v>
      </c>
      <c r="H16" s="0" t="n">
        <f aca="false">2.5*H13</f>
        <v>40</v>
      </c>
    </row>
    <row r="17" customFormat="false" ht="15" hidden="false" customHeight="false" outlineLevel="0" collapsed="false">
      <c r="F17" s="21" t="s">
        <v>12</v>
      </c>
      <c r="G17" s="21" t="n">
        <v>0.25</v>
      </c>
      <c r="H17" s="0" t="n">
        <f aca="false">G17*H13</f>
        <v>4</v>
      </c>
    </row>
    <row r="18" customFormat="false" ht="15" hidden="false" customHeight="false" outlineLevel="0" collapsed="false">
      <c r="F18" s="21" t="s">
        <v>13</v>
      </c>
      <c r="G18" s="21" t="n">
        <v>22.25</v>
      </c>
    </row>
    <row r="22" customFormat="false" ht="16" hidden="false" customHeight="false" outlineLevel="0" collapsed="false"/>
    <row r="23" customFormat="false" ht="16" hidden="false" customHeight="false" outlineLevel="0" collapsed="false">
      <c r="D23" s="23" t="s">
        <v>0</v>
      </c>
      <c r="E23" s="24" t="s">
        <v>18</v>
      </c>
      <c r="F23" s="25" t="s">
        <v>19</v>
      </c>
      <c r="G23" s="26" t="s">
        <v>20</v>
      </c>
      <c r="H23" s="27" t="s">
        <v>21</v>
      </c>
    </row>
    <row r="24" customFormat="false" ht="15" hidden="false" customHeight="false" outlineLevel="0" collapsed="false">
      <c r="D24" s="28" t="n">
        <v>0</v>
      </c>
      <c r="E24" s="29" t="n">
        <v>1314</v>
      </c>
      <c r="F24" s="30" t="n">
        <v>100</v>
      </c>
      <c r="G24" s="31" t="n">
        <f aca="false">25*F24/E24</f>
        <v>1.90258751902588</v>
      </c>
      <c r="H24" s="32" t="n">
        <f aca="false">22.25-G24</f>
        <v>20.3474124809741</v>
      </c>
    </row>
    <row r="25" customFormat="false" ht="15" hidden="false" customHeight="false" outlineLevel="0" collapsed="false">
      <c r="D25" s="33" t="n">
        <v>0</v>
      </c>
      <c r="E25" s="34" t="n">
        <v>1320</v>
      </c>
      <c r="F25" s="35" t="n">
        <v>100</v>
      </c>
      <c r="G25" s="36" t="n">
        <f aca="false">25*F25/E25</f>
        <v>1.89393939393939</v>
      </c>
      <c r="H25" s="37" t="n">
        <f aca="false">22.25-G25</f>
        <v>20.3560606060606</v>
      </c>
    </row>
    <row r="26" customFormat="false" ht="15" hidden="false" customHeight="false" outlineLevel="0" collapsed="false">
      <c r="D26" s="33" t="n">
        <v>0</v>
      </c>
      <c r="E26" s="34" t="n">
        <v>658</v>
      </c>
      <c r="F26" s="35" t="n">
        <v>100</v>
      </c>
      <c r="G26" s="36" t="n">
        <f aca="false">25*F26/E26</f>
        <v>3.79939209726444</v>
      </c>
      <c r="H26" s="37" t="n">
        <f aca="false">22.25-G26</f>
        <v>18.4506079027356</v>
      </c>
    </row>
    <row r="27" customFormat="false" ht="15" hidden="false" customHeight="false" outlineLevel="0" collapsed="false">
      <c r="D27" s="33" t="n">
        <v>10</v>
      </c>
      <c r="E27" s="34" t="n">
        <v>1071</v>
      </c>
      <c r="F27" s="35" t="n">
        <v>100</v>
      </c>
      <c r="G27" s="36" t="n">
        <f aca="false">25*F27/E27</f>
        <v>2.33426704014939</v>
      </c>
      <c r="H27" s="37" t="n">
        <f aca="false">22.25-G27</f>
        <v>19.9157329598506</v>
      </c>
    </row>
    <row r="28" customFormat="false" ht="15" hidden="false" customHeight="false" outlineLevel="0" collapsed="false">
      <c r="D28" s="33" t="n">
        <v>10</v>
      </c>
      <c r="E28" s="34" t="n">
        <v>1554</v>
      </c>
      <c r="F28" s="35" t="n">
        <v>100</v>
      </c>
      <c r="G28" s="36" t="n">
        <f aca="false">25*F28/E28</f>
        <v>1.60875160875161</v>
      </c>
      <c r="H28" s="37" t="n">
        <f aca="false">22.25-G28</f>
        <v>20.6412483912484</v>
      </c>
    </row>
    <row r="29" customFormat="false" ht="15" hidden="false" customHeight="false" outlineLevel="0" collapsed="false">
      <c r="D29" s="33" t="n">
        <v>10</v>
      </c>
      <c r="E29" s="34" t="n">
        <v>1479</v>
      </c>
      <c r="F29" s="35" t="n">
        <v>100</v>
      </c>
      <c r="G29" s="36" t="n">
        <f aca="false">25*F29/E29</f>
        <v>1.69033130493577</v>
      </c>
      <c r="H29" s="37" t="n">
        <f aca="false">22.25-G29</f>
        <v>20.5596686950642</v>
      </c>
    </row>
    <row r="30" customFormat="false" ht="15" hidden="false" customHeight="false" outlineLevel="0" collapsed="false">
      <c r="D30" s="33" t="n">
        <v>50</v>
      </c>
      <c r="E30" s="34" t="n">
        <v>1398</v>
      </c>
      <c r="F30" s="35" t="n">
        <v>100</v>
      </c>
      <c r="G30" s="36" t="n">
        <f aca="false">25*F30/E30</f>
        <v>1.78826895565093</v>
      </c>
      <c r="H30" s="37" t="n">
        <f aca="false">22.25-G30</f>
        <v>20.4617310443491</v>
      </c>
    </row>
    <row r="31" customFormat="false" ht="15" hidden="false" customHeight="false" outlineLevel="0" collapsed="false">
      <c r="D31" s="33" t="n">
        <v>50</v>
      </c>
      <c r="E31" s="34" t="n">
        <v>1476</v>
      </c>
      <c r="F31" s="35" t="n">
        <v>100</v>
      </c>
      <c r="G31" s="36" t="n">
        <f aca="false">25*F31/E31</f>
        <v>1.69376693766938</v>
      </c>
      <c r="H31" s="37" t="n">
        <f aca="false">22.25-G31</f>
        <v>20.5562330623306</v>
      </c>
    </row>
    <row r="32" customFormat="false" ht="15" hidden="false" customHeight="false" outlineLevel="0" collapsed="false">
      <c r="D32" s="33" t="n">
        <v>50</v>
      </c>
      <c r="E32" s="34" t="n">
        <v>1186</v>
      </c>
      <c r="F32" s="35" t="n">
        <v>100</v>
      </c>
      <c r="G32" s="36" t="n">
        <f aca="false">25*F32/E32</f>
        <v>2.1079258010118</v>
      </c>
      <c r="H32" s="37" t="n">
        <f aca="false">22.25-G32</f>
        <v>20.1420741989882</v>
      </c>
    </row>
    <row r="33" customFormat="false" ht="15" hidden="false" customHeight="false" outlineLevel="0" collapsed="false">
      <c r="D33" s="33" t="n">
        <v>100</v>
      </c>
      <c r="E33" s="34" t="n">
        <v>1165</v>
      </c>
      <c r="F33" s="35" t="n">
        <v>100</v>
      </c>
      <c r="G33" s="36" t="n">
        <f aca="false">25*F33/E33</f>
        <v>2.14592274678112</v>
      </c>
      <c r="H33" s="37" t="n">
        <f aca="false">22.25-G33</f>
        <v>20.1040772532189</v>
      </c>
    </row>
    <row r="34" customFormat="false" ht="15" hidden="false" customHeight="false" outlineLevel="0" collapsed="false">
      <c r="D34" s="33" t="n">
        <v>100</v>
      </c>
      <c r="E34" s="34" t="n">
        <v>1322</v>
      </c>
      <c r="F34" s="35" t="n">
        <v>100</v>
      </c>
      <c r="G34" s="36" t="n">
        <f aca="false">25*F34/E34</f>
        <v>1.8910741301059</v>
      </c>
      <c r="H34" s="37" t="n">
        <f aca="false">22.25-G34</f>
        <v>20.3589258698941</v>
      </c>
    </row>
    <row r="35" customFormat="false" ht="15" hidden="false" customHeight="false" outlineLevel="0" collapsed="false">
      <c r="D35" s="33" t="n">
        <v>100</v>
      </c>
      <c r="E35" s="34" t="n">
        <v>1609</v>
      </c>
      <c r="F35" s="35" t="n">
        <v>100</v>
      </c>
      <c r="G35" s="36" t="n">
        <f aca="false">25*F35/E35</f>
        <v>1.55376009944065</v>
      </c>
      <c r="H35" s="37" t="n">
        <f aca="false">22.25-G35</f>
        <v>20.6962399005594</v>
      </c>
    </row>
    <row r="36" customFormat="false" ht="15" hidden="false" customHeight="false" outlineLevel="0" collapsed="false">
      <c r="D36" s="33" t="n">
        <v>200</v>
      </c>
      <c r="E36" s="34" t="n">
        <v>959</v>
      </c>
      <c r="F36" s="35" t="n">
        <v>100</v>
      </c>
      <c r="G36" s="36" t="n">
        <f aca="false">25*F36/E36</f>
        <v>2.60688216892596</v>
      </c>
      <c r="H36" s="37" t="n">
        <f aca="false">22.25-G36</f>
        <v>19.643117831074</v>
      </c>
    </row>
    <row r="37" customFormat="false" ht="15" hidden="false" customHeight="false" outlineLevel="0" collapsed="false">
      <c r="D37" s="33" t="n">
        <v>200</v>
      </c>
      <c r="E37" s="34" t="n">
        <v>1128</v>
      </c>
      <c r="F37" s="35" t="n">
        <v>100</v>
      </c>
      <c r="G37" s="36" t="n">
        <f aca="false">25*F37/E37</f>
        <v>2.21631205673759</v>
      </c>
      <c r="H37" s="37" t="n">
        <f aca="false">22.25-G37</f>
        <v>20.0336879432624</v>
      </c>
    </row>
    <row r="38" customFormat="false" ht="16" hidden="false" customHeight="false" outlineLevel="0" collapsed="false">
      <c r="D38" s="38" t="n">
        <v>200</v>
      </c>
      <c r="E38" s="39" t="n">
        <v>952</v>
      </c>
      <c r="F38" s="40" t="n">
        <v>100</v>
      </c>
      <c r="G38" s="41" t="n">
        <f aca="false">25*F38/E38</f>
        <v>2.62605042016807</v>
      </c>
      <c r="H38" s="42" t="n">
        <f aca="false">22.25-G38</f>
        <v>19.6239495798319</v>
      </c>
    </row>
    <row r="39" customFormat="false" ht="15" hidden="false" customHeight="false" outlineLevel="0" collapsed="false">
      <c r="G39" s="43" t="s">
        <v>22</v>
      </c>
      <c r="H39" s="44"/>
      <c r="I39" s="44"/>
    </row>
    <row r="40" customFormat="false" ht="18" hidden="false" customHeight="false" outlineLevel="0" collapsed="false">
      <c r="D40" s="45" t="s">
        <v>23</v>
      </c>
    </row>
    <row r="42" customFormat="false" ht="15" hidden="false" customHeight="false" outlineLevel="0" collapsed="false">
      <c r="C42" s="21" t="s">
        <v>24</v>
      </c>
      <c r="D42" s="21" t="s">
        <v>25</v>
      </c>
      <c r="E42" s="21" t="n">
        <v>100</v>
      </c>
      <c r="F42" s="46" t="n">
        <v>25</v>
      </c>
      <c r="G42" s="21" t="n">
        <v>10</v>
      </c>
    </row>
    <row r="43" customFormat="false" ht="15" hidden="false" customHeight="false" outlineLevel="0" collapsed="false">
      <c r="C43" s="21"/>
      <c r="D43" s="21" t="s">
        <v>26</v>
      </c>
      <c r="E43" s="21" t="n">
        <v>1</v>
      </c>
      <c r="F43" s="46" t="n">
        <v>0.25</v>
      </c>
      <c r="G43" s="21" t="n">
        <v>0.1</v>
      </c>
    </row>
    <row r="44" customFormat="false" ht="15" hidden="false" customHeight="false" outlineLevel="0" collapsed="false">
      <c r="C44" s="22" t="s">
        <v>27</v>
      </c>
      <c r="D44" s="22" t="s">
        <v>28</v>
      </c>
      <c r="E44" s="22" t="n">
        <v>10</v>
      </c>
      <c r="F44" s="47" t="n">
        <v>2.5</v>
      </c>
      <c r="G44" s="22" t="n">
        <v>1</v>
      </c>
      <c r="H44" s="0" t="s">
        <v>29</v>
      </c>
    </row>
    <row r="45" customFormat="false" ht="15" hidden="false" customHeight="false" outlineLevel="0" collapsed="false">
      <c r="C45" s="0" t="s">
        <v>30</v>
      </c>
    </row>
  </sheetData>
  <mergeCells count="1">
    <mergeCell ref="D4:F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I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1" activeCellId="1" sqref="A2:A16 D51"/>
    </sheetView>
  </sheetViews>
  <sheetFormatPr defaultRowHeight="15" zeroHeight="false" outlineLevelRow="0" outlineLevelCol="0"/>
  <cols>
    <col collapsed="false" customWidth="true" hidden="false" outlineLevel="0" max="3" min="1" style="0" width="10.49"/>
    <col collapsed="false" customWidth="true" hidden="false" outlineLevel="0" max="4" min="4" style="0" width="26.16"/>
    <col collapsed="false" customWidth="true" hidden="false" outlineLevel="0" max="5" min="5" style="0" width="15.5"/>
    <col collapsed="false" customWidth="true" hidden="false" outlineLevel="0" max="6" min="6" style="0" width="14"/>
    <col collapsed="false" customWidth="true" hidden="false" outlineLevel="0" max="1025" min="7" style="0" width="10.49"/>
  </cols>
  <sheetData>
    <row r="3" customFormat="false" ht="15" hidden="false" customHeight="false" outlineLevel="0" collapsed="false">
      <c r="B3" s="0" t="s">
        <v>31</v>
      </c>
    </row>
    <row r="4" customFormat="false" ht="15" hidden="false" customHeight="false" outlineLevel="0" collapsed="false">
      <c r="B4" s="0" t="s">
        <v>32</v>
      </c>
    </row>
    <row r="7" customFormat="false" ht="15" hidden="false" customHeight="false" outlineLevel="0" collapsed="false">
      <c r="F7" s="21" t="s">
        <v>33</v>
      </c>
    </row>
    <row r="8" customFormat="false" ht="15" hidden="false" customHeight="false" outlineLevel="0" collapsed="false">
      <c r="D8" s="21" t="s">
        <v>34</v>
      </c>
      <c r="E8" s="21" t="s">
        <v>35</v>
      </c>
      <c r="F8" s="21" t="n">
        <v>17</v>
      </c>
      <c r="G8" s="0" t="s">
        <v>36</v>
      </c>
    </row>
    <row r="9" customFormat="false" ht="15" hidden="false" customHeight="false" outlineLevel="0" collapsed="false">
      <c r="D9" s="21" t="s">
        <v>37</v>
      </c>
      <c r="E9" s="21" t="n">
        <v>1</v>
      </c>
      <c r="F9" s="21" t="n">
        <f aca="false">F8*E9</f>
        <v>17</v>
      </c>
    </row>
    <row r="10" customFormat="false" ht="15" hidden="false" customHeight="false" outlineLevel="0" collapsed="false">
      <c r="D10" s="21" t="s">
        <v>38</v>
      </c>
      <c r="E10" s="21" t="n">
        <v>1</v>
      </c>
      <c r="F10" s="21" t="n">
        <f aca="false">F8*E10</f>
        <v>17</v>
      </c>
    </row>
    <row r="11" customFormat="false" ht="15" hidden="false" customHeight="false" outlineLevel="0" collapsed="false">
      <c r="D11" s="21" t="s">
        <v>39</v>
      </c>
      <c r="E11" s="21" t="n">
        <v>4</v>
      </c>
      <c r="F11" s="21" t="n">
        <f aca="false">F8*E11</f>
        <v>68</v>
      </c>
    </row>
    <row r="12" customFormat="false" ht="15" hidden="false" customHeight="false" outlineLevel="0" collapsed="false">
      <c r="D12" s="21" t="s">
        <v>40</v>
      </c>
      <c r="E12" s="21" t="n">
        <v>0.2</v>
      </c>
      <c r="F12" s="21" t="n">
        <f aca="false">F8*E12</f>
        <v>3.4</v>
      </c>
    </row>
    <row r="13" customFormat="false" ht="15" hidden="false" customHeight="false" outlineLevel="0" collapsed="false">
      <c r="D13" s="21" t="s">
        <v>41</v>
      </c>
      <c r="E13" s="21" t="n">
        <v>2.8</v>
      </c>
      <c r="F13" s="21" t="n">
        <f aca="false">F8*E13</f>
        <v>47.6</v>
      </c>
    </row>
    <row r="14" customFormat="false" ht="15" hidden="false" customHeight="false" outlineLevel="0" collapsed="false">
      <c r="D14" s="21" t="s">
        <v>42</v>
      </c>
      <c r="E14" s="0" t="n">
        <f aca="false">SUM(E9:E13)</f>
        <v>9</v>
      </c>
      <c r="F14" s="21" t="n">
        <f aca="false">SUM(F9:F13)</f>
        <v>153</v>
      </c>
    </row>
    <row r="15" customFormat="false" ht="15" hidden="false" customHeight="false" outlineLevel="0" collapsed="false">
      <c r="E15" s="21" t="s">
        <v>43</v>
      </c>
      <c r="F15" s="21" t="n">
        <f aca="false">F14/F8</f>
        <v>9</v>
      </c>
    </row>
    <row r="16" customFormat="false" ht="15" hidden="false" customHeight="false" outlineLevel="0" collapsed="false">
      <c r="D16" s="44" t="s">
        <v>44</v>
      </c>
      <c r="E16" s="44"/>
      <c r="F16" s="44"/>
      <c r="G16" s="44"/>
      <c r="H16" s="44"/>
      <c r="I16" s="44"/>
    </row>
    <row r="18" customFormat="false" ht="15" hidden="false" customHeight="false" outlineLevel="0" collapsed="false">
      <c r="D18" s="21" t="s">
        <v>45</v>
      </c>
      <c r="E18" s="21" t="s">
        <v>46</v>
      </c>
    </row>
    <row r="19" customFormat="false" ht="15" hidden="false" customHeight="false" outlineLevel="0" collapsed="false">
      <c r="D19" s="0" t="s">
        <v>47</v>
      </c>
    </row>
    <row r="20" customFormat="false" ht="15" hidden="false" customHeight="false" outlineLevel="0" collapsed="false">
      <c r="D20" s="0" t="s">
        <v>48</v>
      </c>
    </row>
    <row r="21" customFormat="false" ht="15" hidden="false" customHeight="false" outlineLevel="0" collapsed="false">
      <c r="D21" s="21" t="s">
        <v>49</v>
      </c>
      <c r="E21" s="21" t="s">
        <v>50</v>
      </c>
    </row>
    <row r="22" customFormat="false" ht="15" hidden="false" customHeight="false" outlineLevel="0" collapsed="false">
      <c r="D22" s="21" t="n">
        <v>25</v>
      </c>
      <c r="E22" s="21" t="s">
        <v>51</v>
      </c>
    </row>
    <row r="23" customFormat="false" ht="15" hidden="false" customHeight="false" outlineLevel="0" collapsed="false">
      <c r="D23" s="21" t="n">
        <v>42</v>
      </c>
      <c r="E23" s="21" t="s">
        <v>52</v>
      </c>
    </row>
    <row r="24" customFormat="false" ht="15" hidden="false" customHeight="false" outlineLevel="0" collapsed="false">
      <c r="D24" s="21" t="n">
        <v>70</v>
      </c>
      <c r="E24" s="21" t="s">
        <v>51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S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0" activeCellId="1" sqref="A2:A16 D50"/>
    </sheetView>
  </sheetViews>
  <sheetFormatPr defaultRowHeight="15" zeroHeight="false" outlineLevelRow="0" outlineLevelCol="0"/>
  <cols>
    <col collapsed="false" customWidth="true" hidden="false" outlineLevel="0" max="1" min="1" style="0" width="10.49"/>
    <col collapsed="false" customWidth="true" hidden="false" outlineLevel="0" max="2" min="2" style="0" width="21.66"/>
    <col collapsed="false" customWidth="true" hidden="false" outlineLevel="0" max="3" min="3" style="0" width="24.83"/>
    <col collapsed="false" customWidth="true" hidden="false" outlineLevel="0" max="5" min="4" style="0" width="10.49"/>
    <col collapsed="false" customWidth="true" hidden="false" outlineLevel="0" max="6" min="6" style="0" width="20.83"/>
    <col collapsed="false" customWidth="true" hidden="false" outlineLevel="0" max="7" min="7" style="0" width="12.16"/>
    <col collapsed="false" customWidth="true" hidden="false" outlineLevel="0" max="8" min="8" style="0" width="12.33"/>
    <col collapsed="false" customWidth="true" hidden="false" outlineLevel="0" max="9" min="9" style="0" width="12.5"/>
    <col collapsed="false" customWidth="true" hidden="false" outlineLevel="0" max="10" min="10" style="0" width="12.33"/>
    <col collapsed="false" customWidth="true" hidden="false" outlineLevel="0" max="11" min="11" style="0" width="13.16"/>
    <col collapsed="false" customWidth="true" hidden="false" outlineLevel="0" max="12" min="12" style="0" width="12.5"/>
    <col collapsed="false" customWidth="true" hidden="false" outlineLevel="0" max="13" min="13" style="0" width="13.33"/>
    <col collapsed="false" customWidth="true" hidden="false" outlineLevel="0" max="14" min="14" style="0" width="14.5"/>
    <col collapsed="false" customWidth="true" hidden="false" outlineLevel="0" max="15" min="15" style="0" width="13.83"/>
    <col collapsed="false" customWidth="true" hidden="false" outlineLevel="0" max="16" min="16" style="0" width="17.5"/>
    <col collapsed="false" customWidth="true" hidden="false" outlineLevel="0" max="1025" min="17" style="0" width="10.49"/>
  </cols>
  <sheetData>
    <row r="3" customFormat="false" ht="15" hidden="false" customHeight="false" outlineLevel="0" collapsed="false">
      <c r="B3" s="48" t="s">
        <v>53</v>
      </c>
      <c r="C3" s="48" t="s">
        <v>54</v>
      </c>
      <c r="D3" s="48" t="s">
        <v>55</v>
      </c>
      <c r="E3" s="48" t="s">
        <v>56</v>
      </c>
    </row>
    <row r="4" customFormat="false" ht="15" hidden="false" customHeight="false" outlineLevel="0" collapsed="false">
      <c r="B4" s="49" t="s">
        <v>57</v>
      </c>
      <c r="C4" s="50" t="s">
        <v>58</v>
      </c>
      <c r="D4" s="51" t="s">
        <v>59</v>
      </c>
      <c r="E4" s="51" t="s">
        <v>60</v>
      </c>
    </row>
    <row r="5" customFormat="false" ht="15" hidden="false" customHeight="false" outlineLevel="0" collapsed="false">
      <c r="B5" s="49" t="s">
        <v>61</v>
      </c>
      <c r="C5" s="50" t="s">
        <v>62</v>
      </c>
      <c r="D5" s="52" t="s">
        <v>63</v>
      </c>
      <c r="E5" s="53"/>
    </row>
    <row r="10" customFormat="false" ht="15" hidden="false" customHeight="false" outlineLevel="0" collapsed="false">
      <c r="F10" s="44" t="s">
        <v>64</v>
      </c>
      <c r="G10" s="54" t="s">
        <v>65</v>
      </c>
      <c r="H10" s="55" t="n">
        <v>69</v>
      </c>
    </row>
    <row r="11" customFormat="false" ht="15" hidden="false" customHeight="false" outlineLevel="0" collapsed="false">
      <c r="F11" s="56" t="s">
        <v>66</v>
      </c>
      <c r="G11" s="57" t="n">
        <v>0.25</v>
      </c>
      <c r="H11" s="58" t="n">
        <f aca="false">H10*G11</f>
        <v>17.25</v>
      </c>
    </row>
    <row r="12" customFormat="false" ht="15" hidden="false" customHeight="false" outlineLevel="0" collapsed="false">
      <c r="B12" s="44" t="s">
        <v>67</v>
      </c>
      <c r="F12" s="56" t="s">
        <v>68</v>
      </c>
      <c r="G12" s="57" t="n">
        <v>0.25</v>
      </c>
      <c r="H12" s="58" t="n">
        <f aca="false">H10*G12</f>
        <v>17.25</v>
      </c>
    </row>
    <row r="13" customFormat="false" ht="15" hidden="false" customHeight="false" outlineLevel="0" collapsed="false">
      <c r="F13" s="56" t="s">
        <v>41</v>
      </c>
      <c r="G13" s="57" t="n">
        <v>2.5</v>
      </c>
      <c r="H13" s="58" t="n">
        <f aca="false">H10*G13</f>
        <v>172.5</v>
      </c>
    </row>
    <row r="14" customFormat="false" ht="15" hidden="false" customHeight="false" outlineLevel="0" collapsed="false">
      <c r="F14" s="56" t="s">
        <v>69</v>
      </c>
      <c r="G14" s="57" t="n">
        <v>5</v>
      </c>
      <c r="H14" s="58" t="n">
        <f aca="false">H10*G14</f>
        <v>345</v>
      </c>
    </row>
    <row r="15" customFormat="false" ht="15" hidden="false" customHeight="false" outlineLevel="0" collapsed="false">
      <c r="C15" s="59" t="s">
        <v>70</v>
      </c>
      <c r="D15" s="60" t="n">
        <v>0</v>
      </c>
      <c r="F15" s="61" t="s">
        <v>71</v>
      </c>
      <c r="G15" s="62" t="n">
        <f aca="false">SUM(G11:G14)</f>
        <v>8</v>
      </c>
      <c r="H15" s="63" t="n">
        <f aca="false">H11+H12+H13+H14</f>
        <v>552</v>
      </c>
    </row>
    <row r="16" customFormat="false" ht="15" hidden="false" customHeight="false" outlineLevel="0" collapsed="false">
      <c r="C16" s="59" t="s">
        <v>72</v>
      </c>
      <c r="D16" s="60" t="n">
        <v>0</v>
      </c>
    </row>
    <row r="17" customFormat="false" ht="15" hidden="false" customHeight="false" outlineLevel="0" collapsed="false">
      <c r="C17" s="59" t="s">
        <v>73</v>
      </c>
      <c r="D17" s="60" t="n">
        <v>0</v>
      </c>
      <c r="G17" s="0" t="s">
        <v>74</v>
      </c>
    </row>
    <row r="18" customFormat="false" ht="15" hidden="false" customHeight="false" outlineLevel="0" collapsed="false">
      <c r="C18" s="59" t="s">
        <v>75</v>
      </c>
      <c r="D18" s="64" t="n">
        <v>10</v>
      </c>
    </row>
    <row r="19" customFormat="false" ht="15" hidden="false" customHeight="false" outlineLevel="0" collapsed="false">
      <c r="C19" s="59" t="s">
        <v>76</v>
      </c>
      <c r="D19" s="64" t="n">
        <v>10</v>
      </c>
    </row>
    <row r="20" customFormat="false" ht="15" hidden="false" customHeight="false" outlineLevel="0" collapsed="false">
      <c r="C20" s="59" t="s">
        <v>77</v>
      </c>
      <c r="D20" s="60" t="n">
        <v>10</v>
      </c>
    </row>
    <row r="21" customFormat="false" ht="15" hidden="false" customHeight="false" outlineLevel="0" collapsed="false">
      <c r="C21" s="59" t="s">
        <v>78</v>
      </c>
      <c r="D21" s="60" t="n">
        <v>50</v>
      </c>
    </row>
    <row r="22" customFormat="false" ht="15" hidden="false" customHeight="false" outlineLevel="0" collapsed="false">
      <c r="C22" s="59" t="s">
        <v>79</v>
      </c>
      <c r="D22" s="60" t="n">
        <v>50</v>
      </c>
    </row>
    <row r="23" customFormat="false" ht="15" hidden="false" customHeight="false" outlineLevel="0" collapsed="false">
      <c r="C23" s="59" t="s">
        <v>80</v>
      </c>
      <c r="D23" s="64" t="n">
        <v>50</v>
      </c>
      <c r="F23" s="65" t="s">
        <v>81</v>
      </c>
      <c r="G23" s="66" t="n">
        <v>1</v>
      </c>
      <c r="H23" s="67" t="n">
        <v>2</v>
      </c>
      <c r="I23" s="67" t="n">
        <v>3</v>
      </c>
      <c r="J23" s="67" t="n">
        <v>4</v>
      </c>
      <c r="K23" s="67" t="n">
        <v>5</v>
      </c>
      <c r="L23" s="67" t="n">
        <v>6</v>
      </c>
      <c r="M23" s="67" t="n">
        <v>7</v>
      </c>
      <c r="N23" s="67" t="n">
        <v>8</v>
      </c>
      <c r="O23" s="67" t="n">
        <v>9</v>
      </c>
      <c r="P23" s="67" t="n">
        <v>10</v>
      </c>
      <c r="Q23" s="67" t="n">
        <v>11</v>
      </c>
      <c r="R23" s="67" t="n">
        <v>12</v>
      </c>
      <c r="S23" s="68"/>
    </row>
    <row r="24" customFormat="false" ht="15" hidden="false" customHeight="false" outlineLevel="0" collapsed="false">
      <c r="C24" s="59" t="s">
        <v>82</v>
      </c>
      <c r="D24" s="64" t="n">
        <v>100</v>
      </c>
      <c r="F24" s="69" t="s">
        <v>83</v>
      </c>
      <c r="G24" s="70" t="s">
        <v>84</v>
      </c>
      <c r="H24" s="70" t="s">
        <v>84</v>
      </c>
      <c r="I24" s="70" t="s">
        <v>85</v>
      </c>
      <c r="J24" s="70" t="s">
        <v>85</v>
      </c>
      <c r="K24" s="70" t="s">
        <v>86</v>
      </c>
      <c r="L24" s="70" t="s">
        <v>86</v>
      </c>
      <c r="M24" s="70" t="s">
        <v>87</v>
      </c>
      <c r="N24" s="70" t="s">
        <v>87</v>
      </c>
      <c r="O24" s="70" t="s">
        <v>88</v>
      </c>
      <c r="P24" s="70" t="s">
        <v>88</v>
      </c>
      <c r="Q24" s="70" t="s">
        <v>89</v>
      </c>
      <c r="R24" s="70" t="s">
        <v>89</v>
      </c>
      <c r="S24" s="71" t="s">
        <v>83</v>
      </c>
    </row>
    <row r="25" customFormat="false" ht="15" hidden="false" customHeight="false" outlineLevel="0" collapsed="false">
      <c r="C25" s="59" t="s">
        <v>90</v>
      </c>
      <c r="D25" s="64" t="n">
        <v>100</v>
      </c>
      <c r="F25" s="72" t="s">
        <v>91</v>
      </c>
      <c r="G25" s="70" t="n">
        <v>0</v>
      </c>
      <c r="H25" s="70" t="n">
        <v>0</v>
      </c>
      <c r="I25" s="70" t="n">
        <v>0</v>
      </c>
      <c r="J25" s="70" t="n">
        <v>0</v>
      </c>
      <c r="K25" s="70" t="n">
        <v>0</v>
      </c>
      <c r="L25" s="70" t="n">
        <v>0</v>
      </c>
      <c r="M25" s="70" t="n">
        <v>0</v>
      </c>
      <c r="N25" s="70" t="n">
        <v>0</v>
      </c>
      <c r="O25" s="70" t="n">
        <v>0</v>
      </c>
      <c r="P25" s="70" t="n">
        <v>10</v>
      </c>
      <c r="Q25" s="70" t="n">
        <v>10</v>
      </c>
      <c r="R25" s="70" t="n">
        <v>10</v>
      </c>
      <c r="S25" s="70" t="s">
        <v>91</v>
      </c>
    </row>
    <row r="26" customFormat="false" ht="15" hidden="false" customHeight="false" outlineLevel="0" collapsed="false">
      <c r="C26" s="59" t="s">
        <v>92</v>
      </c>
      <c r="D26" s="64" t="n">
        <v>100</v>
      </c>
      <c r="F26" s="72" t="s">
        <v>93</v>
      </c>
      <c r="G26" s="70" t="n">
        <v>10</v>
      </c>
      <c r="H26" s="70" t="n">
        <v>10</v>
      </c>
      <c r="I26" s="70" t="n">
        <v>10</v>
      </c>
      <c r="J26" s="70" t="n">
        <v>10</v>
      </c>
      <c r="K26" s="70" t="n">
        <v>10</v>
      </c>
      <c r="L26" s="70" t="n">
        <v>10</v>
      </c>
      <c r="M26" s="70" t="n">
        <v>50</v>
      </c>
      <c r="N26" s="70" t="n">
        <v>50</v>
      </c>
      <c r="O26" s="70" t="n">
        <v>50</v>
      </c>
      <c r="P26" s="70" t="n">
        <v>50</v>
      </c>
      <c r="Q26" s="70" t="n">
        <v>50</v>
      </c>
      <c r="R26" s="70" t="n">
        <v>50</v>
      </c>
      <c r="S26" s="70" t="s">
        <v>93</v>
      </c>
    </row>
    <row r="27" customFormat="false" ht="15" hidden="false" customHeight="false" outlineLevel="0" collapsed="false">
      <c r="C27" s="59" t="s">
        <v>94</v>
      </c>
      <c r="D27" s="60" t="n">
        <v>200</v>
      </c>
      <c r="F27" s="72" t="s">
        <v>95</v>
      </c>
      <c r="G27" s="70" t="n">
        <v>50</v>
      </c>
      <c r="H27" s="70" t="n">
        <v>50</v>
      </c>
      <c r="I27" s="70" t="n">
        <v>50</v>
      </c>
      <c r="J27" s="70" t="n">
        <v>100</v>
      </c>
      <c r="K27" s="70" t="n">
        <v>100</v>
      </c>
      <c r="L27" s="70" t="n">
        <v>100</v>
      </c>
      <c r="M27" s="70" t="n">
        <v>100</v>
      </c>
      <c r="N27" s="70" t="n">
        <v>100</v>
      </c>
      <c r="O27" s="70" t="n">
        <v>100</v>
      </c>
      <c r="P27" s="70" t="n">
        <v>100</v>
      </c>
      <c r="Q27" s="70" t="n">
        <v>100</v>
      </c>
      <c r="R27" s="70" t="n">
        <v>100</v>
      </c>
      <c r="S27" s="70" t="s">
        <v>95</v>
      </c>
    </row>
    <row r="28" customFormat="false" ht="15" hidden="false" customHeight="false" outlineLevel="0" collapsed="false">
      <c r="C28" s="59" t="s">
        <v>96</v>
      </c>
      <c r="D28" s="60" t="n">
        <v>200</v>
      </c>
      <c r="F28" s="73" t="s">
        <v>97</v>
      </c>
      <c r="G28" s="70" t="n">
        <v>200</v>
      </c>
      <c r="H28" s="70" t="n">
        <v>200</v>
      </c>
      <c r="I28" s="70" t="n">
        <v>200</v>
      </c>
      <c r="J28" s="70" t="n">
        <v>200</v>
      </c>
      <c r="K28" s="70" t="n">
        <v>200</v>
      </c>
      <c r="L28" s="70" t="n">
        <v>200</v>
      </c>
      <c r="M28" s="70" t="n">
        <v>200</v>
      </c>
      <c r="N28" s="70" t="n">
        <v>200</v>
      </c>
      <c r="O28" s="70" t="n">
        <v>200</v>
      </c>
      <c r="P28" s="70" t="s">
        <v>98</v>
      </c>
      <c r="Q28" s="70" t="s">
        <v>98</v>
      </c>
      <c r="R28" s="70" t="s">
        <v>98</v>
      </c>
      <c r="S28" s="74" t="s">
        <v>97</v>
      </c>
    </row>
    <row r="29" customFormat="false" ht="15" hidden="false" customHeight="false" outlineLevel="0" collapsed="false">
      <c r="C29" s="59" t="s">
        <v>99</v>
      </c>
      <c r="D29" s="64" t="n">
        <v>200</v>
      </c>
      <c r="F29" s="73" t="s">
        <v>100</v>
      </c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4" t="s">
        <v>100</v>
      </c>
    </row>
    <row r="30" customFormat="false" ht="15" hidden="false" customHeight="false" outlineLevel="0" collapsed="false">
      <c r="C30" s="59" t="s">
        <v>101</v>
      </c>
      <c r="D30" s="60" t="s">
        <v>102</v>
      </c>
      <c r="F30" s="73" t="s">
        <v>103</v>
      </c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4" t="s">
        <v>103</v>
      </c>
    </row>
    <row r="31" customFormat="false" ht="15" hidden="false" customHeight="false" outlineLevel="0" collapsed="false">
      <c r="C31" s="59" t="s">
        <v>104</v>
      </c>
      <c r="D31" s="60" t="s">
        <v>105</v>
      </c>
      <c r="F31" s="73" t="s">
        <v>106</v>
      </c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4" t="s">
        <v>106</v>
      </c>
    </row>
    <row r="32" customFormat="false" ht="15" hidden="false" customHeight="false" outlineLevel="0" collapsed="false">
      <c r="C32" s="75" t="s">
        <v>107</v>
      </c>
      <c r="D32" s="76" t="n">
        <v>17</v>
      </c>
    </row>
    <row r="33" customFormat="false" ht="15" hidden="false" customHeight="false" outlineLevel="0" collapsed="false">
      <c r="C33" s="75" t="s">
        <v>108</v>
      </c>
      <c r="D33" s="76" t="n">
        <v>3</v>
      </c>
    </row>
    <row r="34" customFormat="false" ht="15" hidden="false" customHeight="false" outlineLevel="0" collapsed="false">
      <c r="C34" s="75" t="s">
        <v>109</v>
      </c>
      <c r="D34" s="76" t="n">
        <f aca="false">D32*D33</f>
        <v>51</v>
      </c>
    </row>
    <row r="35" customFormat="false" ht="15" hidden="false" customHeight="false" outlineLevel="0" collapsed="false">
      <c r="C35" s="75" t="s">
        <v>110</v>
      </c>
      <c r="D35" s="76" t="n">
        <f aca="false">D34+12</f>
        <v>63</v>
      </c>
      <c r="E35" s="77" t="s">
        <v>111</v>
      </c>
    </row>
    <row r="36" customFormat="false" ht="15" hidden="false" customHeight="false" outlineLevel="0" collapsed="false">
      <c r="C36" s="75" t="s">
        <v>112</v>
      </c>
      <c r="D36" s="78" t="n">
        <f aca="false">D35+D35*10%</f>
        <v>69.3</v>
      </c>
    </row>
    <row r="42" customFormat="false" ht="15" hidden="false" customHeight="false" outlineLevel="0" collapsed="false">
      <c r="E42" s="77"/>
    </row>
    <row r="48" customFormat="false" ht="15" hidden="false" customHeight="false" outlineLevel="0" collapsed="false">
      <c r="C48" s="0" t="s">
        <v>113</v>
      </c>
    </row>
    <row r="49" customFormat="false" ht="15" hidden="false" customHeight="false" outlineLevel="0" collapsed="false">
      <c r="C49" s="79" t="s">
        <v>114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9:Z1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W33" activeCellId="1" sqref="A2:A16 W33"/>
    </sheetView>
  </sheetViews>
  <sheetFormatPr defaultRowHeight="15" zeroHeight="false" outlineLevelRow="0" outlineLevelCol="0"/>
  <cols>
    <col collapsed="false" customWidth="true" hidden="false" outlineLevel="0" max="1025" min="1" style="0" width="10.49"/>
  </cols>
  <sheetData>
    <row r="19" customFormat="false" ht="23" hidden="false" customHeight="false" outlineLevel="0" collapsed="false">
      <c r="B19" s="80" t="s">
        <v>115</v>
      </c>
      <c r="C19" s="80"/>
      <c r="D19" s="80"/>
      <c r="E19" s="80"/>
      <c r="F19" s="80"/>
      <c r="G19" s="80"/>
      <c r="H19" s="80"/>
      <c r="I19" s="80"/>
      <c r="J19" s="80"/>
      <c r="K19" s="80"/>
      <c r="Q19" s="80" t="s">
        <v>62</v>
      </c>
      <c r="R19" s="80"/>
      <c r="S19" s="80"/>
      <c r="T19" s="80"/>
      <c r="U19" s="80"/>
      <c r="V19" s="80"/>
      <c r="W19" s="80"/>
      <c r="X19" s="80"/>
      <c r="Y19" s="80"/>
      <c r="Z19" s="80"/>
    </row>
    <row r="20" customFormat="false" ht="20" hidden="false" customHeight="false" outlineLevel="0" collapsed="false">
      <c r="B20" s="81" t="s">
        <v>116</v>
      </c>
      <c r="C20" s="81" t="s">
        <v>117</v>
      </c>
      <c r="D20" s="81" t="s">
        <v>118</v>
      </c>
      <c r="E20" s="81" t="s">
        <v>119</v>
      </c>
      <c r="F20" s="81" t="s">
        <v>120</v>
      </c>
      <c r="G20" s="81" t="s">
        <v>121</v>
      </c>
      <c r="H20" s="81" t="s">
        <v>122</v>
      </c>
      <c r="I20" s="81" t="s">
        <v>123</v>
      </c>
      <c r="J20" s="81" t="s">
        <v>124</v>
      </c>
      <c r="K20" s="81" t="s">
        <v>125</v>
      </c>
      <c r="Q20" s="81" t="s">
        <v>116</v>
      </c>
      <c r="R20" s="81" t="s">
        <v>117</v>
      </c>
      <c r="S20" s="81" t="s">
        <v>118</v>
      </c>
      <c r="T20" s="81" t="s">
        <v>119</v>
      </c>
      <c r="U20" s="81" t="s">
        <v>120</v>
      </c>
      <c r="V20" s="81" t="s">
        <v>121</v>
      </c>
      <c r="W20" s="81" t="s">
        <v>122</v>
      </c>
      <c r="X20" s="81" t="s">
        <v>123</v>
      </c>
      <c r="Y20" s="81" t="s">
        <v>124</v>
      </c>
      <c r="Z20" s="81" t="s">
        <v>125</v>
      </c>
    </row>
    <row r="21" customFormat="false" ht="15" hidden="false" customHeight="false" outlineLevel="0" collapsed="false">
      <c r="B21" s="82" t="s">
        <v>126</v>
      </c>
      <c r="C21" s="82" t="s">
        <v>127</v>
      </c>
      <c r="D21" s="82"/>
      <c r="E21" s="82" t="s">
        <v>128</v>
      </c>
      <c r="F21" s="82"/>
      <c r="G21" s="82"/>
      <c r="H21" s="83" t="n">
        <v>21.812508885684</v>
      </c>
      <c r="I21" s="83" t="n">
        <v>21.797659542917</v>
      </c>
      <c r="J21" s="84" t="n">
        <v>0.0210001419334641</v>
      </c>
      <c r="K21" s="85" t="n">
        <v>1000000</v>
      </c>
      <c r="Q21" s="82" t="s">
        <v>126</v>
      </c>
      <c r="R21" s="82" t="s">
        <v>127</v>
      </c>
      <c r="S21" s="82"/>
      <c r="T21" s="82" t="s">
        <v>128</v>
      </c>
      <c r="U21" s="82"/>
      <c r="V21" s="82"/>
      <c r="W21" s="83" t="n">
        <v>17.3586890264147</v>
      </c>
      <c r="X21" s="83" t="n">
        <v>17.3468160313956</v>
      </c>
      <c r="Y21" s="84" t="n">
        <v>0.0167909505820175</v>
      </c>
      <c r="Z21" s="85" t="n">
        <v>1000000</v>
      </c>
    </row>
    <row r="22" customFormat="false" ht="15" hidden="false" customHeight="false" outlineLevel="0" collapsed="false">
      <c r="B22" s="82" t="s">
        <v>129</v>
      </c>
      <c r="C22" s="82" t="s">
        <v>127</v>
      </c>
      <c r="D22" s="82"/>
      <c r="E22" s="82" t="s">
        <v>128</v>
      </c>
      <c r="F22" s="82"/>
      <c r="G22" s="82"/>
      <c r="H22" s="83" t="n">
        <v>21.78281020015</v>
      </c>
      <c r="I22" s="83" t="n">
        <v>21.797659542917</v>
      </c>
      <c r="J22" s="84" t="n">
        <v>0.0210001419334641</v>
      </c>
      <c r="K22" s="85" t="n">
        <v>1000000</v>
      </c>
      <c r="Q22" s="82" t="s">
        <v>129</v>
      </c>
      <c r="R22" s="82" t="s">
        <v>127</v>
      </c>
      <c r="S22" s="82"/>
      <c r="T22" s="82" t="s">
        <v>128</v>
      </c>
      <c r="U22" s="82"/>
      <c r="V22" s="82"/>
      <c r="W22" s="83" t="n">
        <v>17.3349430363765</v>
      </c>
      <c r="X22" s="83" t="n">
        <v>17.3468160313956</v>
      </c>
      <c r="Y22" s="84" t="n">
        <v>0.0167909505820175</v>
      </c>
      <c r="Z22" s="85" t="n">
        <v>1000000</v>
      </c>
    </row>
    <row r="23" customFormat="false" ht="15" hidden="false" customHeight="false" outlineLevel="0" collapsed="false">
      <c r="B23" s="82" t="s">
        <v>130</v>
      </c>
      <c r="C23" s="82" t="s">
        <v>127</v>
      </c>
      <c r="D23" s="82"/>
      <c r="E23" s="82" t="s">
        <v>131</v>
      </c>
      <c r="F23" s="82"/>
      <c r="G23" s="82"/>
      <c r="H23" s="83" t="n">
        <v>23.6988274133436</v>
      </c>
      <c r="I23" s="83" t="n">
        <v>23.7239679958683</v>
      </c>
      <c r="J23" s="84" t="n">
        <v>0.0355541527724498</v>
      </c>
      <c r="K23" s="85" t="n">
        <v>200000</v>
      </c>
      <c r="Q23" s="82" t="s">
        <v>130</v>
      </c>
      <c r="R23" s="82" t="s">
        <v>127</v>
      </c>
      <c r="S23" s="82"/>
      <c r="T23" s="82" t="s">
        <v>131</v>
      </c>
      <c r="U23" s="82"/>
      <c r="V23" s="82"/>
      <c r="W23" s="83" t="n">
        <v>19.3426870734465</v>
      </c>
      <c r="X23" s="83" t="n">
        <v>19.3598249708371</v>
      </c>
      <c r="Y23" s="84" t="n">
        <v>0.0242366469203789</v>
      </c>
      <c r="Z23" s="85" t="n">
        <v>200000</v>
      </c>
    </row>
    <row r="24" customFormat="false" ht="15" hidden="false" customHeight="false" outlineLevel="0" collapsed="false">
      <c r="B24" s="82" t="s">
        <v>132</v>
      </c>
      <c r="C24" s="82" t="s">
        <v>127</v>
      </c>
      <c r="D24" s="82"/>
      <c r="E24" s="82" t="s">
        <v>131</v>
      </c>
      <c r="F24" s="82"/>
      <c r="G24" s="82"/>
      <c r="H24" s="83" t="n">
        <v>23.749108578393</v>
      </c>
      <c r="I24" s="83" t="n">
        <v>23.7239679958683</v>
      </c>
      <c r="J24" s="84" t="n">
        <v>0.0355541527724498</v>
      </c>
      <c r="K24" s="85" t="n">
        <v>200000</v>
      </c>
      <c r="Q24" s="82" t="s">
        <v>132</v>
      </c>
      <c r="R24" s="82" t="s">
        <v>127</v>
      </c>
      <c r="S24" s="82"/>
      <c r="T24" s="82" t="s">
        <v>131</v>
      </c>
      <c r="U24" s="82"/>
      <c r="V24" s="82"/>
      <c r="W24" s="83" t="n">
        <v>19.3769628682277</v>
      </c>
      <c r="X24" s="83" t="n">
        <v>19.3598249708371</v>
      </c>
      <c r="Y24" s="84" t="n">
        <v>0.0242366469203789</v>
      </c>
      <c r="Z24" s="85" t="n">
        <v>200000</v>
      </c>
    </row>
    <row r="25" customFormat="false" ht="15" hidden="false" customHeight="false" outlineLevel="0" collapsed="false">
      <c r="B25" s="82" t="s">
        <v>133</v>
      </c>
      <c r="C25" s="82" t="s">
        <v>127</v>
      </c>
      <c r="D25" s="82"/>
      <c r="E25" s="82" t="s">
        <v>134</v>
      </c>
      <c r="F25" s="82"/>
      <c r="G25" s="82"/>
      <c r="H25" s="83" t="n">
        <v>26.3106167241451</v>
      </c>
      <c r="I25" s="83" t="n">
        <v>26.2191823972343</v>
      </c>
      <c r="J25" s="84" t="n">
        <v>0.129307665183772</v>
      </c>
      <c r="K25" s="85" t="n">
        <v>40000</v>
      </c>
      <c r="Q25" s="82" t="s">
        <v>133</v>
      </c>
      <c r="R25" s="82" t="s">
        <v>127</v>
      </c>
      <c r="S25" s="82"/>
      <c r="T25" s="82" t="s">
        <v>134</v>
      </c>
      <c r="U25" s="82"/>
      <c r="V25" s="82"/>
      <c r="W25" s="83" t="n">
        <v>21.5927526950983</v>
      </c>
      <c r="X25" s="83" t="n">
        <v>21.5795378861831</v>
      </c>
      <c r="Y25" s="84" t="n">
        <v>0.0186885619920161</v>
      </c>
      <c r="Z25" s="85" t="n">
        <v>40000</v>
      </c>
    </row>
    <row r="26" customFormat="false" ht="15" hidden="false" customHeight="false" outlineLevel="0" collapsed="false">
      <c r="B26" s="82" t="s">
        <v>135</v>
      </c>
      <c r="C26" s="82" t="s">
        <v>127</v>
      </c>
      <c r="D26" s="82"/>
      <c r="E26" s="82" t="s">
        <v>134</v>
      </c>
      <c r="F26" s="82"/>
      <c r="G26" s="82"/>
      <c r="H26" s="83" t="n">
        <v>26.1277480703234</v>
      </c>
      <c r="I26" s="83" t="n">
        <v>26.2191823972343</v>
      </c>
      <c r="J26" s="84" t="n">
        <v>0.129307665183772</v>
      </c>
      <c r="K26" s="85" t="n">
        <v>40000</v>
      </c>
      <c r="Q26" s="82" t="s">
        <v>135</v>
      </c>
      <c r="R26" s="82" t="s">
        <v>127</v>
      </c>
      <c r="S26" s="82"/>
      <c r="T26" s="82" t="s">
        <v>134</v>
      </c>
      <c r="U26" s="82"/>
      <c r="V26" s="82"/>
      <c r="W26" s="83" t="n">
        <v>21.5663230772679</v>
      </c>
      <c r="X26" s="83" t="n">
        <v>21.5795378861831</v>
      </c>
      <c r="Y26" s="84" t="n">
        <v>0.0186885619920161</v>
      </c>
      <c r="Z26" s="85" t="n">
        <v>40000</v>
      </c>
    </row>
    <row r="27" customFormat="false" ht="15" hidden="false" customHeight="false" outlineLevel="0" collapsed="false">
      <c r="B27" s="82" t="s">
        <v>136</v>
      </c>
      <c r="C27" s="82" t="s">
        <v>127</v>
      </c>
      <c r="D27" s="82"/>
      <c r="E27" s="82" t="s">
        <v>137</v>
      </c>
      <c r="F27" s="82"/>
      <c r="G27" s="82"/>
      <c r="H27" s="83" t="n">
        <v>28.3632978333571</v>
      </c>
      <c r="I27" s="83" t="n">
        <v>28.4667888684521</v>
      </c>
      <c r="J27" s="84" t="n">
        <v>0.146358425415257</v>
      </c>
      <c r="K27" s="85" t="n">
        <v>8000</v>
      </c>
      <c r="Q27" s="82" t="s">
        <v>136</v>
      </c>
      <c r="R27" s="82" t="s">
        <v>127</v>
      </c>
      <c r="S27" s="82"/>
      <c r="T27" s="82" t="s">
        <v>137</v>
      </c>
      <c r="U27" s="82"/>
      <c r="V27" s="82"/>
      <c r="W27" s="83" t="n">
        <v>24.0088496603022</v>
      </c>
      <c r="X27" s="83" t="n">
        <v>24.0294618360801</v>
      </c>
      <c r="Y27" s="84" t="n">
        <v>0.029150018535002</v>
      </c>
      <c r="Z27" s="85" t="n">
        <v>8000</v>
      </c>
    </row>
    <row r="28" customFormat="false" ht="15" hidden="false" customHeight="false" outlineLevel="0" collapsed="false">
      <c r="B28" s="82" t="s">
        <v>138</v>
      </c>
      <c r="C28" s="82" t="s">
        <v>127</v>
      </c>
      <c r="D28" s="82"/>
      <c r="E28" s="82" t="s">
        <v>137</v>
      </c>
      <c r="F28" s="82"/>
      <c r="G28" s="82"/>
      <c r="H28" s="83" t="n">
        <v>28.570279903547</v>
      </c>
      <c r="I28" s="83" t="n">
        <v>28.4667888684521</v>
      </c>
      <c r="J28" s="84" t="n">
        <v>0.146358425415257</v>
      </c>
      <c r="K28" s="85" t="n">
        <v>8000</v>
      </c>
      <c r="Q28" s="82" t="s">
        <v>138</v>
      </c>
      <c r="R28" s="82" t="s">
        <v>127</v>
      </c>
      <c r="S28" s="82"/>
      <c r="T28" s="82" t="s">
        <v>137</v>
      </c>
      <c r="U28" s="82"/>
      <c r="V28" s="82"/>
      <c r="W28" s="83" t="n">
        <v>24.0500740118579</v>
      </c>
      <c r="X28" s="83" t="n">
        <v>24.0294618360801</v>
      </c>
      <c r="Y28" s="84" t="n">
        <v>0.029150018535002</v>
      </c>
      <c r="Z28" s="85" t="n">
        <v>8000</v>
      </c>
    </row>
    <row r="29" customFormat="false" ht="15" hidden="false" customHeight="false" outlineLevel="0" collapsed="false">
      <c r="B29" s="82" t="s">
        <v>139</v>
      </c>
      <c r="C29" s="82" t="s">
        <v>127</v>
      </c>
      <c r="D29" s="82"/>
      <c r="E29" s="82" t="s">
        <v>140</v>
      </c>
      <c r="F29" s="82"/>
      <c r="G29" s="82"/>
      <c r="H29" s="83" t="n">
        <v>31.1486294624639</v>
      </c>
      <c r="I29" s="83" t="n">
        <v>30.9965044864153</v>
      </c>
      <c r="J29" s="84" t="n">
        <v>0.215137204303573</v>
      </c>
      <c r="K29" s="85" t="n">
        <v>1600</v>
      </c>
      <c r="Q29" s="82" t="s">
        <v>139</v>
      </c>
      <c r="R29" s="82" t="s">
        <v>127</v>
      </c>
      <c r="S29" s="82"/>
      <c r="T29" s="82" t="s">
        <v>140</v>
      </c>
      <c r="U29" s="82"/>
      <c r="V29" s="82"/>
      <c r="W29" s="83" t="n">
        <v>26.3387083559482</v>
      </c>
      <c r="X29" s="83" t="n">
        <v>26.3325982622056</v>
      </c>
      <c r="Y29" s="84" t="n">
        <v>0.0086409774382375</v>
      </c>
      <c r="Z29" s="85" t="n">
        <v>1600</v>
      </c>
    </row>
    <row r="30" customFormat="false" ht="15" hidden="false" customHeight="false" outlineLevel="0" collapsed="false">
      <c r="B30" s="82" t="s">
        <v>141</v>
      </c>
      <c r="C30" s="82" t="s">
        <v>127</v>
      </c>
      <c r="D30" s="82"/>
      <c r="E30" s="82" t="s">
        <v>140</v>
      </c>
      <c r="F30" s="82"/>
      <c r="G30" s="82"/>
      <c r="H30" s="83" t="n">
        <v>30.8443795103668</v>
      </c>
      <c r="I30" s="83" t="n">
        <v>30.9965044864153</v>
      </c>
      <c r="J30" s="84" t="n">
        <v>0.215137204303573</v>
      </c>
      <c r="K30" s="85" t="n">
        <v>1600</v>
      </c>
      <c r="Q30" s="82" t="s">
        <v>141</v>
      </c>
      <c r="R30" s="82" t="s">
        <v>127</v>
      </c>
      <c r="S30" s="82"/>
      <c r="T30" s="82" t="s">
        <v>140</v>
      </c>
      <c r="U30" s="82"/>
      <c r="V30" s="82"/>
      <c r="W30" s="83" t="n">
        <v>26.3264881684629</v>
      </c>
      <c r="X30" s="83" t="n">
        <v>26.3325982622056</v>
      </c>
      <c r="Y30" s="84" t="n">
        <v>0.0086409774382375</v>
      </c>
      <c r="Z30" s="85" t="n">
        <v>1600</v>
      </c>
    </row>
    <row r="31" customFormat="false" ht="15" hidden="false" customHeight="false" outlineLevel="0" collapsed="false">
      <c r="B31" s="82" t="s">
        <v>142</v>
      </c>
      <c r="C31" s="82" t="s">
        <v>127</v>
      </c>
      <c r="D31" s="82"/>
      <c r="E31" s="82" t="s">
        <v>143</v>
      </c>
      <c r="F31" s="82"/>
      <c r="G31" s="82"/>
      <c r="H31" s="83"/>
      <c r="I31" s="83" t="n">
        <v>0</v>
      </c>
      <c r="J31" s="84" t="n">
        <v>0</v>
      </c>
      <c r="K31" s="85"/>
      <c r="Q31" s="82" t="s">
        <v>142</v>
      </c>
      <c r="R31" s="82" t="s">
        <v>127</v>
      </c>
      <c r="S31" s="82"/>
      <c r="T31" s="82" t="s">
        <v>143</v>
      </c>
      <c r="U31" s="82"/>
      <c r="V31" s="82"/>
      <c r="W31" s="83" t="n">
        <v>36.120442727909</v>
      </c>
      <c r="X31" s="83" t="n">
        <v>36.120442727909</v>
      </c>
      <c r="Y31" s="84" t="n">
        <v>0</v>
      </c>
      <c r="Z31" s="85" t="n">
        <v>1.44341768070892</v>
      </c>
    </row>
    <row r="32" customFormat="false" ht="15" hidden="false" customHeight="false" outlineLevel="0" collapsed="false">
      <c r="B32" s="82" t="s">
        <v>144</v>
      </c>
      <c r="C32" s="82" t="s">
        <v>127</v>
      </c>
      <c r="D32" s="82"/>
      <c r="E32" s="82" t="s">
        <v>143</v>
      </c>
      <c r="F32" s="82"/>
      <c r="G32" s="82"/>
      <c r="H32" s="83" t="n">
        <v>37.8591014326399</v>
      </c>
      <c r="I32" s="83" t="n">
        <v>37.8591014326399</v>
      </c>
      <c r="J32" s="84" t="n">
        <v>0</v>
      </c>
      <c r="K32" s="85" t="n">
        <v>12.3795162274252</v>
      </c>
      <c r="Q32" s="82" t="s">
        <v>144</v>
      </c>
      <c r="R32" s="82" t="s">
        <v>127</v>
      </c>
      <c r="S32" s="82"/>
      <c r="T32" s="82" t="s">
        <v>143</v>
      </c>
      <c r="U32" s="82"/>
      <c r="V32" s="82"/>
      <c r="W32" s="83" t="n">
        <v>37.9186897360443</v>
      </c>
      <c r="X32" s="83" t="n">
        <v>37.9186897360443</v>
      </c>
      <c r="Y32" s="84" t="n">
        <v>0</v>
      </c>
      <c r="Z32" s="85" t="n">
        <v>0.402017058900672</v>
      </c>
    </row>
    <row r="33" customFormat="false" ht="15" hidden="false" customHeight="false" outlineLevel="0" collapsed="false">
      <c r="B33" s="82" t="s">
        <v>145</v>
      </c>
      <c r="C33" s="82" t="s">
        <v>127</v>
      </c>
      <c r="D33" s="82"/>
      <c r="E33" s="82" t="s">
        <v>146</v>
      </c>
      <c r="F33" s="82"/>
      <c r="G33" s="82"/>
      <c r="H33" s="83" t="n">
        <v>23.4244229217554</v>
      </c>
      <c r="I33" s="83" t="n">
        <v>23.4244229217554</v>
      </c>
      <c r="J33" s="84" t="n">
        <v>0</v>
      </c>
      <c r="K33" s="85" t="n">
        <v>283639.143753021</v>
      </c>
      <c r="Q33" s="82" t="s">
        <v>145</v>
      </c>
      <c r="R33" s="82" t="s">
        <v>127</v>
      </c>
      <c r="S33" s="82"/>
      <c r="T33" s="86" t="s">
        <v>146</v>
      </c>
      <c r="U33" s="82"/>
      <c r="V33" s="82"/>
      <c r="W33" s="83" t="n">
        <v>19.154878868106</v>
      </c>
      <c r="X33" s="83" t="n">
        <v>19.154878868106</v>
      </c>
      <c r="Y33" s="84" t="n">
        <v>0</v>
      </c>
      <c r="Z33" s="85" t="n">
        <v>249420.551356491</v>
      </c>
    </row>
    <row r="34" customFormat="false" ht="15" hidden="false" customHeight="false" outlineLevel="0" collapsed="false">
      <c r="B34" s="82" t="s">
        <v>147</v>
      </c>
      <c r="C34" s="82" t="s">
        <v>127</v>
      </c>
      <c r="D34" s="82"/>
      <c r="E34" s="82" t="s">
        <v>146</v>
      </c>
      <c r="F34" s="82"/>
      <c r="G34" s="82"/>
      <c r="H34" s="83" t="n">
        <v>23.3449736942292</v>
      </c>
      <c r="I34" s="83" t="n">
        <v>23.3449736942292</v>
      </c>
      <c r="J34" s="84" t="n">
        <v>0</v>
      </c>
      <c r="K34" s="85" t="n">
        <v>299753.441703574</v>
      </c>
      <c r="Q34" s="82" t="s">
        <v>147</v>
      </c>
      <c r="R34" s="82" t="s">
        <v>127</v>
      </c>
      <c r="S34" s="82"/>
      <c r="T34" s="86" t="s">
        <v>146</v>
      </c>
      <c r="U34" s="82"/>
      <c r="V34" s="82"/>
      <c r="W34" s="83" t="n">
        <v>19.0409208903528</v>
      </c>
      <c r="X34" s="83" t="n">
        <v>19.0409208903528</v>
      </c>
      <c r="Y34" s="84" t="n">
        <v>0</v>
      </c>
      <c r="Z34" s="85" t="n">
        <v>270466.126081426</v>
      </c>
    </row>
    <row r="35" customFormat="false" ht="15" hidden="false" customHeight="false" outlineLevel="0" collapsed="false">
      <c r="B35" s="82" t="s">
        <v>148</v>
      </c>
      <c r="C35" s="82" t="s">
        <v>127</v>
      </c>
      <c r="D35" s="82"/>
      <c r="E35" s="82" t="s">
        <v>146</v>
      </c>
      <c r="F35" s="82"/>
      <c r="G35" s="82"/>
      <c r="H35" s="83" t="n">
        <v>23.5080824409878</v>
      </c>
      <c r="I35" s="83" t="n">
        <v>23.5080824409878</v>
      </c>
      <c r="J35" s="84" t="n">
        <v>0</v>
      </c>
      <c r="K35" s="85" t="n">
        <v>267606.350065564</v>
      </c>
      <c r="Q35" s="82" t="s">
        <v>148</v>
      </c>
      <c r="R35" s="82" t="s">
        <v>127</v>
      </c>
      <c r="S35" s="82"/>
      <c r="T35" s="86" t="s">
        <v>146</v>
      </c>
      <c r="U35" s="82"/>
      <c r="V35" s="82"/>
      <c r="W35" s="83" t="n">
        <v>19.0391904670987</v>
      </c>
      <c r="X35" s="83" t="n">
        <v>19.0391904670987</v>
      </c>
      <c r="Y35" s="84" t="n">
        <v>0</v>
      </c>
      <c r="Z35" s="85" t="n">
        <v>270799.020961914</v>
      </c>
    </row>
    <row r="36" customFormat="false" ht="15" hidden="false" customHeight="false" outlineLevel="0" collapsed="false">
      <c r="B36" s="82" t="s">
        <v>149</v>
      </c>
      <c r="C36" s="82" t="s">
        <v>127</v>
      </c>
      <c r="D36" s="82"/>
      <c r="E36" s="82" t="s">
        <v>146</v>
      </c>
      <c r="F36" s="82"/>
      <c r="G36" s="82"/>
      <c r="H36" s="83" t="n">
        <v>22.7581248518244</v>
      </c>
      <c r="I36" s="83" t="n">
        <v>22.7581248518244</v>
      </c>
      <c r="J36" s="84" t="n">
        <v>0</v>
      </c>
      <c r="K36" s="85" t="n">
        <v>450842.271782842</v>
      </c>
      <c r="Q36" s="82" t="s">
        <v>149</v>
      </c>
      <c r="R36" s="82" t="s">
        <v>127</v>
      </c>
      <c r="S36" s="82"/>
      <c r="T36" s="86" t="s">
        <v>146</v>
      </c>
      <c r="U36" s="82"/>
      <c r="V36" s="82"/>
      <c r="W36" s="83" t="n">
        <v>18.0561271520816</v>
      </c>
      <c r="X36" s="83" t="n">
        <v>18.0561271520816</v>
      </c>
      <c r="Y36" s="84" t="n">
        <v>0</v>
      </c>
      <c r="Z36" s="85" t="n">
        <v>544671.207306976</v>
      </c>
    </row>
    <row r="37" customFormat="false" ht="15" hidden="false" customHeight="false" outlineLevel="0" collapsed="false">
      <c r="B37" s="82" t="s">
        <v>150</v>
      </c>
      <c r="C37" s="82" t="s">
        <v>127</v>
      </c>
      <c r="D37" s="82"/>
      <c r="E37" s="82" t="s">
        <v>146</v>
      </c>
      <c r="F37" s="82"/>
      <c r="G37" s="82"/>
      <c r="H37" s="83" t="n">
        <v>22.8434272892104</v>
      </c>
      <c r="I37" s="83" t="n">
        <v>22.8434272892104</v>
      </c>
      <c r="J37" s="84" t="n">
        <v>0</v>
      </c>
      <c r="K37" s="85" t="n">
        <v>424872.505080705</v>
      </c>
      <c r="Q37" s="82" t="s">
        <v>150</v>
      </c>
      <c r="R37" s="82" t="s">
        <v>127</v>
      </c>
      <c r="S37" s="82"/>
      <c r="T37" s="86" t="s">
        <v>146</v>
      </c>
      <c r="U37" s="82"/>
      <c r="V37" s="82"/>
      <c r="W37" s="83" t="n">
        <v>18.1260248540697</v>
      </c>
      <c r="X37" s="83" t="n">
        <v>18.1260248540697</v>
      </c>
      <c r="Y37" s="84" t="n">
        <v>0</v>
      </c>
      <c r="Z37" s="85" t="n">
        <v>518269.775434342</v>
      </c>
    </row>
    <row r="38" customFormat="false" ht="15" hidden="false" customHeight="false" outlineLevel="0" collapsed="false">
      <c r="B38" s="82" t="s">
        <v>151</v>
      </c>
      <c r="C38" s="82" t="s">
        <v>127</v>
      </c>
      <c r="D38" s="82"/>
      <c r="E38" s="82" t="s">
        <v>146</v>
      </c>
      <c r="F38" s="82"/>
      <c r="G38" s="82"/>
      <c r="H38" s="83" t="n">
        <v>22.8159656721695</v>
      </c>
      <c r="I38" s="83" t="n">
        <v>22.8159656721695</v>
      </c>
      <c r="J38" s="84" t="n">
        <v>0</v>
      </c>
      <c r="K38" s="85" t="n">
        <v>433065.450796417</v>
      </c>
      <c r="Q38" s="82" t="s">
        <v>151</v>
      </c>
      <c r="R38" s="82" t="s">
        <v>127</v>
      </c>
      <c r="S38" s="82"/>
      <c r="T38" s="86" t="s">
        <v>146</v>
      </c>
      <c r="U38" s="82"/>
      <c r="V38" s="82"/>
      <c r="W38" s="83" t="n">
        <v>18.0521517254643</v>
      </c>
      <c r="X38" s="83" t="n">
        <v>18.0521517254643</v>
      </c>
      <c r="Y38" s="84" t="n">
        <v>0</v>
      </c>
      <c r="Z38" s="85" t="n">
        <v>546212.576602523</v>
      </c>
    </row>
    <row r="39" customFormat="false" ht="15" hidden="false" customHeight="false" outlineLevel="0" collapsed="false">
      <c r="B39" s="82" t="s">
        <v>152</v>
      </c>
      <c r="C39" s="82" t="s">
        <v>127</v>
      </c>
      <c r="D39" s="82"/>
      <c r="E39" s="82" t="s">
        <v>146</v>
      </c>
      <c r="F39" s="82"/>
      <c r="G39" s="82"/>
      <c r="H39" s="83" t="n">
        <v>23.7072309424376</v>
      </c>
      <c r="I39" s="83" t="n">
        <v>23.7072309424376</v>
      </c>
      <c r="J39" s="84" t="n">
        <v>0</v>
      </c>
      <c r="K39" s="85" t="n">
        <v>232992.892896725</v>
      </c>
      <c r="Q39" s="82" t="s">
        <v>152</v>
      </c>
      <c r="R39" s="82" t="s">
        <v>127</v>
      </c>
      <c r="S39" s="82"/>
      <c r="T39" s="86" t="s">
        <v>146</v>
      </c>
      <c r="U39" s="82"/>
      <c r="V39" s="82"/>
      <c r="W39" s="83" t="n">
        <v>19.2028453839604</v>
      </c>
      <c r="X39" s="83" t="n">
        <v>19.2028453839604</v>
      </c>
      <c r="Y39" s="84" t="n">
        <v>0</v>
      </c>
      <c r="Z39" s="85" t="n">
        <v>241059.474937033</v>
      </c>
    </row>
    <row r="40" customFormat="false" ht="15" hidden="false" customHeight="false" outlineLevel="0" collapsed="false">
      <c r="B40" s="82" t="s">
        <v>153</v>
      </c>
      <c r="C40" s="82" t="s">
        <v>127</v>
      </c>
      <c r="D40" s="82"/>
      <c r="E40" s="82" t="s">
        <v>146</v>
      </c>
      <c r="F40" s="82"/>
      <c r="G40" s="82"/>
      <c r="H40" s="83" t="n">
        <v>23.7291262999247</v>
      </c>
      <c r="I40" s="83" t="n">
        <v>23.7291262999247</v>
      </c>
      <c r="J40" s="84" t="n">
        <v>0</v>
      </c>
      <c r="K40" s="85" t="n">
        <v>229471.670953097</v>
      </c>
      <c r="Q40" s="82" t="s">
        <v>153</v>
      </c>
      <c r="R40" s="82" t="s">
        <v>127</v>
      </c>
      <c r="S40" s="82"/>
      <c r="T40" s="86" t="s">
        <v>146</v>
      </c>
      <c r="U40" s="82"/>
      <c r="V40" s="82"/>
      <c r="W40" s="83" t="n">
        <v>19.247045737408</v>
      </c>
      <c r="X40" s="83" t="n">
        <v>19.247045737408</v>
      </c>
      <c r="Y40" s="84" t="n">
        <v>0</v>
      </c>
      <c r="Z40" s="85" t="n">
        <v>233603.234637573</v>
      </c>
    </row>
    <row r="41" customFormat="false" ht="15" hidden="false" customHeight="false" outlineLevel="0" collapsed="false">
      <c r="B41" s="82" t="s">
        <v>154</v>
      </c>
      <c r="C41" s="82" t="s">
        <v>127</v>
      </c>
      <c r="D41" s="82"/>
      <c r="E41" s="82" t="s">
        <v>146</v>
      </c>
      <c r="F41" s="82"/>
      <c r="G41" s="82"/>
      <c r="H41" s="83" t="n">
        <v>23.8262059111385</v>
      </c>
      <c r="I41" s="83" t="n">
        <v>23.8262059111385</v>
      </c>
      <c r="J41" s="84" t="n">
        <v>0</v>
      </c>
      <c r="K41" s="85" t="n">
        <v>214489.346091211</v>
      </c>
      <c r="Q41" s="82" t="s">
        <v>154</v>
      </c>
      <c r="R41" s="82" t="s">
        <v>127</v>
      </c>
      <c r="S41" s="82"/>
      <c r="T41" s="86" t="s">
        <v>146</v>
      </c>
      <c r="U41" s="82"/>
      <c r="V41" s="82"/>
      <c r="W41" s="83" t="n">
        <v>19.3120069733173</v>
      </c>
      <c r="X41" s="83" t="n">
        <v>19.3120069733173</v>
      </c>
      <c r="Y41" s="84" t="n">
        <v>0</v>
      </c>
      <c r="Z41" s="85" t="n">
        <v>223061.327349436</v>
      </c>
    </row>
    <row r="42" customFormat="false" ht="15" hidden="false" customHeight="false" outlineLevel="0" collapsed="false">
      <c r="B42" s="82" t="s">
        <v>155</v>
      </c>
      <c r="C42" s="82" t="s">
        <v>127</v>
      </c>
      <c r="D42" s="82"/>
      <c r="E42" s="82" t="s">
        <v>156</v>
      </c>
      <c r="F42" s="82"/>
      <c r="G42" s="82"/>
      <c r="H42" s="83" t="n">
        <v>24.2751215949247</v>
      </c>
      <c r="I42" s="83" t="n">
        <v>24.2751215949247</v>
      </c>
      <c r="J42" s="84" t="n">
        <v>0</v>
      </c>
      <c r="K42" s="85" t="n">
        <v>156967.099344148</v>
      </c>
      <c r="Q42" s="82" t="s">
        <v>155</v>
      </c>
      <c r="R42" s="82" t="s">
        <v>127</v>
      </c>
      <c r="S42" s="82"/>
      <c r="T42" s="86" t="s">
        <v>156</v>
      </c>
      <c r="U42" s="82"/>
      <c r="V42" s="82"/>
      <c r="W42" s="83" t="n">
        <v>19.3948558135573</v>
      </c>
      <c r="X42" s="83" t="n">
        <v>19.3948558135573</v>
      </c>
      <c r="Y42" s="84" t="n">
        <v>0</v>
      </c>
      <c r="Z42" s="85" t="n">
        <v>210303.995369909</v>
      </c>
    </row>
    <row r="43" customFormat="false" ht="15" hidden="false" customHeight="false" outlineLevel="0" collapsed="false">
      <c r="B43" s="82" t="s">
        <v>157</v>
      </c>
      <c r="C43" s="82" t="s">
        <v>127</v>
      </c>
      <c r="D43" s="82"/>
      <c r="E43" s="82" t="s">
        <v>156</v>
      </c>
      <c r="F43" s="82"/>
      <c r="G43" s="82"/>
      <c r="H43" s="83" t="n">
        <v>24.2398971991678</v>
      </c>
      <c r="I43" s="83" t="n">
        <v>24.2398971991678</v>
      </c>
      <c r="J43" s="84" t="n">
        <v>0</v>
      </c>
      <c r="K43" s="85" t="n">
        <v>160860.09733573</v>
      </c>
      <c r="Q43" s="82" t="s">
        <v>157</v>
      </c>
      <c r="R43" s="82" t="s">
        <v>127</v>
      </c>
      <c r="S43" s="82"/>
      <c r="T43" s="86" t="s">
        <v>156</v>
      </c>
      <c r="U43" s="82"/>
      <c r="V43" s="82"/>
      <c r="W43" s="83" t="n">
        <v>19.5115220081943</v>
      </c>
      <c r="X43" s="83" t="n">
        <v>19.5115220081943</v>
      </c>
      <c r="Y43" s="84" t="n">
        <v>0</v>
      </c>
      <c r="Z43" s="85" t="n">
        <v>193566.772189001</v>
      </c>
    </row>
    <row r="44" customFormat="false" ht="15" hidden="false" customHeight="false" outlineLevel="0" collapsed="false">
      <c r="B44" s="82" t="s">
        <v>158</v>
      </c>
      <c r="C44" s="82" t="s">
        <v>127</v>
      </c>
      <c r="D44" s="82"/>
      <c r="E44" s="82" t="s">
        <v>156</v>
      </c>
      <c r="F44" s="82"/>
      <c r="G44" s="82"/>
      <c r="H44" s="83" t="n">
        <v>24.3439734784609</v>
      </c>
      <c r="I44" s="83" t="n">
        <v>24.3439734784609</v>
      </c>
      <c r="J44" s="84" t="n">
        <v>0</v>
      </c>
      <c r="K44" s="85" t="n">
        <v>149627.561348758</v>
      </c>
      <c r="Q44" s="82" t="s">
        <v>158</v>
      </c>
      <c r="R44" s="82" t="s">
        <v>127</v>
      </c>
      <c r="S44" s="82"/>
      <c r="T44" s="86" t="s">
        <v>156</v>
      </c>
      <c r="U44" s="82"/>
      <c r="V44" s="82"/>
      <c r="W44" s="83" t="n">
        <v>19.5035912426645</v>
      </c>
      <c r="X44" s="83" t="n">
        <v>19.5035912426645</v>
      </c>
      <c r="Y44" s="84" t="n">
        <v>0</v>
      </c>
      <c r="Z44" s="85" t="n">
        <v>194661.094947783</v>
      </c>
    </row>
    <row r="45" customFormat="false" ht="15" hidden="false" customHeight="false" outlineLevel="0" collapsed="false">
      <c r="B45" s="82" t="s">
        <v>159</v>
      </c>
      <c r="C45" s="82" t="s">
        <v>127</v>
      </c>
      <c r="D45" s="82"/>
      <c r="E45" s="82" t="s">
        <v>156</v>
      </c>
      <c r="F45" s="82"/>
      <c r="G45" s="82"/>
      <c r="H45" s="83" t="n">
        <v>24.4119545687011</v>
      </c>
      <c r="I45" s="83" t="n">
        <v>24.4119545687011</v>
      </c>
      <c r="J45" s="84" t="n">
        <v>0</v>
      </c>
      <c r="K45" s="85" t="n">
        <v>142717.618451019</v>
      </c>
      <c r="Q45" s="82" t="s">
        <v>159</v>
      </c>
      <c r="R45" s="82" t="s">
        <v>127</v>
      </c>
      <c r="S45" s="82"/>
      <c r="T45" s="86" t="s">
        <v>156</v>
      </c>
      <c r="U45" s="82"/>
      <c r="V45" s="82"/>
      <c r="W45" s="83" t="n">
        <v>19.5995945285285</v>
      </c>
      <c r="X45" s="83" t="n">
        <v>19.5995945285285</v>
      </c>
      <c r="Y45" s="84" t="n">
        <v>0</v>
      </c>
      <c r="Z45" s="85" t="n">
        <v>181819.900609517</v>
      </c>
    </row>
    <row r="46" customFormat="false" ht="15" hidden="false" customHeight="false" outlineLevel="0" collapsed="false">
      <c r="B46" s="82" t="s">
        <v>160</v>
      </c>
      <c r="C46" s="82" t="s">
        <v>127</v>
      </c>
      <c r="D46" s="82"/>
      <c r="E46" s="82" t="s">
        <v>156</v>
      </c>
      <c r="F46" s="82"/>
      <c r="G46" s="82"/>
      <c r="H46" s="83" t="n">
        <v>24.3029347372428</v>
      </c>
      <c r="I46" s="83" t="n">
        <v>24.3029347372428</v>
      </c>
      <c r="J46" s="84" t="n">
        <v>0</v>
      </c>
      <c r="K46" s="85" t="n">
        <v>153959.872399117</v>
      </c>
      <c r="Q46" s="82" t="s">
        <v>160</v>
      </c>
      <c r="R46" s="82" t="s">
        <v>127</v>
      </c>
      <c r="S46" s="82"/>
      <c r="T46" s="86" t="s">
        <v>156</v>
      </c>
      <c r="U46" s="82"/>
      <c r="V46" s="82"/>
      <c r="W46" s="83" t="n">
        <v>19.5967941949596</v>
      </c>
      <c r="X46" s="83" t="n">
        <v>19.5967941949596</v>
      </c>
      <c r="Y46" s="84" t="n">
        <v>0</v>
      </c>
      <c r="Z46" s="85" t="n">
        <v>182182.192213153</v>
      </c>
    </row>
    <row r="47" customFormat="false" ht="15" hidden="false" customHeight="false" outlineLevel="0" collapsed="false">
      <c r="B47" s="82" t="s">
        <v>161</v>
      </c>
      <c r="C47" s="82" t="s">
        <v>127</v>
      </c>
      <c r="D47" s="82"/>
      <c r="E47" s="82" t="s">
        <v>156</v>
      </c>
      <c r="F47" s="82"/>
      <c r="G47" s="82"/>
      <c r="H47" s="83" t="n">
        <v>23.7823302313529</v>
      </c>
      <c r="I47" s="83" t="n">
        <v>23.7823302313529</v>
      </c>
      <c r="J47" s="84" t="n">
        <v>0</v>
      </c>
      <c r="K47" s="85" t="n">
        <v>221135.557458042</v>
      </c>
      <c r="Q47" s="82" t="s">
        <v>161</v>
      </c>
      <c r="R47" s="82" t="s">
        <v>127</v>
      </c>
      <c r="S47" s="82"/>
      <c r="T47" s="86" t="s">
        <v>156</v>
      </c>
      <c r="U47" s="82"/>
      <c r="V47" s="82"/>
      <c r="W47" s="83" t="n">
        <v>19.6113063500151</v>
      </c>
      <c r="X47" s="83" t="n">
        <v>19.6113063500151</v>
      </c>
      <c r="Y47" s="84" t="n">
        <v>0</v>
      </c>
      <c r="Z47" s="85" t="n">
        <v>180312.481340912</v>
      </c>
    </row>
    <row r="48" customFormat="false" ht="15" hidden="false" customHeight="false" outlineLevel="0" collapsed="false">
      <c r="B48" s="82" t="s">
        <v>162</v>
      </c>
      <c r="C48" s="82" t="s">
        <v>127</v>
      </c>
      <c r="D48" s="82"/>
      <c r="E48" s="82" t="s">
        <v>156</v>
      </c>
      <c r="F48" s="82"/>
      <c r="G48" s="82"/>
      <c r="H48" s="83" t="n">
        <v>23.8913417130095</v>
      </c>
      <c r="I48" s="83" t="n">
        <v>23.8913417130095</v>
      </c>
      <c r="J48" s="84" t="n">
        <v>0</v>
      </c>
      <c r="K48" s="85" t="n">
        <v>204989.280020667</v>
      </c>
      <c r="Q48" s="82" t="s">
        <v>162</v>
      </c>
      <c r="R48" s="82" t="s">
        <v>127</v>
      </c>
      <c r="S48" s="82"/>
      <c r="T48" s="86" t="s">
        <v>156</v>
      </c>
      <c r="U48" s="82"/>
      <c r="V48" s="82"/>
      <c r="W48" s="83" t="n">
        <v>19.057379469513</v>
      </c>
      <c r="X48" s="83" t="n">
        <v>19.057379469513</v>
      </c>
      <c r="Y48" s="84" t="n">
        <v>0</v>
      </c>
      <c r="Z48" s="85" t="n">
        <v>267320.247575298</v>
      </c>
    </row>
    <row r="49" customFormat="false" ht="15" hidden="false" customHeight="false" outlineLevel="0" collapsed="false">
      <c r="B49" s="82" t="s">
        <v>163</v>
      </c>
      <c r="C49" s="82" t="s">
        <v>127</v>
      </c>
      <c r="D49" s="82"/>
      <c r="E49" s="82" t="s">
        <v>156</v>
      </c>
      <c r="F49" s="82"/>
      <c r="G49" s="82"/>
      <c r="H49" s="83" t="n">
        <v>23.995512792202</v>
      </c>
      <c r="I49" s="83" t="n">
        <v>23.995512792202</v>
      </c>
      <c r="J49" s="84" t="n">
        <v>0</v>
      </c>
      <c r="K49" s="85" t="n">
        <v>190662.720695196</v>
      </c>
      <c r="Q49" s="82" t="s">
        <v>163</v>
      </c>
      <c r="R49" s="82" t="s">
        <v>127</v>
      </c>
      <c r="S49" s="82"/>
      <c r="T49" s="86" t="s">
        <v>156</v>
      </c>
      <c r="U49" s="82"/>
      <c r="V49" s="82"/>
      <c r="W49" s="83" t="n">
        <v>19.2443239159858</v>
      </c>
      <c r="X49" s="83" t="n">
        <v>19.2443239159858</v>
      </c>
      <c r="Y49" s="84" t="n">
        <v>0</v>
      </c>
      <c r="Z49" s="85" t="n">
        <v>234055.645937174</v>
      </c>
    </row>
    <row r="50" customFormat="false" ht="15" hidden="false" customHeight="false" outlineLevel="0" collapsed="false">
      <c r="B50" s="82" t="s">
        <v>164</v>
      </c>
      <c r="C50" s="82" t="s">
        <v>127</v>
      </c>
      <c r="D50" s="82"/>
      <c r="E50" s="82" t="s">
        <v>156</v>
      </c>
      <c r="F50" s="82"/>
      <c r="G50" s="82"/>
      <c r="H50" s="83" t="n">
        <v>24.0841042955288</v>
      </c>
      <c r="I50" s="83" t="n">
        <v>24.0841042955288</v>
      </c>
      <c r="J50" s="84" t="n">
        <v>0</v>
      </c>
      <c r="K50" s="85" t="n">
        <v>179269.458220607</v>
      </c>
      <c r="Q50" s="82" t="s">
        <v>164</v>
      </c>
      <c r="R50" s="82" t="s">
        <v>127</v>
      </c>
      <c r="S50" s="82"/>
      <c r="T50" s="86" t="s">
        <v>156</v>
      </c>
      <c r="U50" s="82"/>
      <c r="V50" s="82"/>
      <c r="W50" s="83" t="n">
        <v>19.0544526976823</v>
      </c>
      <c r="X50" s="83" t="n">
        <v>19.0544526976823</v>
      </c>
      <c r="Y50" s="84" t="n">
        <v>0</v>
      </c>
      <c r="Z50" s="85" t="n">
        <v>267876.98104499</v>
      </c>
    </row>
    <row r="51" customFormat="false" ht="15" hidden="false" customHeight="false" outlineLevel="0" collapsed="false">
      <c r="B51" s="82" t="s">
        <v>165</v>
      </c>
      <c r="C51" s="82" t="s">
        <v>127</v>
      </c>
      <c r="D51" s="82"/>
      <c r="E51" s="82" t="s">
        <v>166</v>
      </c>
      <c r="F51" s="82"/>
      <c r="G51" s="82"/>
      <c r="H51" s="83" t="n">
        <v>24.2763955791212</v>
      </c>
      <c r="I51" s="83" t="n">
        <v>24.2763955791212</v>
      </c>
      <c r="J51" s="84" t="n">
        <v>0</v>
      </c>
      <c r="K51" s="85" t="n">
        <v>156828.077972779</v>
      </c>
      <c r="Q51" s="82" t="s">
        <v>165</v>
      </c>
      <c r="R51" s="82" t="s">
        <v>127</v>
      </c>
      <c r="S51" s="82"/>
      <c r="T51" s="86" t="s">
        <v>166</v>
      </c>
      <c r="U51" s="82"/>
      <c r="V51" s="82"/>
      <c r="W51" s="83" t="n">
        <v>19.7771811763088</v>
      </c>
      <c r="X51" s="83" t="n">
        <v>19.7771811763088</v>
      </c>
      <c r="Y51" s="84" t="n">
        <v>0</v>
      </c>
      <c r="Z51" s="85" t="n">
        <v>160257.212660751</v>
      </c>
    </row>
    <row r="52" customFormat="false" ht="15" hidden="false" customHeight="false" outlineLevel="0" collapsed="false">
      <c r="B52" s="82" t="s">
        <v>167</v>
      </c>
      <c r="C52" s="82" t="s">
        <v>127</v>
      </c>
      <c r="D52" s="82"/>
      <c r="E52" s="82" t="s">
        <v>166</v>
      </c>
      <c r="F52" s="82"/>
      <c r="G52" s="82"/>
      <c r="H52" s="83" t="n">
        <v>24.1588611217143</v>
      </c>
      <c r="I52" s="83" t="n">
        <v>24.1588611217143</v>
      </c>
      <c r="J52" s="84" t="n">
        <v>0</v>
      </c>
      <c r="K52" s="85" t="n">
        <v>170186.714913231</v>
      </c>
      <c r="Q52" s="82" t="s">
        <v>167</v>
      </c>
      <c r="R52" s="82" t="s">
        <v>127</v>
      </c>
      <c r="S52" s="82"/>
      <c r="T52" s="86" t="s">
        <v>166</v>
      </c>
      <c r="U52" s="82"/>
      <c r="V52" s="82"/>
      <c r="W52" s="83" t="n">
        <v>19.5978936285098</v>
      </c>
      <c r="X52" s="83" t="n">
        <v>19.5978936285098</v>
      </c>
      <c r="Y52" s="84" t="n">
        <v>0</v>
      </c>
      <c r="Z52" s="85" t="n">
        <v>182039.867612106</v>
      </c>
    </row>
    <row r="53" customFormat="false" ht="15" hidden="false" customHeight="false" outlineLevel="0" collapsed="false">
      <c r="B53" s="82" t="s">
        <v>168</v>
      </c>
      <c r="C53" s="82" t="s">
        <v>127</v>
      </c>
      <c r="D53" s="82"/>
      <c r="E53" s="82" t="s">
        <v>166</v>
      </c>
      <c r="F53" s="82"/>
      <c r="G53" s="82"/>
      <c r="H53" s="83" t="n">
        <v>24.4500993295434</v>
      </c>
      <c r="I53" s="83" t="n">
        <v>24.4500993295434</v>
      </c>
      <c r="J53" s="84" t="n">
        <v>0</v>
      </c>
      <c r="K53" s="85" t="n">
        <v>138981.113109813</v>
      </c>
      <c r="Q53" s="82" t="s">
        <v>168</v>
      </c>
      <c r="R53" s="82" t="s">
        <v>127</v>
      </c>
      <c r="S53" s="82"/>
      <c r="T53" s="86" t="s">
        <v>166</v>
      </c>
      <c r="U53" s="82"/>
      <c r="V53" s="82"/>
      <c r="W53" s="83" t="n">
        <v>19.7022420935708</v>
      </c>
      <c r="X53" s="83" t="n">
        <v>19.7022420935708</v>
      </c>
      <c r="Y53" s="84" t="n">
        <v>0</v>
      </c>
      <c r="Z53" s="85" t="n">
        <v>169025.595685645</v>
      </c>
    </row>
    <row r="54" customFormat="false" ht="15" hidden="false" customHeight="false" outlineLevel="0" collapsed="false">
      <c r="B54" s="82" t="s">
        <v>169</v>
      </c>
      <c r="C54" s="82" t="s">
        <v>127</v>
      </c>
      <c r="D54" s="82"/>
      <c r="E54" s="82" t="s">
        <v>166</v>
      </c>
      <c r="F54" s="82"/>
      <c r="G54" s="82"/>
      <c r="H54" s="83" t="n">
        <v>24.3736857224993</v>
      </c>
      <c r="I54" s="83" t="n">
        <v>24.3736857224993</v>
      </c>
      <c r="J54" s="84" t="n">
        <v>0</v>
      </c>
      <c r="K54" s="85" t="n">
        <v>146567.228215029</v>
      </c>
      <c r="Q54" s="82" t="s">
        <v>169</v>
      </c>
      <c r="R54" s="82" t="s">
        <v>127</v>
      </c>
      <c r="S54" s="82"/>
      <c r="T54" s="86" t="s">
        <v>166</v>
      </c>
      <c r="U54" s="82"/>
      <c r="V54" s="82"/>
      <c r="W54" s="83" t="n">
        <v>19.5902280567776</v>
      </c>
      <c r="X54" s="83" t="n">
        <v>19.5902280567776</v>
      </c>
      <c r="Y54" s="84" t="n">
        <v>0</v>
      </c>
      <c r="Z54" s="85" t="n">
        <v>183034.5160466</v>
      </c>
    </row>
    <row r="55" customFormat="false" ht="15" hidden="false" customHeight="false" outlineLevel="0" collapsed="false">
      <c r="B55" s="82" t="s">
        <v>170</v>
      </c>
      <c r="C55" s="82" t="s">
        <v>127</v>
      </c>
      <c r="D55" s="82"/>
      <c r="E55" s="82" t="s">
        <v>166</v>
      </c>
      <c r="F55" s="82"/>
      <c r="G55" s="82"/>
      <c r="H55" s="83" t="n">
        <v>24.2871018506663</v>
      </c>
      <c r="I55" s="83" t="n">
        <v>24.2871018506663</v>
      </c>
      <c r="J55" s="84" t="n">
        <v>0</v>
      </c>
      <c r="K55" s="85" t="n">
        <v>155664.628774375</v>
      </c>
      <c r="Q55" s="82" t="s">
        <v>170</v>
      </c>
      <c r="R55" s="82" t="s">
        <v>127</v>
      </c>
      <c r="S55" s="82"/>
      <c r="T55" s="86" t="s">
        <v>166</v>
      </c>
      <c r="U55" s="82"/>
      <c r="V55" s="82"/>
      <c r="W55" s="83" t="n">
        <v>19.5644265537673</v>
      </c>
      <c r="X55" s="83" t="n">
        <v>19.5644265537673</v>
      </c>
      <c r="Y55" s="84" t="n">
        <v>0</v>
      </c>
      <c r="Z55" s="85" t="n">
        <v>186422.501342196</v>
      </c>
    </row>
    <row r="56" customFormat="false" ht="15" hidden="false" customHeight="false" outlineLevel="0" collapsed="false">
      <c r="B56" s="82" t="s">
        <v>171</v>
      </c>
      <c r="C56" s="82" t="s">
        <v>127</v>
      </c>
      <c r="D56" s="82"/>
      <c r="E56" s="82" t="s">
        <v>166</v>
      </c>
      <c r="F56" s="82"/>
      <c r="G56" s="82"/>
      <c r="H56" s="83" t="n">
        <v>24.121511792064</v>
      </c>
      <c r="I56" s="83" t="n">
        <v>24.121511792064</v>
      </c>
      <c r="J56" s="84" t="n">
        <v>0</v>
      </c>
      <c r="K56" s="85" t="n">
        <v>174665.525897311</v>
      </c>
      <c r="Q56" s="82" t="s">
        <v>171</v>
      </c>
      <c r="R56" s="82" t="s">
        <v>127</v>
      </c>
      <c r="S56" s="82"/>
      <c r="T56" s="86" t="s">
        <v>166</v>
      </c>
      <c r="U56" s="82"/>
      <c r="V56" s="82"/>
      <c r="W56" s="83" t="n">
        <v>19.5867846370199</v>
      </c>
      <c r="X56" s="83" t="n">
        <v>19.5867846370199</v>
      </c>
      <c r="Y56" s="84" t="n">
        <v>0</v>
      </c>
      <c r="Z56" s="85" t="n">
        <v>183483.08514395</v>
      </c>
    </row>
    <row r="57" customFormat="false" ht="15" hidden="false" customHeight="false" outlineLevel="0" collapsed="false">
      <c r="B57" s="82" t="s">
        <v>172</v>
      </c>
      <c r="C57" s="82" t="s">
        <v>127</v>
      </c>
      <c r="D57" s="82"/>
      <c r="E57" s="82" t="s">
        <v>166</v>
      </c>
      <c r="F57" s="82"/>
      <c r="G57" s="82"/>
      <c r="H57" s="83" t="n">
        <v>24.4065036641157</v>
      </c>
      <c r="I57" s="83" t="n">
        <v>24.4065036641157</v>
      </c>
      <c r="J57" s="84" t="n">
        <v>0</v>
      </c>
      <c r="K57" s="85" t="n">
        <v>143259.707897908</v>
      </c>
      <c r="Q57" s="82" t="s">
        <v>172</v>
      </c>
      <c r="R57" s="82" t="s">
        <v>127</v>
      </c>
      <c r="S57" s="82"/>
      <c r="T57" s="86" t="s">
        <v>166</v>
      </c>
      <c r="U57" s="82"/>
      <c r="V57" s="82"/>
      <c r="W57" s="83" t="n">
        <v>19.7000022750708</v>
      </c>
      <c r="X57" s="83" t="n">
        <v>19.7000022750708</v>
      </c>
      <c r="Y57" s="84" t="n">
        <v>0</v>
      </c>
      <c r="Z57" s="85" t="n">
        <v>169294.926375384</v>
      </c>
    </row>
    <row r="58" customFormat="false" ht="15" hidden="false" customHeight="false" outlineLevel="0" collapsed="false">
      <c r="B58" s="82" t="s">
        <v>173</v>
      </c>
      <c r="C58" s="82" t="s">
        <v>127</v>
      </c>
      <c r="D58" s="82"/>
      <c r="E58" s="82" t="s">
        <v>166</v>
      </c>
      <c r="F58" s="82"/>
      <c r="G58" s="82"/>
      <c r="H58" s="83" t="n">
        <v>24.1565233092177</v>
      </c>
      <c r="I58" s="83" t="n">
        <v>24.1565233092177</v>
      </c>
      <c r="J58" s="84" t="n">
        <v>0</v>
      </c>
      <c r="K58" s="85" t="n">
        <v>170463.657496868</v>
      </c>
      <c r="Q58" s="82" t="s">
        <v>173</v>
      </c>
      <c r="R58" s="82" t="s">
        <v>127</v>
      </c>
      <c r="S58" s="82"/>
      <c r="T58" s="86" t="s">
        <v>166</v>
      </c>
      <c r="U58" s="82"/>
      <c r="V58" s="82"/>
      <c r="W58" s="83" t="n">
        <v>19.7421158766868</v>
      </c>
      <c r="X58" s="83" t="n">
        <v>19.7421158766868</v>
      </c>
      <c r="Y58" s="84" t="n">
        <v>0</v>
      </c>
      <c r="Z58" s="85" t="n">
        <v>164301.98191917</v>
      </c>
    </row>
    <row r="59" customFormat="false" ht="15" hidden="false" customHeight="false" outlineLevel="0" collapsed="false">
      <c r="B59" s="82" t="s">
        <v>174</v>
      </c>
      <c r="C59" s="82" t="s">
        <v>127</v>
      </c>
      <c r="D59" s="82"/>
      <c r="E59" s="82" t="s">
        <v>166</v>
      </c>
      <c r="F59" s="82"/>
      <c r="G59" s="82"/>
      <c r="H59" s="83" t="n">
        <v>24.4127324069261</v>
      </c>
      <c r="I59" s="83" t="n">
        <v>24.4127324069261</v>
      </c>
      <c r="J59" s="84" t="n">
        <v>0</v>
      </c>
      <c r="K59" s="85" t="n">
        <v>142640.430290901</v>
      </c>
      <c r="Q59" s="82" t="s">
        <v>174</v>
      </c>
      <c r="R59" s="82" t="s">
        <v>127</v>
      </c>
      <c r="S59" s="82"/>
      <c r="T59" s="86" t="s">
        <v>166</v>
      </c>
      <c r="U59" s="82"/>
      <c r="V59" s="82"/>
      <c r="W59" s="83" t="n">
        <v>19.5968616076378</v>
      </c>
      <c r="X59" s="83" t="n">
        <v>19.5968616076378</v>
      </c>
      <c r="Y59" s="84" t="n">
        <v>0</v>
      </c>
      <c r="Z59" s="85" t="n">
        <v>182173.462261061</v>
      </c>
    </row>
    <row r="60" customFormat="false" ht="15" hidden="false" customHeight="false" outlineLevel="0" collapsed="false">
      <c r="B60" s="82" t="s">
        <v>175</v>
      </c>
      <c r="C60" s="82" t="s">
        <v>127</v>
      </c>
      <c r="D60" s="82"/>
      <c r="E60" s="82" t="s">
        <v>176</v>
      </c>
      <c r="F60" s="82"/>
      <c r="G60" s="82"/>
      <c r="H60" s="83" t="n">
        <v>24.523109764335</v>
      </c>
      <c r="I60" s="83" t="n">
        <v>24.523109764335</v>
      </c>
      <c r="J60" s="84" t="n">
        <v>0</v>
      </c>
      <c r="K60" s="85" t="n">
        <v>132099.946172506</v>
      </c>
      <c r="Q60" s="82" t="s">
        <v>175</v>
      </c>
      <c r="R60" s="82" t="s">
        <v>127</v>
      </c>
      <c r="S60" s="82"/>
      <c r="T60" s="86" t="s">
        <v>176</v>
      </c>
      <c r="U60" s="82"/>
      <c r="V60" s="82"/>
      <c r="W60" s="83" t="n">
        <v>19.7465821819958</v>
      </c>
      <c r="X60" s="83" t="n">
        <v>19.7465821819958</v>
      </c>
      <c r="Y60" s="84" t="n">
        <v>0</v>
      </c>
      <c r="Z60" s="85" t="n">
        <v>163781.175002725</v>
      </c>
    </row>
    <row r="61" customFormat="false" ht="15" hidden="false" customHeight="false" outlineLevel="0" collapsed="false">
      <c r="B61" s="82" t="s">
        <v>177</v>
      </c>
      <c r="C61" s="82" t="s">
        <v>127</v>
      </c>
      <c r="D61" s="82"/>
      <c r="E61" s="82" t="s">
        <v>176</v>
      </c>
      <c r="F61" s="82"/>
      <c r="G61" s="82"/>
      <c r="H61" s="83" t="n">
        <v>24.5617036682001</v>
      </c>
      <c r="I61" s="83" t="n">
        <v>24.5617036682001</v>
      </c>
      <c r="J61" s="84" t="n">
        <v>0</v>
      </c>
      <c r="K61" s="85" t="n">
        <v>128601.244268966</v>
      </c>
      <c r="Q61" s="82" t="s">
        <v>177</v>
      </c>
      <c r="R61" s="82" t="s">
        <v>127</v>
      </c>
      <c r="S61" s="82"/>
      <c r="T61" s="86" t="s">
        <v>176</v>
      </c>
      <c r="U61" s="82"/>
      <c r="V61" s="82"/>
      <c r="W61" s="83" t="n">
        <v>19.8979391252074</v>
      </c>
      <c r="X61" s="83" t="n">
        <v>19.8979391252074</v>
      </c>
      <c r="Y61" s="84" t="n">
        <v>0</v>
      </c>
      <c r="Z61" s="85" t="n">
        <v>147074.601235961</v>
      </c>
    </row>
    <row r="62" customFormat="false" ht="15" hidden="false" customHeight="false" outlineLevel="0" collapsed="false">
      <c r="B62" s="82" t="s">
        <v>178</v>
      </c>
      <c r="C62" s="82" t="s">
        <v>127</v>
      </c>
      <c r="D62" s="82"/>
      <c r="E62" s="82" t="s">
        <v>176</v>
      </c>
      <c r="F62" s="82"/>
      <c r="G62" s="82"/>
      <c r="H62" s="83" t="n">
        <v>24.4407764851509</v>
      </c>
      <c r="I62" s="83" t="n">
        <v>24.4407764851509</v>
      </c>
      <c r="J62" s="84" t="n">
        <v>0</v>
      </c>
      <c r="K62" s="85" t="n">
        <v>139885.208538588</v>
      </c>
      <c r="Q62" s="82" t="s">
        <v>178</v>
      </c>
      <c r="R62" s="82" t="s">
        <v>127</v>
      </c>
      <c r="S62" s="82"/>
      <c r="T62" s="86" t="s">
        <v>176</v>
      </c>
      <c r="U62" s="82"/>
      <c r="V62" s="82"/>
      <c r="W62" s="83" t="n">
        <v>19.6962274113192</v>
      </c>
      <c r="X62" s="83" t="n">
        <v>19.6962274113192</v>
      </c>
      <c r="Y62" s="84" t="n">
        <v>0</v>
      </c>
      <c r="Z62" s="85" t="n">
        <v>169749.812610755</v>
      </c>
    </row>
    <row r="63" customFormat="false" ht="15" hidden="false" customHeight="false" outlineLevel="0" collapsed="false">
      <c r="B63" s="82" t="s">
        <v>179</v>
      </c>
      <c r="C63" s="82" t="s">
        <v>127</v>
      </c>
      <c r="D63" s="82"/>
      <c r="E63" s="82" t="s">
        <v>176</v>
      </c>
      <c r="F63" s="82"/>
      <c r="G63" s="82"/>
      <c r="H63" s="83" t="n">
        <v>24.6018221033176</v>
      </c>
      <c r="I63" s="83" t="n">
        <v>24.6018221033176</v>
      </c>
      <c r="J63" s="84" t="n">
        <v>0</v>
      </c>
      <c r="K63" s="85" t="n">
        <v>125062.529575634</v>
      </c>
      <c r="Q63" s="82" t="s">
        <v>179</v>
      </c>
      <c r="R63" s="82" t="s">
        <v>127</v>
      </c>
      <c r="S63" s="82"/>
      <c r="T63" s="86" t="s">
        <v>176</v>
      </c>
      <c r="U63" s="82"/>
      <c r="V63" s="82"/>
      <c r="W63" s="83" t="n">
        <v>19.9916356524906</v>
      </c>
      <c r="X63" s="83" t="n">
        <v>19.9916356524906</v>
      </c>
      <c r="Y63" s="84" t="n">
        <v>0</v>
      </c>
      <c r="Z63" s="85" t="n">
        <v>137597.982705815</v>
      </c>
    </row>
    <row r="64" customFormat="false" ht="15" hidden="false" customHeight="false" outlineLevel="0" collapsed="false">
      <c r="B64" s="82" t="s">
        <v>180</v>
      </c>
      <c r="C64" s="82" t="s">
        <v>127</v>
      </c>
      <c r="D64" s="82"/>
      <c r="E64" s="82" t="s">
        <v>176</v>
      </c>
      <c r="F64" s="82"/>
      <c r="G64" s="82"/>
      <c r="H64" s="83" t="n">
        <v>24.4083347844255</v>
      </c>
      <c r="I64" s="83" t="n">
        <v>24.4083347844255</v>
      </c>
      <c r="J64" s="84" t="n">
        <v>0</v>
      </c>
      <c r="K64" s="85" t="n">
        <v>143077.374717234</v>
      </c>
      <c r="Q64" s="82" t="s">
        <v>180</v>
      </c>
      <c r="R64" s="82" t="s">
        <v>127</v>
      </c>
      <c r="S64" s="82"/>
      <c r="T64" s="86" t="s">
        <v>176</v>
      </c>
      <c r="U64" s="82"/>
      <c r="V64" s="82"/>
      <c r="W64" s="83" t="n">
        <v>20.0716877322574</v>
      </c>
      <c r="X64" s="83" t="n">
        <v>20.0716877322574</v>
      </c>
      <c r="Y64" s="84" t="n">
        <v>0</v>
      </c>
      <c r="Z64" s="85" t="n">
        <v>129986.638460177</v>
      </c>
    </row>
    <row r="65" customFormat="false" ht="15" hidden="false" customHeight="false" outlineLevel="0" collapsed="false">
      <c r="B65" s="82" t="s">
        <v>181</v>
      </c>
      <c r="C65" s="82" t="s">
        <v>127</v>
      </c>
      <c r="D65" s="82"/>
      <c r="E65" s="82" t="s">
        <v>176</v>
      </c>
      <c r="F65" s="82"/>
      <c r="G65" s="82"/>
      <c r="H65" s="83" t="n">
        <v>24.4557535531979</v>
      </c>
      <c r="I65" s="83" t="n">
        <v>24.4557535531979</v>
      </c>
      <c r="J65" s="84" t="n">
        <v>0</v>
      </c>
      <c r="K65" s="85" t="n">
        <v>138435.636172758</v>
      </c>
      <c r="Q65" s="82" t="s">
        <v>181</v>
      </c>
      <c r="R65" s="82" t="s">
        <v>127</v>
      </c>
      <c r="S65" s="82"/>
      <c r="T65" s="86" t="s">
        <v>176</v>
      </c>
      <c r="U65" s="82"/>
      <c r="V65" s="82"/>
      <c r="W65" s="83" t="n">
        <v>19.7584877340477</v>
      </c>
      <c r="X65" s="83" t="n">
        <v>19.7584877340477</v>
      </c>
      <c r="Y65" s="84" t="n">
        <v>0</v>
      </c>
      <c r="Z65" s="85" t="n">
        <v>162400.943737919</v>
      </c>
    </row>
    <row r="66" customFormat="false" ht="15" hidden="false" customHeight="false" outlineLevel="0" collapsed="false">
      <c r="B66" s="82" t="s">
        <v>182</v>
      </c>
      <c r="C66" s="82" t="s">
        <v>127</v>
      </c>
      <c r="D66" s="82"/>
      <c r="E66" s="82" t="s">
        <v>176</v>
      </c>
      <c r="F66" s="82"/>
      <c r="G66" s="82"/>
      <c r="H66" s="83" t="n">
        <v>24.4633434834539</v>
      </c>
      <c r="I66" s="83" t="n">
        <v>24.4633434834539</v>
      </c>
      <c r="J66" s="84" t="n">
        <v>0</v>
      </c>
      <c r="K66" s="85" t="n">
        <v>137706.781084219</v>
      </c>
      <c r="Q66" s="82" t="s">
        <v>182</v>
      </c>
      <c r="R66" s="82" t="s">
        <v>127</v>
      </c>
      <c r="S66" s="82"/>
      <c r="T66" s="86" t="s">
        <v>176</v>
      </c>
      <c r="U66" s="82"/>
      <c r="V66" s="82"/>
      <c r="W66" s="83" t="n">
        <v>19.8230013136773</v>
      </c>
      <c r="X66" s="83" t="n">
        <v>19.8230013136773</v>
      </c>
      <c r="Y66" s="84" t="n">
        <v>0</v>
      </c>
      <c r="Z66" s="85" t="n">
        <v>155121.564937368</v>
      </c>
    </row>
    <row r="67" customFormat="false" ht="15" hidden="false" customHeight="false" outlineLevel="0" collapsed="false">
      <c r="B67" s="82" t="s">
        <v>183</v>
      </c>
      <c r="C67" s="82" t="s">
        <v>127</v>
      </c>
      <c r="D67" s="82"/>
      <c r="E67" s="82" t="s">
        <v>176</v>
      </c>
      <c r="F67" s="82"/>
      <c r="G67" s="82"/>
      <c r="H67" s="83" t="n">
        <v>24.3444862113285</v>
      </c>
      <c r="I67" s="83" t="n">
        <v>24.3444862113285</v>
      </c>
      <c r="J67" s="84" t="n">
        <v>0</v>
      </c>
      <c r="K67" s="85" t="n">
        <v>149574.212308835</v>
      </c>
      <c r="Q67" s="82" t="s">
        <v>183</v>
      </c>
      <c r="R67" s="82" t="s">
        <v>127</v>
      </c>
      <c r="S67" s="82"/>
      <c r="T67" s="86" t="s">
        <v>176</v>
      </c>
      <c r="U67" s="82"/>
      <c r="V67" s="82"/>
      <c r="W67" s="83" t="n">
        <v>19.7295250896174</v>
      </c>
      <c r="X67" s="83" t="n">
        <v>19.7295250896174</v>
      </c>
      <c r="Y67" s="84" t="n">
        <v>0</v>
      </c>
      <c r="Z67" s="85" t="n">
        <v>165779.100565687</v>
      </c>
    </row>
    <row r="68" customFormat="false" ht="15" hidden="false" customHeight="false" outlineLevel="0" collapsed="false">
      <c r="B68" s="82" t="s">
        <v>184</v>
      </c>
      <c r="C68" s="82" t="s">
        <v>127</v>
      </c>
      <c r="D68" s="82"/>
      <c r="E68" s="82" t="s">
        <v>176</v>
      </c>
      <c r="F68" s="82"/>
      <c r="G68" s="82"/>
      <c r="H68" s="83" t="n">
        <v>24.4953323332549</v>
      </c>
      <c r="I68" s="83" t="n">
        <v>24.4953323332549</v>
      </c>
      <c r="J68" s="84" t="n">
        <v>0</v>
      </c>
      <c r="K68" s="85" t="n">
        <v>134676.848229134</v>
      </c>
      <c r="Q68" s="82" t="s">
        <v>184</v>
      </c>
      <c r="R68" s="82" t="s">
        <v>127</v>
      </c>
      <c r="S68" s="82"/>
      <c r="T68" s="86" t="s">
        <v>176</v>
      </c>
      <c r="U68" s="82"/>
      <c r="V68" s="82"/>
      <c r="W68" s="83" t="n">
        <v>19.8913443708924</v>
      </c>
      <c r="X68" s="83" t="n">
        <v>19.8913443708924</v>
      </c>
      <c r="Y68" s="84" t="n">
        <v>0</v>
      </c>
      <c r="Z68" s="85" t="n">
        <v>147765.682966121</v>
      </c>
    </row>
    <row r="69" customFormat="false" ht="15" hidden="false" customHeight="false" outlineLevel="0" collapsed="false">
      <c r="B69" s="82" t="s">
        <v>185</v>
      </c>
      <c r="C69" s="82" t="s">
        <v>127</v>
      </c>
      <c r="D69" s="82"/>
      <c r="E69" s="82" t="s">
        <v>186</v>
      </c>
      <c r="F69" s="82"/>
      <c r="G69" s="82"/>
      <c r="H69" s="83" t="n">
        <v>24.7377374128254</v>
      </c>
      <c r="I69" s="83" t="n">
        <v>24.7377374128254</v>
      </c>
      <c r="J69" s="84" t="n">
        <v>0</v>
      </c>
      <c r="K69" s="85" t="n">
        <v>113781.944274423</v>
      </c>
      <c r="Q69" s="82" t="s">
        <v>185</v>
      </c>
      <c r="R69" s="82" t="s">
        <v>127</v>
      </c>
      <c r="S69" s="82"/>
      <c r="T69" s="86" t="s">
        <v>186</v>
      </c>
      <c r="U69" s="82"/>
      <c r="V69" s="82"/>
      <c r="W69" s="83" t="n">
        <v>19.9395241696956</v>
      </c>
      <c r="X69" s="83" t="n">
        <v>19.9395241696956</v>
      </c>
      <c r="Y69" s="84" t="n">
        <v>0</v>
      </c>
      <c r="Z69" s="85" t="n">
        <v>142790.631048101</v>
      </c>
    </row>
    <row r="70" customFormat="false" ht="15" hidden="false" customHeight="false" outlineLevel="0" collapsed="false">
      <c r="B70" s="82" t="s">
        <v>187</v>
      </c>
      <c r="C70" s="82" t="s">
        <v>127</v>
      </c>
      <c r="D70" s="82"/>
      <c r="E70" s="82" t="s">
        <v>186</v>
      </c>
      <c r="F70" s="82"/>
      <c r="G70" s="82"/>
      <c r="H70" s="83" t="n">
        <v>24.5322579931742</v>
      </c>
      <c r="I70" s="83" t="n">
        <v>24.5322579931742</v>
      </c>
      <c r="J70" s="84" t="n">
        <v>0</v>
      </c>
      <c r="K70" s="85" t="n">
        <v>131262.108185269</v>
      </c>
      <c r="Q70" s="82" t="s">
        <v>187</v>
      </c>
      <c r="R70" s="82" t="s">
        <v>127</v>
      </c>
      <c r="S70" s="82"/>
      <c r="T70" s="86" t="s">
        <v>186</v>
      </c>
      <c r="U70" s="82"/>
      <c r="V70" s="82"/>
      <c r="W70" s="83" t="n">
        <v>19.8076106717034</v>
      </c>
      <c r="X70" s="83" t="n">
        <v>19.8076106717034</v>
      </c>
      <c r="Y70" s="84" t="n">
        <v>0</v>
      </c>
      <c r="Z70" s="85" t="n">
        <v>156827.967553101</v>
      </c>
    </row>
    <row r="71" customFormat="false" ht="15" hidden="false" customHeight="false" outlineLevel="0" collapsed="false">
      <c r="B71" s="82" t="s">
        <v>188</v>
      </c>
      <c r="C71" s="82" t="s">
        <v>127</v>
      </c>
      <c r="D71" s="82"/>
      <c r="E71" s="82" t="s">
        <v>186</v>
      </c>
      <c r="F71" s="82"/>
      <c r="G71" s="82"/>
      <c r="H71" s="83" t="n">
        <v>24.6212046851947</v>
      </c>
      <c r="I71" s="83" t="n">
        <v>24.6212046851947</v>
      </c>
      <c r="J71" s="84" t="n">
        <v>0</v>
      </c>
      <c r="K71" s="85" t="n">
        <v>123387.910201373</v>
      </c>
      <c r="Q71" s="82" t="s">
        <v>188</v>
      </c>
      <c r="R71" s="82" t="s">
        <v>127</v>
      </c>
      <c r="S71" s="82"/>
      <c r="T71" s="86" t="s">
        <v>186</v>
      </c>
      <c r="U71" s="82"/>
      <c r="V71" s="82"/>
      <c r="W71" s="83" t="n">
        <v>19.8277290645105</v>
      </c>
      <c r="X71" s="83" t="n">
        <v>19.8277290645105</v>
      </c>
      <c r="Y71" s="84" t="n">
        <v>0</v>
      </c>
      <c r="Z71" s="85" t="n">
        <v>154601.123393387</v>
      </c>
    </row>
    <row r="72" customFormat="false" ht="15" hidden="false" customHeight="false" outlineLevel="0" collapsed="false">
      <c r="B72" s="82" t="s">
        <v>189</v>
      </c>
      <c r="C72" s="82" t="s">
        <v>127</v>
      </c>
      <c r="D72" s="82"/>
      <c r="E72" s="82" t="s">
        <v>186</v>
      </c>
      <c r="F72" s="82"/>
      <c r="G72" s="82"/>
      <c r="H72" s="83" t="n">
        <v>24.4284818052237</v>
      </c>
      <c r="I72" s="83" t="n">
        <v>24.4284818052237</v>
      </c>
      <c r="J72" s="84" t="n">
        <v>0</v>
      </c>
      <c r="K72" s="85" t="n">
        <v>141086.500206185</v>
      </c>
      <c r="Q72" s="82" t="s">
        <v>189</v>
      </c>
      <c r="R72" s="82" t="s">
        <v>127</v>
      </c>
      <c r="S72" s="82"/>
      <c r="T72" s="86" t="s">
        <v>186</v>
      </c>
      <c r="U72" s="82"/>
      <c r="V72" s="82"/>
      <c r="W72" s="83" t="n">
        <v>19.9113245399612</v>
      </c>
      <c r="X72" s="83" t="n">
        <v>19.9113245399612</v>
      </c>
      <c r="Y72" s="84" t="n">
        <v>0</v>
      </c>
      <c r="Z72" s="85" t="n">
        <v>145681.830074205</v>
      </c>
    </row>
    <row r="73" customFormat="false" ht="15" hidden="false" customHeight="false" outlineLevel="0" collapsed="false">
      <c r="B73" s="82" t="s">
        <v>190</v>
      </c>
      <c r="C73" s="82" t="s">
        <v>127</v>
      </c>
      <c r="D73" s="82"/>
      <c r="E73" s="82" t="s">
        <v>186</v>
      </c>
      <c r="F73" s="82"/>
      <c r="G73" s="82"/>
      <c r="H73" s="83" t="n">
        <v>24.4196463240355</v>
      </c>
      <c r="I73" s="83" t="n">
        <v>24.4196463240355</v>
      </c>
      <c r="J73" s="84" t="n">
        <v>0</v>
      </c>
      <c r="K73" s="85" t="n">
        <v>141956.165295472</v>
      </c>
      <c r="Q73" s="82" t="s">
        <v>190</v>
      </c>
      <c r="R73" s="82" t="s">
        <v>127</v>
      </c>
      <c r="S73" s="82"/>
      <c r="T73" s="86" t="s">
        <v>186</v>
      </c>
      <c r="U73" s="82"/>
      <c r="V73" s="82"/>
      <c r="W73" s="83" t="n">
        <v>19.829315362735</v>
      </c>
      <c r="X73" s="83" t="n">
        <v>19.829315362735</v>
      </c>
      <c r="Y73" s="84" t="n">
        <v>0</v>
      </c>
      <c r="Z73" s="85" t="n">
        <v>154426.891598865</v>
      </c>
    </row>
    <row r="74" customFormat="false" ht="15" hidden="false" customHeight="false" outlineLevel="0" collapsed="false">
      <c r="B74" s="82" t="s">
        <v>191</v>
      </c>
      <c r="C74" s="82" t="s">
        <v>127</v>
      </c>
      <c r="D74" s="82"/>
      <c r="E74" s="82" t="s">
        <v>186</v>
      </c>
      <c r="F74" s="82"/>
      <c r="G74" s="82"/>
      <c r="H74" s="83" t="n">
        <v>24.3853590279106</v>
      </c>
      <c r="I74" s="83" t="n">
        <v>24.3853590279106</v>
      </c>
      <c r="J74" s="84" t="n">
        <v>0</v>
      </c>
      <c r="K74" s="85" t="n">
        <v>145382.086692143</v>
      </c>
      <c r="Q74" s="82" t="s">
        <v>191</v>
      </c>
      <c r="R74" s="82" t="s">
        <v>127</v>
      </c>
      <c r="S74" s="82"/>
      <c r="T74" s="86" t="s">
        <v>186</v>
      </c>
      <c r="U74" s="82"/>
      <c r="V74" s="82"/>
      <c r="W74" s="83" t="n">
        <v>19.8411144501332</v>
      </c>
      <c r="X74" s="83" t="n">
        <v>19.8411144501332</v>
      </c>
      <c r="Y74" s="84" t="n">
        <v>0</v>
      </c>
      <c r="Z74" s="85" t="n">
        <v>153137.080533255</v>
      </c>
    </row>
    <row r="75" customFormat="false" ht="15" hidden="false" customHeight="false" outlineLevel="0" collapsed="false">
      <c r="B75" s="82" t="s">
        <v>192</v>
      </c>
      <c r="C75" s="82" t="s">
        <v>127</v>
      </c>
      <c r="D75" s="82"/>
      <c r="E75" s="82" t="s">
        <v>186</v>
      </c>
      <c r="F75" s="82"/>
      <c r="G75" s="82"/>
      <c r="H75" s="83" t="n">
        <v>24.4476812099003</v>
      </c>
      <c r="I75" s="83" t="n">
        <v>24.4476812099003</v>
      </c>
      <c r="J75" s="84" t="n">
        <v>0</v>
      </c>
      <c r="K75" s="85" t="n">
        <v>139215.050753385</v>
      </c>
      <c r="Q75" s="82" t="s">
        <v>192</v>
      </c>
      <c r="R75" s="82" t="s">
        <v>127</v>
      </c>
      <c r="S75" s="82"/>
      <c r="T75" s="86" t="s">
        <v>186</v>
      </c>
      <c r="U75" s="82"/>
      <c r="V75" s="82"/>
      <c r="W75" s="83" t="n">
        <v>19.8573200847022</v>
      </c>
      <c r="X75" s="83" t="n">
        <v>19.8573200847022</v>
      </c>
      <c r="Y75" s="84" t="n">
        <v>0</v>
      </c>
      <c r="Z75" s="85" t="n">
        <v>151383.110786662</v>
      </c>
    </row>
    <row r="76" customFormat="false" ht="15" hidden="false" customHeight="false" outlineLevel="0" collapsed="false">
      <c r="B76" s="82" t="s">
        <v>193</v>
      </c>
      <c r="C76" s="82" t="s">
        <v>127</v>
      </c>
      <c r="D76" s="82"/>
      <c r="E76" s="82" t="s">
        <v>186</v>
      </c>
      <c r="F76" s="82"/>
      <c r="G76" s="82"/>
      <c r="H76" s="83" t="n">
        <v>24.4975992449155</v>
      </c>
      <c r="I76" s="83" t="n">
        <v>24.4975992449155</v>
      </c>
      <c r="J76" s="84" t="n">
        <v>0</v>
      </c>
      <c r="K76" s="85" t="n">
        <v>134464.676992828</v>
      </c>
      <c r="Q76" s="82" t="s">
        <v>193</v>
      </c>
      <c r="R76" s="82" t="s">
        <v>127</v>
      </c>
      <c r="S76" s="82"/>
      <c r="T76" s="86" t="s">
        <v>186</v>
      </c>
      <c r="U76" s="82"/>
      <c r="V76" s="82"/>
      <c r="W76" s="83" t="n">
        <v>19.7682642013813</v>
      </c>
      <c r="X76" s="83" t="n">
        <v>19.7682642013813</v>
      </c>
      <c r="Y76" s="84" t="n">
        <v>0</v>
      </c>
      <c r="Z76" s="85" t="n">
        <v>161276.242789444</v>
      </c>
    </row>
    <row r="77" customFormat="false" ht="15" hidden="false" customHeight="false" outlineLevel="0" collapsed="false">
      <c r="B77" s="82" t="s">
        <v>194</v>
      </c>
      <c r="C77" s="82" t="s">
        <v>127</v>
      </c>
      <c r="D77" s="82"/>
      <c r="E77" s="82" t="s">
        <v>186</v>
      </c>
      <c r="F77" s="82"/>
      <c r="G77" s="82"/>
      <c r="H77" s="83" t="n">
        <v>24.4966857208271</v>
      </c>
      <c r="I77" s="83" t="n">
        <v>24.4966857208271</v>
      </c>
      <c r="J77" s="84" t="n">
        <v>0</v>
      </c>
      <c r="K77" s="85" t="n">
        <v>134550.137895953</v>
      </c>
      <c r="Q77" s="82" t="s">
        <v>194</v>
      </c>
      <c r="R77" s="82" t="s">
        <v>127</v>
      </c>
      <c r="S77" s="82"/>
      <c r="T77" s="86" t="s">
        <v>186</v>
      </c>
      <c r="U77" s="82"/>
      <c r="V77" s="82"/>
      <c r="W77" s="83" t="n">
        <v>19.8080970462691</v>
      </c>
      <c r="X77" s="83" t="n">
        <v>19.8080970462691</v>
      </c>
      <c r="Y77" s="84" t="n">
        <v>0</v>
      </c>
      <c r="Z77" s="85" t="n">
        <v>156773.755724378</v>
      </c>
    </row>
    <row r="78" customFormat="false" ht="15" hidden="false" customHeight="false" outlineLevel="0" collapsed="false">
      <c r="B78" s="82" t="s">
        <v>195</v>
      </c>
      <c r="C78" s="82" t="s">
        <v>127</v>
      </c>
      <c r="D78" s="82"/>
      <c r="E78" s="82" t="s">
        <v>98</v>
      </c>
      <c r="F78" s="82"/>
      <c r="G78" s="82"/>
      <c r="H78" s="83" t="n">
        <v>34.1104162142317</v>
      </c>
      <c r="I78" s="83" t="n">
        <v>34.1104162142317</v>
      </c>
      <c r="J78" s="84" t="n">
        <v>0</v>
      </c>
      <c r="K78" s="85" t="n">
        <v>167.884910615677</v>
      </c>
      <c r="Q78" s="82" t="s">
        <v>195</v>
      </c>
      <c r="R78" s="82" t="s">
        <v>127</v>
      </c>
      <c r="S78" s="82"/>
      <c r="T78" s="86" t="s">
        <v>98</v>
      </c>
      <c r="U78" s="82"/>
      <c r="V78" s="82"/>
      <c r="W78" s="83" t="n">
        <v>36.4546671414302</v>
      </c>
      <c r="X78" s="83" t="n">
        <v>36.4546671414302</v>
      </c>
      <c r="Y78" s="84" t="n">
        <v>0</v>
      </c>
      <c r="Z78" s="85" t="n">
        <v>1.13818173620636</v>
      </c>
    </row>
    <row r="79" customFormat="false" ht="15" hidden="false" customHeight="false" outlineLevel="0" collapsed="false">
      <c r="B79" s="82" t="s">
        <v>196</v>
      </c>
      <c r="C79" s="82" t="s">
        <v>127</v>
      </c>
      <c r="D79" s="82"/>
      <c r="E79" s="82" t="s">
        <v>98</v>
      </c>
      <c r="F79" s="82"/>
      <c r="G79" s="82"/>
      <c r="H79" s="83"/>
      <c r="I79" s="83" t="n">
        <v>0</v>
      </c>
      <c r="J79" s="84" t="n">
        <v>0</v>
      </c>
      <c r="K79" s="85"/>
      <c r="Q79" s="82" t="s">
        <v>196</v>
      </c>
      <c r="R79" s="82" t="s">
        <v>127</v>
      </c>
      <c r="S79" s="82"/>
      <c r="T79" s="86" t="s">
        <v>98</v>
      </c>
      <c r="U79" s="82"/>
      <c r="V79" s="82"/>
      <c r="W79" s="83" t="n">
        <v>38.2940820314768</v>
      </c>
      <c r="X79" s="83" t="n">
        <v>38.2940820314768</v>
      </c>
      <c r="Y79" s="84" t="n">
        <v>0</v>
      </c>
      <c r="Z79" s="85" t="n">
        <v>0.30786115317162</v>
      </c>
    </row>
    <row r="80" customFormat="false" ht="15" hidden="false" customHeight="false" outlineLevel="0" collapsed="false">
      <c r="B80" s="82" t="s">
        <v>197</v>
      </c>
      <c r="C80" s="82" t="s">
        <v>127</v>
      </c>
      <c r="D80" s="82"/>
      <c r="E80" s="82" t="s">
        <v>98</v>
      </c>
      <c r="F80" s="82"/>
      <c r="G80" s="82"/>
      <c r="H80" s="83"/>
      <c r="I80" s="83" t="n">
        <v>0</v>
      </c>
      <c r="J80" s="84" t="n">
        <v>0</v>
      </c>
      <c r="K80" s="85"/>
      <c r="Q80" s="82" t="s">
        <v>197</v>
      </c>
      <c r="R80" s="82" t="s">
        <v>127</v>
      </c>
      <c r="S80" s="82"/>
      <c r="T80" s="86" t="s">
        <v>98</v>
      </c>
      <c r="U80" s="82"/>
      <c r="V80" s="82"/>
      <c r="W80" s="83" t="n">
        <v>37.8189303330304</v>
      </c>
      <c r="X80" s="83" t="n">
        <v>37.8189303330304</v>
      </c>
      <c r="Y80" s="84" t="n">
        <v>0</v>
      </c>
      <c r="Z80" s="85" t="n">
        <v>0.431560612871023</v>
      </c>
    </row>
    <row r="81" customFormat="false" ht="15" hidden="false" customHeight="false" outlineLevel="0" collapsed="false">
      <c r="B81" s="82" t="s">
        <v>198</v>
      </c>
      <c r="C81" s="82" t="s">
        <v>127</v>
      </c>
      <c r="D81" s="82"/>
      <c r="E81" s="82" t="s">
        <v>143</v>
      </c>
      <c r="F81" s="82"/>
      <c r="G81" s="82"/>
      <c r="H81" s="83"/>
      <c r="I81" s="83" t="n">
        <v>0</v>
      </c>
      <c r="J81" s="84" t="n">
        <v>0</v>
      </c>
      <c r="K81" s="85"/>
      <c r="Q81" s="82" t="s">
        <v>198</v>
      </c>
      <c r="R81" s="82" t="s">
        <v>127</v>
      </c>
      <c r="S81" s="82"/>
      <c r="T81" s="82" t="s">
        <v>143</v>
      </c>
      <c r="U81" s="82"/>
      <c r="V81" s="82"/>
      <c r="W81" s="83"/>
      <c r="X81" s="83" t="n">
        <v>0</v>
      </c>
      <c r="Y81" s="84" t="n">
        <v>0</v>
      </c>
      <c r="Z81" s="85"/>
    </row>
    <row r="82" customFormat="false" ht="15" hidden="false" customHeight="false" outlineLevel="0" collapsed="false">
      <c r="B82" s="82" t="s">
        <v>199</v>
      </c>
      <c r="C82" s="82" t="s">
        <v>127</v>
      </c>
      <c r="D82" s="82"/>
      <c r="E82" s="82" t="s">
        <v>143</v>
      </c>
      <c r="F82" s="82"/>
      <c r="G82" s="82"/>
      <c r="H82" s="83"/>
      <c r="I82" s="83" t="n">
        <v>0</v>
      </c>
      <c r="J82" s="84" t="n">
        <v>0</v>
      </c>
      <c r="K82" s="85"/>
      <c r="Q82" s="82" t="s">
        <v>199</v>
      </c>
      <c r="R82" s="82" t="s">
        <v>127</v>
      </c>
      <c r="S82" s="82"/>
      <c r="T82" s="82" t="s">
        <v>143</v>
      </c>
      <c r="U82" s="82"/>
      <c r="V82" s="82"/>
      <c r="W82" s="83"/>
      <c r="X82" s="83" t="n">
        <v>0</v>
      </c>
      <c r="Y82" s="84" t="n">
        <v>0</v>
      </c>
      <c r="Z82" s="85"/>
    </row>
    <row r="83" customFormat="false" ht="15" hidden="false" customHeight="false" outlineLevel="0" collapsed="false">
      <c r="B83" s="82" t="s">
        <v>200</v>
      </c>
      <c r="C83" s="82" t="s">
        <v>127</v>
      </c>
      <c r="D83" s="82"/>
      <c r="E83" s="82" t="s">
        <v>143</v>
      </c>
      <c r="F83" s="82"/>
      <c r="G83" s="82"/>
      <c r="H83" s="83"/>
      <c r="I83" s="83" t="n">
        <v>0</v>
      </c>
      <c r="J83" s="84" t="n">
        <v>0</v>
      </c>
      <c r="K83" s="85"/>
      <c r="Q83" s="82" t="s">
        <v>200</v>
      </c>
      <c r="R83" s="82" t="s">
        <v>127</v>
      </c>
      <c r="S83" s="82"/>
      <c r="T83" s="82" t="s">
        <v>143</v>
      </c>
      <c r="U83" s="82"/>
      <c r="V83" s="82"/>
      <c r="W83" s="83"/>
      <c r="X83" s="83" t="n">
        <v>0</v>
      </c>
      <c r="Y83" s="84" t="n">
        <v>0</v>
      </c>
      <c r="Z83" s="85"/>
    </row>
    <row r="84" customFormat="false" ht="15" hidden="false" customHeight="false" outlineLevel="0" collapsed="false">
      <c r="B84" s="82" t="s">
        <v>201</v>
      </c>
      <c r="C84" s="82" t="s">
        <v>127</v>
      </c>
      <c r="D84" s="82"/>
      <c r="E84" s="82" t="s">
        <v>143</v>
      </c>
      <c r="F84" s="82"/>
      <c r="G84" s="82"/>
      <c r="H84" s="83"/>
      <c r="I84" s="83" t="n">
        <v>0</v>
      </c>
      <c r="J84" s="84" t="n">
        <v>0</v>
      </c>
      <c r="K84" s="85"/>
      <c r="Q84" s="82" t="s">
        <v>201</v>
      </c>
      <c r="R84" s="82" t="s">
        <v>127</v>
      </c>
      <c r="S84" s="82"/>
      <c r="T84" s="82" t="s">
        <v>143</v>
      </c>
      <c r="U84" s="82"/>
      <c r="V84" s="82"/>
      <c r="W84" s="83"/>
      <c r="X84" s="83" t="n">
        <v>0</v>
      </c>
      <c r="Y84" s="84" t="n">
        <v>0</v>
      </c>
      <c r="Z84" s="85"/>
    </row>
    <row r="85" customFormat="false" ht="15" hidden="false" customHeight="false" outlineLevel="0" collapsed="false">
      <c r="B85" s="82" t="s">
        <v>202</v>
      </c>
      <c r="C85" s="82" t="s">
        <v>127</v>
      </c>
      <c r="D85" s="82"/>
      <c r="E85" s="82" t="s">
        <v>143</v>
      </c>
      <c r="F85" s="82"/>
      <c r="G85" s="82"/>
      <c r="H85" s="83"/>
      <c r="I85" s="83" t="n">
        <v>0</v>
      </c>
      <c r="J85" s="84" t="n">
        <v>0</v>
      </c>
      <c r="K85" s="85"/>
      <c r="Q85" s="82" t="s">
        <v>202</v>
      </c>
      <c r="R85" s="82" t="s">
        <v>127</v>
      </c>
      <c r="S85" s="82"/>
      <c r="T85" s="82" t="s">
        <v>143</v>
      </c>
      <c r="U85" s="82"/>
      <c r="V85" s="82"/>
      <c r="W85" s="83"/>
      <c r="X85" s="83" t="n">
        <v>0</v>
      </c>
      <c r="Y85" s="84" t="n">
        <v>0</v>
      </c>
      <c r="Z85" s="85"/>
    </row>
    <row r="86" customFormat="false" ht="15" hidden="false" customHeight="false" outlineLevel="0" collapsed="false">
      <c r="B86" s="82" t="s">
        <v>203</v>
      </c>
      <c r="C86" s="82" t="s">
        <v>127</v>
      </c>
      <c r="D86" s="82"/>
      <c r="E86" s="82" t="s">
        <v>143</v>
      </c>
      <c r="F86" s="82"/>
      <c r="G86" s="82"/>
      <c r="H86" s="83"/>
      <c r="I86" s="83" t="n">
        <v>0</v>
      </c>
      <c r="J86" s="84" t="n">
        <v>0</v>
      </c>
      <c r="K86" s="85"/>
      <c r="Q86" s="82" t="s">
        <v>203</v>
      </c>
      <c r="R86" s="82" t="s">
        <v>127</v>
      </c>
      <c r="S86" s="82"/>
      <c r="T86" s="82" t="s">
        <v>143</v>
      </c>
      <c r="U86" s="82"/>
      <c r="V86" s="82"/>
      <c r="W86" s="83"/>
      <c r="X86" s="83" t="n">
        <v>0</v>
      </c>
      <c r="Y86" s="84" t="n">
        <v>0</v>
      </c>
      <c r="Z86" s="85"/>
    </row>
    <row r="87" customFormat="false" ht="15" hidden="false" customHeight="false" outlineLevel="0" collapsed="false">
      <c r="B87" s="82" t="s">
        <v>204</v>
      </c>
      <c r="C87" s="82" t="s">
        <v>127</v>
      </c>
      <c r="D87" s="82"/>
      <c r="E87" s="82" t="s">
        <v>143</v>
      </c>
      <c r="F87" s="82"/>
      <c r="G87" s="82"/>
      <c r="H87" s="83"/>
      <c r="I87" s="83" t="n">
        <v>0</v>
      </c>
      <c r="J87" s="84" t="n">
        <v>0</v>
      </c>
      <c r="K87" s="85"/>
      <c r="Q87" s="82" t="s">
        <v>204</v>
      </c>
      <c r="R87" s="82" t="s">
        <v>127</v>
      </c>
      <c r="S87" s="82"/>
      <c r="T87" s="82" t="s">
        <v>143</v>
      </c>
      <c r="U87" s="82"/>
      <c r="V87" s="82"/>
      <c r="W87" s="83"/>
      <c r="X87" s="83" t="n">
        <v>0</v>
      </c>
      <c r="Y87" s="84" t="n">
        <v>0</v>
      </c>
      <c r="Z87" s="85"/>
    </row>
    <row r="88" customFormat="false" ht="15" hidden="false" customHeight="false" outlineLevel="0" collapsed="false">
      <c r="B88" s="82" t="s">
        <v>205</v>
      </c>
      <c r="C88" s="82" t="s">
        <v>127</v>
      </c>
      <c r="D88" s="82"/>
      <c r="E88" s="82" t="s">
        <v>143</v>
      </c>
      <c r="F88" s="82"/>
      <c r="G88" s="82"/>
      <c r="H88" s="83"/>
      <c r="I88" s="83" t="n">
        <v>0</v>
      </c>
      <c r="J88" s="84" t="n">
        <v>0</v>
      </c>
      <c r="K88" s="85"/>
      <c r="Q88" s="82" t="s">
        <v>205</v>
      </c>
      <c r="R88" s="82" t="s">
        <v>127</v>
      </c>
      <c r="S88" s="82"/>
      <c r="T88" s="82" t="s">
        <v>143</v>
      </c>
      <c r="U88" s="82"/>
      <c r="V88" s="82"/>
      <c r="W88" s="83"/>
      <c r="X88" s="83" t="n">
        <v>0</v>
      </c>
      <c r="Y88" s="84" t="n">
        <v>0</v>
      </c>
      <c r="Z88" s="85"/>
    </row>
    <row r="89" customFormat="false" ht="15" hidden="false" customHeight="false" outlineLevel="0" collapsed="false">
      <c r="B89" s="82" t="s">
        <v>206</v>
      </c>
      <c r="C89" s="82" t="s">
        <v>127</v>
      </c>
      <c r="D89" s="82"/>
      <c r="E89" s="82" t="s">
        <v>143</v>
      </c>
      <c r="F89" s="82"/>
      <c r="G89" s="82"/>
      <c r="H89" s="83"/>
      <c r="I89" s="83" t="n">
        <v>0</v>
      </c>
      <c r="J89" s="84" t="n">
        <v>0</v>
      </c>
      <c r="K89" s="85"/>
      <c r="Q89" s="82" t="s">
        <v>206</v>
      </c>
      <c r="R89" s="82" t="s">
        <v>127</v>
      </c>
      <c r="S89" s="82"/>
      <c r="T89" s="82" t="s">
        <v>143</v>
      </c>
      <c r="U89" s="82"/>
      <c r="V89" s="82"/>
      <c r="W89" s="83"/>
      <c r="X89" s="83" t="n">
        <v>0</v>
      </c>
      <c r="Y89" s="84" t="n">
        <v>0</v>
      </c>
      <c r="Z89" s="85"/>
    </row>
    <row r="90" customFormat="false" ht="15" hidden="false" customHeight="false" outlineLevel="0" collapsed="false">
      <c r="B90" s="82" t="s">
        <v>207</v>
      </c>
      <c r="C90" s="82" t="s">
        <v>127</v>
      </c>
      <c r="D90" s="82"/>
      <c r="E90" s="82" t="s">
        <v>143</v>
      </c>
      <c r="F90" s="82"/>
      <c r="G90" s="82"/>
      <c r="H90" s="83"/>
      <c r="I90" s="83" t="n">
        <v>0</v>
      </c>
      <c r="J90" s="84" t="n">
        <v>0</v>
      </c>
      <c r="K90" s="85"/>
      <c r="Q90" s="82" t="s">
        <v>207</v>
      </c>
      <c r="R90" s="82" t="s">
        <v>127</v>
      </c>
      <c r="S90" s="82"/>
      <c r="T90" s="82" t="s">
        <v>143</v>
      </c>
      <c r="U90" s="82"/>
      <c r="V90" s="82"/>
      <c r="W90" s="83"/>
      <c r="X90" s="83" t="n">
        <v>0</v>
      </c>
      <c r="Y90" s="84" t="n">
        <v>0</v>
      </c>
      <c r="Z90" s="85"/>
    </row>
    <row r="91" customFormat="false" ht="15" hidden="false" customHeight="false" outlineLevel="0" collapsed="false">
      <c r="B91" s="82" t="s">
        <v>208</v>
      </c>
      <c r="C91" s="82" t="s">
        <v>127</v>
      </c>
      <c r="D91" s="82"/>
      <c r="E91" s="82" t="s">
        <v>143</v>
      </c>
      <c r="F91" s="82"/>
      <c r="G91" s="82"/>
      <c r="H91" s="83"/>
      <c r="I91" s="83" t="n">
        <v>0</v>
      </c>
      <c r="J91" s="84" t="n">
        <v>0</v>
      </c>
      <c r="K91" s="85"/>
      <c r="Q91" s="82" t="s">
        <v>208</v>
      </c>
      <c r="R91" s="82" t="s">
        <v>127</v>
      </c>
      <c r="S91" s="82"/>
      <c r="T91" s="82" t="s">
        <v>143</v>
      </c>
      <c r="U91" s="82"/>
      <c r="V91" s="82"/>
      <c r="W91" s="83"/>
      <c r="X91" s="83" t="n">
        <v>0</v>
      </c>
      <c r="Y91" s="84" t="n">
        <v>0</v>
      </c>
      <c r="Z91" s="85"/>
    </row>
    <row r="92" customFormat="false" ht="15" hidden="false" customHeight="false" outlineLevel="0" collapsed="false">
      <c r="B92" s="82" t="s">
        <v>209</v>
      </c>
      <c r="C92" s="82" t="s">
        <v>127</v>
      </c>
      <c r="D92" s="82"/>
      <c r="E92" s="82" t="s">
        <v>143</v>
      </c>
      <c r="F92" s="82"/>
      <c r="G92" s="82"/>
      <c r="H92" s="83"/>
      <c r="I92" s="83" t="n">
        <v>0</v>
      </c>
      <c r="J92" s="84" t="n">
        <v>0</v>
      </c>
      <c r="K92" s="85"/>
      <c r="Q92" s="82" t="s">
        <v>209</v>
      </c>
      <c r="R92" s="82" t="s">
        <v>127</v>
      </c>
      <c r="S92" s="82"/>
      <c r="T92" s="82" t="s">
        <v>143</v>
      </c>
      <c r="U92" s="82"/>
      <c r="V92" s="82"/>
      <c r="W92" s="83"/>
      <c r="X92" s="83" t="n">
        <v>0</v>
      </c>
      <c r="Y92" s="84" t="n">
        <v>0</v>
      </c>
      <c r="Z92" s="85"/>
    </row>
    <row r="93" customFormat="false" ht="15" hidden="false" customHeight="false" outlineLevel="0" collapsed="false">
      <c r="B93" s="82" t="s">
        <v>210</v>
      </c>
      <c r="C93" s="82" t="s">
        <v>127</v>
      </c>
      <c r="D93" s="82"/>
      <c r="E93" s="82" t="s">
        <v>143</v>
      </c>
      <c r="F93" s="82"/>
      <c r="G93" s="82"/>
      <c r="H93" s="83"/>
      <c r="I93" s="83" t="n">
        <v>0</v>
      </c>
      <c r="J93" s="84" t="n">
        <v>0</v>
      </c>
      <c r="K93" s="85"/>
      <c r="Q93" s="82" t="s">
        <v>210</v>
      </c>
      <c r="R93" s="82" t="s">
        <v>127</v>
      </c>
      <c r="S93" s="82"/>
      <c r="T93" s="82" t="s">
        <v>143</v>
      </c>
      <c r="U93" s="82"/>
      <c r="V93" s="82"/>
      <c r="W93" s="83"/>
      <c r="X93" s="83" t="n">
        <v>0</v>
      </c>
      <c r="Y93" s="84" t="n">
        <v>0</v>
      </c>
      <c r="Z93" s="85"/>
    </row>
    <row r="94" customFormat="false" ht="15" hidden="false" customHeight="false" outlineLevel="0" collapsed="false">
      <c r="B94" s="82" t="s">
        <v>211</v>
      </c>
      <c r="C94" s="82" t="s">
        <v>127</v>
      </c>
      <c r="D94" s="82"/>
      <c r="E94" s="82" t="s">
        <v>143</v>
      </c>
      <c r="F94" s="82"/>
      <c r="G94" s="82"/>
      <c r="H94" s="83"/>
      <c r="I94" s="83" t="n">
        <v>0</v>
      </c>
      <c r="J94" s="84" t="n">
        <v>0</v>
      </c>
      <c r="K94" s="85"/>
      <c r="Q94" s="82" t="s">
        <v>211</v>
      </c>
      <c r="R94" s="82" t="s">
        <v>127</v>
      </c>
      <c r="S94" s="82"/>
      <c r="T94" s="82" t="s">
        <v>143</v>
      </c>
      <c r="U94" s="82"/>
      <c r="V94" s="82"/>
      <c r="W94" s="83"/>
      <c r="X94" s="83" t="n">
        <v>0</v>
      </c>
      <c r="Y94" s="84" t="n">
        <v>0</v>
      </c>
      <c r="Z94" s="85"/>
    </row>
    <row r="95" customFormat="false" ht="15" hidden="false" customHeight="false" outlineLevel="0" collapsed="false">
      <c r="B95" s="82" t="s">
        <v>212</v>
      </c>
      <c r="C95" s="82" t="s">
        <v>127</v>
      </c>
      <c r="D95" s="82"/>
      <c r="E95" s="82" t="s">
        <v>143</v>
      </c>
      <c r="F95" s="82"/>
      <c r="G95" s="82"/>
      <c r="H95" s="83"/>
      <c r="I95" s="83" t="n">
        <v>0</v>
      </c>
      <c r="J95" s="84" t="n">
        <v>0</v>
      </c>
      <c r="K95" s="85"/>
      <c r="Q95" s="82" t="s">
        <v>212</v>
      </c>
      <c r="R95" s="82" t="s">
        <v>127</v>
      </c>
      <c r="S95" s="82"/>
      <c r="T95" s="82" t="s">
        <v>143</v>
      </c>
      <c r="U95" s="82"/>
      <c r="V95" s="82"/>
      <c r="W95" s="83"/>
      <c r="X95" s="83" t="n">
        <v>0</v>
      </c>
      <c r="Y95" s="84" t="n">
        <v>0</v>
      </c>
      <c r="Z95" s="85"/>
    </row>
    <row r="96" customFormat="false" ht="15" hidden="false" customHeight="false" outlineLevel="0" collapsed="false">
      <c r="B96" s="82" t="s">
        <v>213</v>
      </c>
      <c r="C96" s="82" t="s">
        <v>127</v>
      </c>
      <c r="D96" s="82"/>
      <c r="E96" s="82" t="s">
        <v>143</v>
      </c>
      <c r="F96" s="82"/>
      <c r="G96" s="82"/>
      <c r="H96" s="83"/>
      <c r="I96" s="83" t="n">
        <v>0</v>
      </c>
      <c r="J96" s="84" t="n">
        <v>0</v>
      </c>
      <c r="K96" s="85"/>
      <c r="Q96" s="82" t="s">
        <v>213</v>
      </c>
      <c r="R96" s="82" t="s">
        <v>127</v>
      </c>
      <c r="S96" s="82"/>
      <c r="T96" s="82" t="s">
        <v>143</v>
      </c>
      <c r="U96" s="82"/>
      <c r="V96" s="82"/>
      <c r="W96" s="83"/>
      <c r="X96" s="83" t="n">
        <v>0</v>
      </c>
      <c r="Y96" s="84" t="n">
        <v>0</v>
      </c>
      <c r="Z96" s="85"/>
    </row>
    <row r="97" customFormat="false" ht="15" hidden="false" customHeight="false" outlineLevel="0" collapsed="false">
      <c r="B97" s="82" t="s">
        <v>214</v>
      </c>
      <c r="C97" s="82" t="s">
        <v>127</v>
      </c>
      <c r="D97" s="82"/>
      <c r="E97" s="82" t="s">
        <v>143</v>
      </c>
      <c r="F97" s="82"/>
      <c r="G97" s="82"/>
      <c r="H97" s="83"/>
      <c r="I97" s="83" t="n">
        <v>0</v>
      </c>
      <c r="J97" s="84" t="n">
        <v>0</v>
      </c>
      <c r="K97" s="85"/>
      <c r="Q97" s="82" t="s">
        <v>214</v>
      </c>
      <c r="R97" s="82" t="s">
        <v>127</v>
      </c>
      <c r="S97" s="82"/>
      <c r="T97" s="82" t="s">
        <v>143</v>
      </c>
      <c r="U97" s="82"/>
      <c r="V97" s="82"/>
      <c r="W97" s="83"/>
      <c r="X97" s="83" t="n">
        <v>0</v>
      </c>
      <c r="Y97" s="84" t="n">
        <v>0</v>
      </c>
      <c r="Z97" s="85"/>
    </row>
    <row r="98" customFormat="false" ht="15" hidden="false" customHeight="false" outlineLevel="0" collapsed="false">
      <c r="B98" s="82" t="s">
        <v>215</v>
      </c>
      <c r="C98" s="82" t="s">
        <v>127</v>
      </c>
      <c r="D98" s="82"/>
      <c r="E98" s="82" t="s">
        <v>143</v>
      </c>
      <c r="F98" s="82"/>
      <c r="G98" s="82"/>
      <c r="H98" s="83"/>
      <c r="I98" s="83" t="n">
        <v>0</v>
      </c>
      <c r="J98" s="84" t="n">
        <v>0</v>
      </c>
      <c r="K98" s="85"/>
      <c r="Q98" s="82" t="s">
        <v>215</v>
      </c>
      <c r="R98" s="82" t="s">
        <v>127</v>
      </c>
      <c r="S98" s="82"/>
      <c r="T98" s="82" t="s">
        <v>143</v>
      </c>
      <c r="U98" s="82"/>
      <c r="V98" s="82"/>
      <c r="W98" s="83"/>
      <c r="X98" s="83" t="n">
        <v>0</v>
      </c>
      <c r="Y98" s="84" t="n">
        <v>0</v>
      </c>
      <c r="Z98" s="85"/>
    </row>
    <row r="99" customFormat="false" ht="15" hidden="false" customHeight="false" outlineLevel="0" collapsed="false">
      <c r="B99" s="82" t="s">
        <v>216</v>
      </c>
      <c r="C99" s="82" t="s">
        <v>127</v>
      </c>
      <c r="D99" s="82"/>
      <c r="E99" s="82" t="s">
        <v>143</v>
      </c>
      <c r="F99" s="82"/>
      <c r="G99" s="82"/>
      <c r="H99" s="83"/>
      <c r="I99" s="83" t="n">
        <v>0</v>
      </c>
      <c r="J99" s="84" t="n">
        <v>0</v>
      </c>
      <c r="K99" s="85"/>
      <c r="Q99" s="82" t="s">
        <v>216</v>
      </c>
      <c r="R99" s="82" t="s">
        <v>127</v>
      </c>
      <c r="S99" s="82"/>
      <c r="T99" s="82" t="s">
        <v>143</v>
      </c>
      <c r="U99" s="82"/>
      <c r="V99" s="82"/>
      <c r="W99" s="83"/>
      <c r="X99" s="83" t="n">
        <v>0</v>
      </c>
      <c r="Y99" s="84" t="n">
        <v>0</v>
      </c>
      <c r="Z99" s="85"/>
    </row>
    <row r="100" customFormat="false" ht="15" hidden="false" customHeight="false" outlineLevel="0" collapsed="false">
      <c r="B100" s="82" t="s">
        <v>217</v>
      </c>
      <c r="C100" s="82" t="s">
        <v>127</v>
      </c>
      <c r="D100" s="82"/>
      <c r="E100" s="82" t="s">
        <v>143</v>
      </c>
      <c r="F100" s="82"/>
      <c r="G100" s="82"/>
      <c r="H100" s="83"/>
      <c r="I100" s="83" t="n">
        <v>0</v>
      </c>
      <c r="J100" s="84" t="n">
        <v>0</v>
      </c>
      <c r="K100" s="85"/>
      <c r="Q100" s="82" t="s">
        <v>217</v>
      </c>
      <c r="R100" s="82" t="s">
        <v>127</v>
      </c>
      <c r="S100" s="82"/>
      <c r="T100" s="82" t="s">
        <v>143</v>
      </c>
      <c r="U100" s="82"/>
      <c r="V100" s="82"/>
      <c r="W100" s="83"/>
      <c r="X100" s="83" t="n">
        <v>0</v>
      </c>
      <c r="Y100" s="84" t="n">
        <v>0</v>
      </c>
      <c r="Z100" s="85"/>
    </row>
    <row r="101" customFormat="false" ht="15" hidden="false" customHeight="false" outlineLevel="0" collapsed="false">
      <c r="B101" s="82" t="s">
        <v>218</v>
      </c>
      <c r="C101" s="82" t="s">
        <v>127</v>
      </c>
      <c r="D101" s="82"/>
      <c r="E101" s="82" t="s">
        <v>143</v>
      </c>
      <c r="F101" s="82"/>
      <c r="G101" s="82"/>
      <c r="H101" s="83"/>
      <c r="I101" s="83" t="n">
        <v>0</v>
      </c>
      <c r="J101" s="84" t="n">
        <v>0</v>
      </c>
      <c r="K101" s="85"/>
      <c r="Q101" s="82" t="s">
        <v>218</v>
      </c>
      <c r="R101" s="82" t="s">
        <v>127</v>
      </c>
      <c r="S101" s="82"/>
      <c r="T101" s="82" t="s">
        <v>143</v>
      </c>
      <c r="U101" s="82"/>
      <c r="V101" s="82"/>
      <c r="W101" s="83"/>
      <c r="X101" s="83" t="n">
        <v>0</v>
      </c>
      <c r="Y101" s="84" t="n">
        <v>0</v>
      </c>
      <c r="Z101" s="85"/>
    </row>
    <row r="102" customFormat="false" ht="15" hidden="false" customHeight="false" outlineLevel="0" collapsed="false">
      <c r="B102" s="82" t="s">
        <v>219</v>
      </c>
      <c r="C102" s="82" t="s">
        <v>127</v>
      </c>
      <c r="D102" s="82"/>
      <c r="E102" s="82" t="s">
        <v>143</v>
      </c>
      <c r="F102" s="82"/>
      <c r="G102" s="82"/>
      <c r="H102" s="83"/>
      <c r="I102" s="83" t="n">
        <v>0</v>
      </c>
      <c r="J102" s="84" t="n">
        <v>0</v>
      </c>
      <c r="K102" s="85"/>
      <c r="Q102" s="82" t="s">
        <v>219</v>
      </c>
      <c r="R102" s="82" t="s">
        <v>127</v>
      </c>
      <c r="S102" s="82"/>
      <c r="T102" s="82" t="s">
        <v>143</v>
      </c>
      <c r="U102" s="82"/>
      <c r="V102" s="82"/>
      <c r="W102" s="83"/>
      <c r="X102" s="83" t="n">
        <v>0</v>
      </c>
      <c r="Y102" s="84" t="n">
        <v>0</v>
      </c>
      <c r="Z102" s="85"/>
    </row>
    <row r="103" customFormat="false" ht="15" hidden="false" customHeight="false" outlineLevel="0" collapsed="false">
      <c r="B103" s="82" t="s">
        <v>220</v>
      </c>
      <c r="C103" s="82" t="s">
        <v>127</v>
      </c>
      <c r="D103" s="82"/>
      <c r="E103" s="82" t="s">
        <v>143</v>
      </c>
      <c r="F103" s="82"/>
      <c r="G103" s="82"/>
      <c r="H103" s="83"/>
      <c r="I103" s="83" t="n">
        <v>0</v>
      </c>
      <c r="J103" s="84" t="n">
        <v>0</v>
      </c>
      <c r="K103" s="85"/>
      <c r="Q103" s="82" t="s">
        <v>220</v>
      </c>
      <c r="R103" s="82" t="s">
        <v>127</v>
      </c>
      <c r="S103" s="82"/>
      <c r="T103" s="82" t="s">
        <v>143</v>
      </c>
      <c r="U103" s="82"/>
      <c r="V103" s="82"/>
      <c r="W103" s="83"/>
      <c r="X103" s="83" t="n">
        <v>0</v>
      </c>
      <c r="Y103" s="84" t="n">
        <v>0</v>
      </c>
      <c r="Z103" s="85"/>
    </row>
    <row r="104" customFormat="false" ht="15" hidden="false" customHeight="false" outlineLevel="0" collapsed="false">
      <c r="B104" s="82" t="s">
        <v>221</v>
      </c>
      <c r="C104" s="82" t="s">
        <v>127</v>
      </c>
      <c r="D104" s="82"/>
      <c r="E104" s="82" t="s">
        <v>143</v>
      </c>
      <c r="F104" s="82"/>
      <c r="G104" s="82"/>
      <c r="H104" s="83"/>
      <c r="I104" s="83" t="n">
        <v>0</v>
      </c>
      <c r="J104" s="84" t="n">
        <v>0</v>
      </c>
      <c r="K104" s="85"/>
      <c r="Q104" s="82" t="s">
        <v>221</v>
      </c>
      <c r="R104" s="82" t="s">
        <v>127</v>
      </c>
      <c r="S104" s="82"/>
      <c r="T104" s="82" t="s">
        <v>143</v>
      </c>
      <c r="U104" s="82"/>
      <c r="V104" s="82"/>
      <c r="W104" s="83"/>
      <c r="X104" s="83" t="n">
        <v>0</v>
      </c>
      <c r="Y104" s="84" t="n">
        <v>0</v>
      </c>
      <c r="Z104" s="85"/>
    </row>
    <row r="105" customFormat="false" ht="15" hidden="false" customHeight="false" outlineLevel="0" collapsed="false">
      <c r="B105" s="82" t="s">
        <v>222</v>
      </c>
      <c r="C105" s="82" t="s">
        <v>127</v>
      </c>
      <c r="D105" s="82"/>
      <c r="E105" s="82" t="s">
        <v>143</v>
      </c>
      <c r="F105" s="82"/>
      <c r="G105" s="82"/>
      <c r="H105" s="83"/>
      <c r="I105" s="83" t="n">
        <v>0</v>
      </c>
      <c r="J105" s="84" t="n">
        <v>0</v>
      </c>
      <c r="K105" s="85"/>
      <c r="Q105" s="82" t="s">
        <v>222</v>
      </c>
      <c r="R105" s="82" t="s">
        <v>127</v>
      </c>
      <c r="S105" s="82"/>
      <c r="T105" s="82" t="s">
        <v>143</v>
      </c>
      <c r="U105" s="82"/>
      <c r="V105" s="82"/>
      <c r="W105" s="83"/>
      <c r="X105" s="83" t="n">
        <v>0</v>
      </c>
      <c r="Y105" s="84" t="n">
        <v>0</v>
      </c>
      <c r="Z105" s="85"/>
    </row>
    <row r="106" customFormat="false" ht="15" hidden="false" customHeight="false" outlineLevel="0" collapsed="false">
      <c r="B106" s="82" t="s">
        <v>223</v>
      </c>
      <c r="C106" s="82" t="s">
        <v>127</v>
      </c>
      <c r="D106" s="82"/>
      <c r="E106" s="82" t="s">
        <v>143</v>
      </c>
      <c r="F106" s="82"/>
      <c r="G106" s="82"/>
      <c r="H106" s="83"/>
      <c r="I106" s="83" t="n">
        <v>0</v>
      </c>
      <c r="J106" s="84" t="n">
        <v>0</v>
      </c>
      <c r="K106" s="85"/>
      <c r="Q106" s="82" t="s">
        <v>223</v>
      </c>
      <c r="R106" s="82" t="s">
        <v>127</v>
      </c>
      <c r="S106" s="82"/>
      <c r="T106" s="82" t="s">
        <v>143</v>
      </c>
      <c r="U106" s="82"/>
      <c r="V106" s="82"/>
      <c r="W106" s="83"/>
      <c r="X106" s="83" t="n">
        <v>0</v>
      </c>
      <c r="Y106" s="84" t="n">
        <v>0</v>
      </c>
      <c r="Z106" s="85"/>
    </row>
    <row r="107" customFormat="false" ht="15" hidden="false" customHeight="false" outlineLevel="0" collapsed="false">
      <c r="B107" s="82" t="s">
        <v>224</v>
      </c>
      <c r="C107" s="82" t="s">
        <v>127</v>
      </c>
      <c r="D107" s="82"/>
      <c r="E107" s="82" t="s">
        <v>143</v>
      </c>
      <c r="F107" s="82"/>
      <c r="G107" s="82"/>
      <c r="H107" s="83"/>
      <c r="I107" s="83" t="n">
        <v>0</v>
      </c>
      <c r="J107" s="84" t="n">
        <v>0</v>
      </c>
      <c r="K107" s="85"/>
      <c r="Q107" s="82" t="s">
        <v>224</v>
      </c>
      <c r="R107" s="82" t="s">
        <v>127</v>
      </c>
      <c r="S107" s="82"/>
      <c r="T107" s="82" t="s">
        <v>143</v>
      </c>
      <c r="U107" s="82"/>
      <c r="V107" s="82"/>
      <c r="W107" s="83"/>
      <c r="X107" s="83" t="n">
        <v>0</v>
      </c>
      <c r="Y107" s="84" t="n">
        <v>0</v>
      </c>
      <c r="Z107" s="85"/>
    </row>
    <row r="108" customFormat="false" ht="15" hidden="false" customHeight="false" outlineLevel="0" collapsed="false">
      <c r="B108" s="82" t="s">
        <v>225</v>
      </c>
      <c r="C108" s="82" t="s">
        <v>127</v>
      </c>
      <c r="D108" s="82"/>
      <c r="E108" s="82" t="s">
        <v>143</v>
      </c>
      <c r="F108" s="82"/>
      <c r="G108" s="82"/>
      <c r="H108" s="83"/>
      <c r="I108" s="83" t="n">
        <v>0</v>
      </c>
      <c r="J108" s="84" t="n">
        <v>0</v>
      </c>
      <c r="K108" s="85"/>
      <c r="Q108" s="82" t="s">
        <v>225</v>
      </c>
      <c r="R108" s="82" t="s">
        <v>127</v>
      </c>
      <c r="S108" s="82"/>
      <c r="T108" s="82" t="s">
        <v>143</v>
      </c>
      <c r="U108" s="82"/>
      <c r="V108" s="82"/>
      <c r="W108" s="83"/>
      <c r="X108" s="83" t="n">
        <v>0</v>
      </c>
      <c r="Y108" s="84" t="n">
        <v>0</v>
      </c>
      <c r="Z108" s="85"/>
    </row>
    <row r="109" customFormat="false" ht="15" hidden="false" customHeight="false" outlineLevel="0" collapsed="false">
      <c r="B109" s="82" t="s">
        <v>226</v>
      </c>
      <c r="C109" s="82" t="s">
        <v>127</v>
      </c>
      <c r="D109" s="82"/>
      <c r="E109" s="82" t="s">
        <v>143</v>
      </c>
      <c r="F109" s="82"/>
      <c r="G109" s="82"/>
      <c r="H109" s="83"/>
      <c r="I109" s="83" t="n">
        <v>0</v>
      </c>
      <c r="J109" s="84" t="n">
        <v>0</v>
      </c>
      <c r="K109" s="85"/>
      <c r="Q109" s="82" t="s">
        <v>226</v>
      </c>
      <c r="R109" s="82" t="s">
        <v>127</v>
      </c>
      <c r="S109" s="82"/>
      <c r="T109" s="82" t="s">
        <v>143</v>
      </c>
      <c r="U109" s="82"/>
      <c r="V109" s="82"/>
      <c r="W109" s="83"/>
      <c r="X109" s="83" t="n">
        <v>0</v>
      </c>
      <c r="Y109" s="84" t="n">
        <v>0</v>
      </c>
      <c r="Z109" s="85"/>
    </row>
    <row r="110" customFormat="false" ht="15" hidden="false" customHeight="false" outlineLevel="0" collapsed="false">
      <c r="B110" s="82" t="s">
        <v>227</v>
      </c>
      <c r="C110" s="82" t="s">
        <v>127</v>
      </c>
      <c r="D110" s="82"/>
      <c r="E110" s="82" t="s">
        <v>143</v>
      </c>
      <c r="F110" s="82"/>
      <c r="G110" s="82"/>
      <c r="H110" s="83"/>
      <c r="I110" s="83" t="n">
        <v>0</v>
      </c>
      <c r="J110" s="84" t="n">
        <v>0</v>
      </c>
      <c r="K110" s="85"/>
      <c r="Q110" s="82" t="s">
        <v>227</v>
      </c>
      <c r="R110" s="82" t="s">
        <v>127</v>
      </c>
      <c r="S110" s="82"/>
      <c r="T110" s="82" t="s">
        <v>143</v>
      </c>
      <c r="U110" s="82"/>
      <c r="V110" s="82"/>
      <c r="W110" s="83"/>
      <c r="X110" s="83" t="n">
        <v>0</v>
      </c>
      <c r="Y110" s="84" t="n">
        <v>0</v>
      </c>
      <c r="Z110" s="85"/>
    </row>
    <row r="111" customFormat="false" ht="15" hidden="false" customHeight="false" outlineLevel="0" collapsed="false">
      <c r="B111" s="82" t="s">
        <v>228</v>
      </c>
      <c r="C111" s="82" t="s">
        <v>127</v>
      </c>
      <c r="D111" s="82"/>
      <c r="E111" s="82" t="s">
        <v>143</v>
      </c>
      <c r="F111" s="82"/>
      <c r="G111" s="82"/>
      <c r="H111" s="83"/>
      <c r="I111" s="83" t="n">
        <v>0</v>
      </c>
      <c r="J111" s="84" t="n">
        <v>0</v>
      </c>
      <c r="K111" s="85"/>
      <c r="Q111" s="82" t="s">
        <v>228</v>
      </c>
      <c r="R111" s="82" t="s">
        <v>127</v>
      </c>
      <c r="S111" s="82"/>
      <c r="T111" s="82" t="s">
        <v>143</v>
      </c>
      <c r="U111" s="82"/>
      <c r="V111" s="82"/>
      <c r="W111" s="83"/>
      <c r="X111" s="83" t="n">
        <v>0</v>
      </c>
      <c r="Y111" s="84" t="n">
        <v>0</v>
      </c>
      <c r="Z111" s="85"/>
    </row>
    <row r="112" customFormat="false" ht="15" hidden="false" customHeight="false" outlineLevel="0" collapsed="false">
      <c r="B112" s="82" t="s">
        <v>229</v>
      </c>
      <c r="C112" s="82" t="s">
        <v>127</v>
      </c>
      <c r="D112" s="82"/>
      <c r="E112" s="82" t="s">
        <v>143</v>
      </c>
      <c r="F112" s="82"/>
      <c r="G112" s="82"/>
      <c r="H112" s="83"/>
      <c r="I112" s="83" t="n">
        <v>0</v>
      </c>
      <c r="J112" s="84" t="n">
        <v>0</v>
      </c>
      <c r="K112" s="85"/>
      <c r="Q112" s="82" t="s">
        <v>229</v>
      </c>
      <c r="R112" s="82" t="s">
        <v>127</v>
      </c>
      <c r="S112" s="82"/>
      <c r="T112" s="82" t="s">
        <v>143</v>
      </c>
      <c r="U112" s="82"/>
      <c r="V112" s="82"/>
      <c r="W112" s="83"/>
      <c r="X112" s="83" t="n">
        <v>0</v>
      </c>
      <c r="Y112" s="84" t="n">
        <v>0</v>
      </c>
      <c r="Z112" s="85"/>
    </row>
    <row r="113" customFormat="false" ht="15" hidden="false" customHeight="false" outlineLevel="0" collapsed="false">
      <c r="B113" s="82" t="s">
        <v>230</v>
      </c>
      <c r="C113" s="82" t="s">
        <v>127</v>
      </c>
      <c r="D113" s="82"/>
      <c r="E113" s="82" t="s">
        <v>143</v>
      </c>
      <c r="F113" s="82"/>
      <c r="G113" s="82"/>
      <c r="H113" s="83"/>
      <c r="I113" s="83" t="n">
        <v>0</v>
      </c>
      <c r="J113" s="84" t="n">
        <v>0</v>
      </c>
      <c r="K113" s="85"/>
      <c r="Q113" s="82" t="s">
        <v>230</v>
      </c>
      <c r="R113" s="82" t="s">
        <v>127</v>
      </c>
      <c r="S113" s="82"/>
      <c r="T113" s="82" t="s">
        <v>143</v>
      </c>
      <c r="U113" s="82"/>
      <c r="V113" s="82"/>
      <c r="W113" s="83"/>
      <c r="X113" s="83" t="n">
        <v>0</v>
      </c>
      <c r="Y113" s="84" t="n">
        <v>0</v>
      </c>
      <c r="Z113" s="85"/>
    </row>
    <row r="114" customFormat="false" ht="15" hidden="false" customHeight="false" outlineLevel="0" collapsed="false">
      <c r="B114" s="82" t="s">
        <v>231</v>
      </c>
      <c r="C114" s="82" t="s">
        <v>127</v>
      </c>
      <c r="D114" s="82"/>
      <c r="E114" s="82" t="s">
        <v>143</v>
      </c>
      <c r="F114" s="82"/>
      <c r="G114" s="82"/>
      <c r="H114" s="83"/>
      <c r="I114" s="83" t="n">
        <v>0</v>
      </c>
      <c r="J114" s="84" t="n">
        <v>0</v>
      </c>
      <c r="K114" s="85"/>
      <c r="Q114" s="82" t="s">
        <v>231</v>
      </c>
      <c r="R114" s="82" t="s">
        <v>127</v>
      </c>
      <c r="S114" s="82"/>
      <c r="T114" s="82" t="s">
        <v>143</v>
      </c>
      <c r="U114" s="82"/>
      <c r="V114" s="82"/>
      <c r="W114" s="83"/>
      <c r="X114" s="83" t="n">
        <v>0</v>
      </c>
      <c r="Y114" s="84" t="n">
        <v>0</v>
      </c>
      <c r="Z114" s="85"/>
    </row>
    <row r="115" customFormat="false" ht="15" hidden="false" customHeight="false" outlineLevel="0" collapsed="false">
      <c r="B115" s="82" t="s">
        <v>232</v>
      </c>
      <c r="C115" s="82" t="s">
        <v>127</v>
      </c>
      <c r="D115" s="82"/>
      <c r="E115" s="82" t="s">
        <v>143</v>
      </c>
      <c r="F115" s="82"/>
      <c r="G115" s="82"/>
      <c r="H115" s="83"/>
      <c r="I115" s="83" t="n">
        <v>0</v>
      </c>
      <c r="J115" s="84" t="n">
        <v>0</v>
      </c>
      <c r="K115" s="85"/>
      <c r="Q115" s="82" t="s">
        <v>232</v>
      </c>
      <c r="R115" s="82" t="s">
        <v>127</v>
      </c>
      <c r="S115" s="82"/>
      <c r="T115" s="82" t="s">
        <v>143</v>
      </c>
      <c r="U115" s="82"/>
      <c r="V115" s="82"/>
      <c r="W115" s="83"/>
      <c r="X115" s="83" t="n">
        <v>0</v>
      </c>
      <c r="Y115" s="84" t="n">
        <v>0</v>
      </c>
      <c r="Z115" s="85"/>
    </row>
    <row r="116" customFormat="false" ht="15" hidden="false" customHeight="false" outlineLevel="0" collapsed="false">
      <c r="B116" s="82" t="s">
        <v>233</v>
      </c>
      <c r="C116" s="82" t="s">
        <v>127</v>
      </c>
      <c r="D116" s="82"/>
      <c r="E116" s="82" t="s">
        <v>143</v>
      </c>
      <c r="F116" s="82"/>
      <c r="G116" s="82"/>
      <c r="H116" s="83"/>
      <c r="I116" s="83" t="n">
        <v>0</v>
      </c>
      <c r="J116" s="84" t="n">
        <v>0</v>
      </c>
      <c r="K116" s="85"/>
      <c r="Q116" s="82" t="s">
        <v>233</v>
      </c>
      <c r="R116" s="82" t="s">
        <v>127</v>
      </c>
      <c r="S116" s="82"/>
      <c r="T116" s="82" t="s">
        <v>143</v>
      </c>
      <c r="U116" s="82"/>
      <c r="V116" s="82"/>
      <c r="W116" s="83"/>
      <c r="X116" s="83" t="n">
        <v>0</v>
      </c>
      <c r="Y116" s="84" t="n">
        <v>0</v>
      </c>
      <c r="Z116" s="85"/>
    </row>
  </sheetData>
  <mergeCells count="2">
    <mergeCell ref="B19:K19"/>
    <mergeCell ref="Q19:Z19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U6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U43" activeCellId="1" sqref="A2:A16 U43"/>
    </sheetView>
  </sheetViews>
  <sheetFormatPr defaultRowHeight="15" zeroHeight="false" outlineLevelRow="0" outlineLevelCol="0"/>
  <cols>
    <col collapsed="false" customWidth="true" hidden="false" outlineLevel="0" max="2" min="1" style="87" width="10.83"/>
    <col collapsed="false" customWidth="true" hidden="false" outlineLevel="0" max="3" min="3" style="87" width="9.66"/>
    <col collapsed="false" customWidth="true" hidden="false" outlineLevel="0" max="4" min="4" style="87" width="10.83"/>
    <col collapsed="false" customWidth="true" hidden="false" outlineLevel="0" max="5" min="5" style="87" width="11"/>
    <col collapsed="false" customWidth="true" hidden="false" outlineLevel="0" max="6" min="6" style="87" width="10.83"/>
    <col collapsed="false" customWidth="true" hidden="false" outlineLevel="0" max="8" min="7" style="87" width="11"/>
    <col collapsed="false" customWidth="true" hidden="false" outlineLevel="0" max="11" min="9" style="87" width="10.83"/>
    <col collapsed="false" customWidth="true" hidden="false" outlineLevel="0" max="12" min="12" style="87" width="11"/>
    <col collapsed="false" customWidth="true" hidden="false" outlineLevel="0" max="13" min="13" style="87" width="10.83"/>
    <col collapsed="false" customWidth="true" hidden="false" outlineLevel="0" max="17" min="14" style="87" width="11"/>
    <col collapsed="false" customWidth="true" hidden="false" outlineLevel="0" max="18" min="18" style="87" width="10.83"/>
    <col collapsed="false" customWidth="true" hidden="false" outlineLevel="0" max="19" min="19" style="87" width="11"/>
    <col collapsed="false" customWidth="true" hidden="false" outlineLevel="0" max="20" min="20" style="87" width="25.66"/>
    <col collapsed="false" customWidth="true" hidden="false" outlineLevel="0" max="21" min="21" style="87" width="12.16"/>
    <col collapsed="false" customWidth="true" hidden="false" outlineLevel="0" max="22" min="22" style="87" width="17.5"/>
    <col collapsed="false" customWidth="true" hidden="false" outlineLevel="0" max="1025" min="23" style="87" width="10.83"/>
  </cols>
  <sheetData>
    <row r="2" customFormat="false" ht="15" hidden="false" customHeight="false" outlineLevel="0" collapsed="false">
      <c r="B2" s="88"/>
    </row>
    <row r="4" customFormat="false" ht="16" hidden="false" customHeight="false" outlineLevel="0" collapsed="false"/>
    <row r="5" customFormat="false" ht="19" hidden="false" customHeight="true" outlineLevel="0" collapsed="false">
      <c r="B5" s="89" t="s">
        <v>116</v>
      </c>
      <c r="C5" s="90" t="s">
        <v>234</v>
      </c>
      <c r="D5" s="90"/>
      <c r="E5" s="90"/>
      <c r="F5" s="90"/>
      <c r="G5" s="90"/>
      <c r="H5" s="90"/>
      <c r="I5" s="91" t="s">
        <v>116</v>
      </c>
      <c r="J5" s="92" t="s">
        <v>235</v>
      </c>
      <c r="K5" s="92"/>
      <c r="L5" s="92"/>
      <c r="M5" s="92"/>
      <c r="N5" s="92"/>
      <c r="O5" s="92"/>
      <c r="P5" s="93" t="s">
        <v>236</v>
      </c>
      <c r="Q5" s="94" t="s">
        <v>237</v>
      </c>
      <c r="R5" s="94" t="s">
        <v>238</v>
      </c>
      <c r="S5" s="95" t="s">
        <v>239</v>
      </c>
      <c r="T5" s="96" t="s">
        <v>240</v>
      </c>
      <c r="U5" s="96"/>
    </row>
    <row r="6" customFormat="false" ht="42" hidden="false" customHeight="true" outlineLevel="0" collapsed="false">
      <c r="B6" s="89"/>
      <c r="C6" s="97" t="s">
        <v>120</v>
      </c>
      <c r="D6" s="98" t="s">
        <v>122</v>
      </c>
      <c r="E6" s="99" t="s">
        <v>124</v>
      </c>
      <c r="F6" s="98" t="s">
        <v>241</v>
      </c>
      <c r="G6" s="99" t="s">
        <v>242</v>
      </c>
      <c r="H6" s="100" t="s">
        <v>124</v>
      </c>
      <c r="I6" s="91"/>
      <c r="J6" s="101" t="s">
        <v>120</v>
      </c>
      <c r="K6" s="102" t="s">
        <v>122</v>
      </c>
      <c r="L6" s="103" t="s">
        <v>124</v>
      </c>
      <c r="M6" s="102" t="s">
        <v>241</v>
      </c>
      <c r="N6" s="103" t="s">
        <v>242</v>
      </c>
      <c r="O6" s="104" t="s">
        <v>124</v>
      </c>
      <c r="P6" s="105" t="s">
        <v>243</v>
      </c>
      <c r="Q6" s="106" t="s">
        <v>244</v>
      </c>
      <c r="R6" s="107" t="s">
        <v>245</v>
      </c>
      <c r="S6" s="108"/>
      <c r="T6" s="109" t="s">
        <v>246</v>
      </c>
      <c r="U6" s="110" t="s">
        <v>247</v>
      </c>
    </row>
    <row r="7" customFormat="false" ht="15" hidden="false" customHeight="false" outlineLevel="0" collapsed="false">
      <c r="B7" s="111" t="s">
        <v>145</v>
      </c>
      <c r="C7" s="112" t="s">
        <v>146</v>
      </c>
      <c r="D7" s="113" t="n">
        <v>23.42</v>
      </c>
      <c r="E7" s="114" t="n">
        <f aca="false">STDEV(D7:D9)</f>
        <v>0.0850490054811547</v>
      </c>
      <c r="F7" s="113" t="n">
        <v>23.42</v>
      </c>
      <c r="G7" s="115" t="n">
        <f aca="false">AVERAGE(F7:F9)</f>
        <v>23.4233333333333</v>
      </c>
      <c r="H7" s="114" t="n">
        <f aca="false">STDEV(F7:F9)</f>
        <v>0.0850490054811547</v>
      </c>
      <c r="I7" s="116" t="s">
        <v>145</v>
      </c>
      <c r="J7" s="117" t="s">
        <v>146</v>
      </c>
      <c r="K7" s="118" t="n">
        <v>19.154878868106</v>
      </c>
      <c r="L7" s="119" t="n">
        <f aca="false">STDEV(K7:K9)</f>
        <v>0.0662988451204881</v>
      </c>
      <c r="M7" s="118" t="n">
        <v>19.154878868106</v>
      </c>
      <c r="N7" s="120" t="n">
        <f aca="false">AVERAGE(M7:M9)</f>
        <v>19.0783300751858</v>
      </c>
      <c r="O7" s="119" t="n">
        <f aca="false">STDEV(M7:M9)</f>
        <v>0.0662988451204881</v>
      </c>
      <c r="P7" s="121" t="n">
        <f aca="false">G7-N7</f>
        <v>4.3450032581475</v>
      </c>
      <c r="Q7" s="122" t="n">
        <f aca="false">AVERAGE(P7:P15)</f>
        <v>4.52542310534903</v>
      </c>
      <c r="R7" s="121" t="n">
        <f aca="false">P7-Q7</f>
        <v>-0.180419847201523</v>
      </c>
      <c r="S7" s="123" t="n">
        <f aca="false">POWER(2, -R7)</f>
        <v>1.13321362050057</v>
      </c>
      <c r="T7" s="124" t="n">
        <f aca="false">AVERAGE(S7:S15)</f>
        <v>1.00591493751708</v>
      </c>
      <c r="U7" s="125" t="n">
        <f aca="false">STDEV(S7:S15)</f>
        <v>0.132559482554854</v>
      </c>
    </row>
    <row r="8" customFormat="false" ht="15" hidden="false" customHeight="false" outlineLevel="0" collapsed="false">
      <c r="B8" s="126" t="s">
        <v>147</v>
      </c>
      <c r="C8" s="127" t="s">
        <v>146</v>
      </c>
      <c r="D8" s="128" t="n">
        <v>23.34</v>
      </c>
      <c r="E8" s="129"/>
      <c r="F8" s="128" t="n">
        <v>23.34</v>
      </c>
      <c r="G8" s="130"/>
      <c r="H8" s="129"/>
      <c r="I8" s="131" t="s">
        <v>147</v>
      </c>
      <c r="J8" s="132" t="s">
        <v>146</v>
      </c>
      <c r="K8" s="133" t="n">
        <v>19.0409208903528</v>
      </c>
      <c r="L8" s="134"/>
      <c r="M8" s="133" t="n">
        <v>19.0409208903528</v>
      </c>
      <c r="N8" s="135"/>
      <c r="O8" s="134"/>
      <c r="P8" s="136"/>
      <c r="Q8" s="137"/>
      <c r="R8" s="136"/>
      <c r="S8" s="138"/>
      <c r="T8" s="139"/>
      <c r="U8" s="140"/>
    </row>
    <row r="9" customFormat="false" ht="15" hidden="false" customHeight="false" outlineLevel="0" collapsed="false">
      <c r="B9" s="126" t="s">
        <v>148</v>
      </c>
      <c r="C9" s="127" t="s">
        <v>146</v>
      </c>
      <c r="D9" s="128" t="n">
        <v>23.51</v>
      </c>
      <c r="E9" s="129"/>
      <c r="F9" s="128" t="n">
        <v>23.51</v>
      </c>
      <c r="G9" s="130"/>
      <c r="H9" s="129"/>
      <c r="I9" s="131" t="s">
        <v>148</v>
      </c>
      <c r="J9" s="132" t="s">
        <v>146</v>
      </c>
      <c r="K9" s="133" t="n">
        <v>19.0391904670987</v>
      </c>
      <c r="L9" s="134"/>
      <c r="M9" s="133" t="n">
        <v>19.0391904670987</v>
      </c>
      <c r="N9" s="135"/>
      <c r="O9" s="134"/>
      <c r="P9" s="141"/>
      <c r="Q9" s="137"/>
      <c r="R9" s="141"/>
      <c r="S9" s="142"/>
      <c r="T9" s="139"/>
      <c r="U9" s="140"/>
    </row>
    <row r="10" customFormat="false" ht="15" hidden="false" customHeight="false" outlineLevel="0" collapsed="false">
      <c r="B10" s="126" t="s">
        <v>149</v>
      </c>
      <c r="C10" s="127" t="s">
        <v>146</v>
      </c>
      <c r="D10" s="143" t="n">
        <v>22.76</v>
      </c>
      <c r="E10" s="129" t="n">
        <f aca="false">STDEV(D10:D12)</f>
        <v>0.0416333199893218</v>
      </c>
      <c r="F10" s="143" t="n">
        <v>22.76</v>
      </c>
      <c r="G10" s="130" t="n">
        <f aca="false">AVERAGE(F10:F12)</f>
        <v>22.8066666666667</v>
      </c>
      <c r="H10" s="129" t="n">
        <f aca="false">STDEV(F10:F12)</f>
        <v>0.0416333199893218</v>
      </c>
      <c r="I10" s="131" t="s">
        <v>149</v>
      </c>
      <c r="J10" s="132" t="s">
        <v>146</v>
      </c>
      <c r="K10" s="133" t="n">
        <v>18.0561271520816</v>
      </c>
      <c r="L10" s="134" t="n">
        <f aca="false">STDEV(K10:K12)</f>
        <v>0.0415506355546203</v>
      </c>
      <c r="M10" s="133" t="n">
        <v>18.0561271520816</v>
      </c>
      <c r="N10" s="135" t="n">
        <f aca="false">AVERAGE(M10:M12)</f>
        <v>18.0781012438719</v>
      </c>
      <c r="O10" s="134" t="n">
        <f aca="false">STDEV(M10:M12)</f>
        <v>0.0415506355546203</v>
      </c>
      <c r="P10" s="141" t="n">
        <f aca="false">G10-N10</f>
        <v>4.7285654227948</v>
      </c>
      <c r="Q10" s="137"/>
      <c r="R10" s="141" t="n">
        <f aca="false">P10-Q7</f>
        <v>0.203142317445775</v>
      </c>
      <c r="S10" s="144" t="n">
        <f aca="false">POWER(2, -R10)</f>
        <v>0.868656490622459</v>
      </c>
      <c r="T10" s="145"/>
      <c r="U10" s="140"/>
    </row>
    <row r="11" customFormat="false" ht="15" hidden="false" customHeight="false" outlineLevel="0" collapsed="false">
      <c r="B11" s="126" t="s">
        <v>150</v>
      </c>
      <c r="C11" s="127" t="s">
        <v>146</v>
      </c>
      <c r="D11" s="128" t="n">
        <v>22.84</v>
      </c>
      <c r="E11" s="129"/>
      <c r="F11" s="128" t="n">
        <v>22.84</v>
      </c>
      <c r="G11" s="130"/>
      <c r="H11" s="129"/>
      <c r="I11" s="131" t="s">
        <v>150</v>
      </c>
      <c r="J11" s="132" t="s">
        <v>146</v>
      </c>
      <c r="K11" s="133" t="n">
        <v>18.1260248540697</v>
      </c>
      <c r="L11" s="134"/>
      <c r="M11" s="133" t="n">
        <v>18.1260248540697</v>
      </c>
      <c r="N11" s="135"/>
      <c r="O11" s="134"/>
      <c r="P11" s="141"/>
      <c r="Q11" s="137"/>
      <c r="R11" s="141"/>
      <c r="S11" s="138"/>
      <c r="T11" s="139"/>
      <c r="U11" s="140"/>
    </row>
    <row r="12" customFormat="false" ht="15" hidden="false" customHeight="false" outlineLevel="0" collapsed="false">
      <c r="B12" s="126" t="s">
        <v>151</v>
      </c>
      <c r="C12" s="127" t="s">
        <v>146</v>
      </c>
      <c r="D12" s="128" t="n">
        <v>22.82</v>
      </c>
      <c r="E12" s="129"/>
      <c r="F12" s="128" t="n">
        <v>22.82</v>
      </c>
      <c r="G12" s="130"/>
      <c r="H12" s="129"/>
      <c r="I12" s="131" t="s">
        <v>151</v>
      </c>
      <c r="J12" s="132" t="s">
        <v>146</v>
      </c>
      <c r="K12" s="133" t="n">
        <v>18.0521517254643</v>
      </c>
      <c r="L12" s="134"/>
      <c r="M12" s="133" t="n">
        <v>18.0521517254643</v>
      </c>
      <c r="N12" s="135"/>
      <c r="O12" s="134"/>
      <c r="P12" s="136"/>
      <c r="Q12" s="137"/>
      <c r="R12" s="146"/>
      <c r="S12" s="142"/>
      <c r="T12" s="147"/>
      <c r="U12" s="142"/>
    </row>
    <row r="13" customFormat="false" ht="15" hidden="false" customHeight="false" outlineLevel="0" collapsed="false">
      <c r="B13" s="126" t="s">
        <v>152</v>
      </c>
      <c r="C13" s="127" t="s">
        <v>146</v>
      </c>
      <c r="D13" s="128" t="n">
        <v>23.71</v>
      </c>
      <c r="E13" s="129" t="n">
        <f aca="false">STDEV(D13:D15)</f>
        <v>0.064291005073285</v>
      </c>
      <c r="F13" s="128" t="n">
        <v>23.71</v>
      </c>
      <c r="G13" s="130" t="n">
        <f aca="false">AVERAGE(F13:F15)</f>
        <v>23.7566666666667</v>
      </c>
      <c r="H13" s="129" t="n">
        <f aca="false">STDEV(F13:F15)</f>
        <v>0.064291005073285</v>
      </c>
      <c r="I13" s="131" t="s">
        <v>152</v>
      </c>
      <c r="J13" s="132" t="s">
        <v>146</v>
      </c>
      <c r="K13" s="133" t="n">
        <v>19.2028453839604</v>
      </c>
      <c r="L13" s="134" t="n">
        <f aca="false">STDEV(K13:K15)</f>
        <v>0.0549088426495529</v>
      </c>
      <c r="M13" s="133" t="n">
        <v>19.2028453839604</v>
      </c>
      <c r="N13" s="135" t="n">
        <f aca="false">AVERAGE(M13:M15)</f>
        <v>19.2539660315619</v>
      </c>
      <c r="O13" s="134" t="n">
        <f aca="false">STDEV(M13:M15)</f>
        <v>0.0549088426495529</v>
      </c>
      <c r="P13" s="141" t="n">
        <f aca="false">G13-N13</f>
        <v>4.50270063510477</v>
      </c>
      <c r="Q13" s="137"/>
      <c r="R13" s="141" t="n">
        <f aca="false">P13-Q7</f>
        <v>-0.0227224702442532</v>
      </c>
      <c r="S13" s="144" t="n">
        <f aca="false">POWER(2, -R13)</f>
        <v>1.01587470142821</v>
      </c>
      <c r="T13" s="147"/>
      <c r="U13" s="142"/>
    </row>
    <row r="14" customFormat="false" ht="15" hidden="false" customHeight="false" outlineLevel="0" collapsed="false">
      <c r="B14" s="126" t="s">
        <v>153</v>
      </c>
      <c r="C14" s="127" t="s">
        <v>146</v>
      </c>
      <c r="D14" s="143" t="n">
        <v>23.73</v>
      </c>
      <c r="E14" s="148"/>
      <c r="F14" s="143" t="n">
        <v>23.73</v>
      </c>
      <c r="G14" s="130"/>
      <c r="H14" s="148"/>
      <c r="I14" s="131" t="s">
        <v>153</v>
      </c>
      <c r="J14" s="132" t="s">
        <v>146</v>
      </c>
      <c r="K14" s="133" t="n">
        <v>19.247045737408</v>
      </c>
      <c r="L14" s="133"/>
      <c r="M14" s="133" t="n">
        <v>19.247045737408</v>
      </c>
      <c r="N14" s="135"/>
      <c r="O14" s="133"/>
      <c r="P14" s="136"/>
      <c r="Q14" s="137"/>
      <c r="R14" s="146"/>
      <c r="S14" s="142"/>
      <c r="T14" s="147"/>
      <c r="U14" s="142"/>
    </row>
    <row r="15" customFormat="false" ht="16" hidden="false" customHeight="false" outlineLevel="0" collapsed="false">
      <c r="B15" s="149" t="s">
        <v>154</v>
      </c>
      <c r="C15" s="127" t="s">
        <v>146</v>
      </c>
      <c r="D15" s="150" t="n">
        <v>23.83</v>
      </c>
      <c r="E15" s="151"/>
      <c r="F15" s="150" t="n">
        <v>23.83</v>
      </c>
      <c r="G15" s="152"/>
      <c r="H15" s="151"/>
      <c r="I15" s="153" t="s">
        <v>154</v>
      </c>
      <c r="J15" s="154" t="s">
        <v>146</v>
      </c>
      <c r="K15" s="155" t="n">
        <v>19.3120069733173</v>
      </c>
      <c r="L15" s="156"/>
      <c r="M15" s="155" t="n">
        <v>19.3120069733173</v>
      </c>
      <c r="N15" s="157"/>
      <c r="O15" s="156"/>
      <c r="P15" s="158"/>
      <c r="Q15" s="159"/>
      <c r="R15" s="146"/>
      <c r="S15" s="160"/>
      <c r="T15" s="147"/>
      <c r="U15" s="142"/>
    </row>
    <row r="16" customFormat="false" ht="15" hidden="false" customHeight="false" outlineLevel="0" collapsed="false">
      <c r="B16" s="111" t="s">
        <v>155</v>
      </c>
      <c r="C16" s="112" t="s">
        <v>156</v>
      </c>
      <c r="D16" s="113" t="n">
        <v>24.28</v>
      </c>
      <c r="E16" s="114" t="n">
        <f aca="false">STDEV(D16:D18)</f>
        <v>0.0503322295684722</v>
      </c>
      <c r="F16" s="113" t="n">
        <v>24.28</v>
      </c>
      <c r="G16" s="115" t="n">
        <f aca="false">AVERAGE(F16:F18)</f>
        <v>24.2866666666667</v>
      </c>
      <c r="H16" s="114" t="n">
        <f aca="false">STDEV(F16:F18)</f>
        <v>0.0503322295684722</v>
      </c>
      <c r="I16" s="116" t="s">
        <v>155</v>
      </c>
      <c r="J16" s="117" t="s">
        <v>156</v>
      </c>
      <c r="K16" s="118" t="n">
        <v>19.3948558135573</v>
      </c>
      <c r="L16" s="119" t="n">
        <f aca="false">STDEV(K16:K18)</f>
        <v>0.0651885618240069</v>
      </c>
      <c r="M16" s="118" t="n">
        <v>19.3948558135573</v>
      </c>
      <c r="N16" s="120" t="n">
        <f aca="false">AVERAGE(M16:M18)</f>
        <v>19.4699896881387</v>
      </c>
      <c r="O16" s="119" t="n">
        <f aca="false">STDEV(M16:M18)</f>
        <v>0.0651885618240069</v>
      </c>
      <c r="P16" s="121" t="n">
        <f aca="false">G16-N16</f>
        <v>4.81667697852797</v>
      </c>
      <c r="Q16" s="161"/>
      <c r="R16" s="121" t="n">
        <f aca="false">P16-Q7</f>
        <v>0.291253873178939</v>
      </c>
      <c r="S16" s="123" t="n">
        <f aca="false">POWER(2, -R16)</f>
        <v>0.817191513436388</v>
      </c>
      <c r="T16" s="124" t="n">
        <f aca="false">AVERAGE(S16:S24)</f>
        <v>0.859943179635798</v>
      </c>
      <c r="U16" s="125" t="n">
        <f aca="false">STDEV(S16:S24)</f>
        <v>0.101474649137211</v>
      </c>
    </row>
    <row r="17" customFormat="false" ht="15" hidden="false" customHeight="false" outlineLevel="0" collapsed="false">
      <c r="B17" s="126" t="s">
        <v>157</v>
      </c>
      <c r="C17" s="127" t="s">
        <v>156</v>
      </c>
      <c r="D17" s="128" t="n">
        <v>24.24</v>
      </c>
      <c r="E17" s="129"/>
      <c r="F17" s="128" t="n">
        <v>24.24</v>
      </c>
      <c r="G17" s="130"/>
      <c r="H17" s="129"/>
      <c r="I17" s="131" t="s">
        <v>157</v>
      </c>
      <c r="J17" s="132" t="s">
        <v>156</v>
      </c>
      <c r="K17" s="133" t="n">
        <v>19.5115220081943</v>
      </c>
      <c r="L17" s="134"/>
      <c r="M17" s="133" t="n">
        <v>19.5115220081943</v>
      </c>
      <c r="N17" s="135"/>
      <c r="O17" s="134"/>
      <c r="P17" s="136"/>
      <c r="Q17" s="137"/>
      <c r="R17" s="136"/>
      <c r="S17" s="138"/>
      <c r="T17" s="146"/>
      <c r="U17" s="142"/>
    </row>
    <row r="18" customFormat="false" ht="15" hidden="false" customHeight="false" outlineLevel="0" collapsed="false">
      <c r="B18" s="126" t="s">
        <v>158</v>
      </c>
      <c r="C18" s="127" t="s">
        <v>156</v>
      </c>
      <c r="D18" s="128" t="n">
        <v>24.34</v>
      </c>
      <c r="E18" s="129"/>
      <c r="F18" s="128" t="n">
        <v>24.34</v>
      </c>
      <c r="G18" s="130"/>
      <c r="H18" s="148"/>
      <c r="I18" s="131" t="s">
        <v>158</v>
      </c>
      <c r="J18" s="132" t="s">
        <v>156</v>
      </c>
      <c r="K18" s="133" t="n">
        <v>19.5035912426645</v>
      </c>
      <c r="L18" s="133"/>
      <c r="M18" s="133" t="n">
        <v>19.5035912426645</v>
      </c>
      <c r="N18" s="135"/>
      <c r="O18" s="134"/>
      <c r="P18" s="141"/>
      <c r="Q18" s="137"/>
      <c r="R18" s="141"/>
      <c r="S18" s="142"/>
      <c r="T18" s="146"/>
      <c r="U18" s="142"/>
    </row>
    <row r="19" customFormat="false" ht="15" hidden="false" customHeight="false" outlineLevel="0" collapsed="false">
      <c r="B19" s="126" t="s">
        <v>159</v>
      </c>
      <c r="C19" s="127" t="s">
        <v>156</v>
      </c>
      <c r="D19" s="128" t="n">
        <v>24.41</v>
      </c>
      <c r="E19" s="129" t="n">
        <f aca="false">STDEV(D19:D21)</f>
        <v>0.336501609703925</v>
      </c>
      <c r="F19" s="128" t="n">
        <v>24.41</v>
      </c>
      <c r="G19" s="130" t="n">
        <f aca="false">AVERAGE(F19:F21)</f>
        <v>24.1633333333333</v>
      </c>
      <c r="H19" s="129" t="n">
        <f aca="false">STDEV(F19:F21)</f>
        <v>0.336501609703925</v>
      </c>
      <c r="I19" s="131" t="s">
        <v>159</v>
      </c>
      <c r="J19" s="132" t="s">
        <v>156</v>
      </c>
      <c r="K19" s="133" t="n">
        <v>19.5995945285285</v>
      </c>
      <c r="L19" s="134" t="n">
        <f aca="false">STDEV(K19:K21)</f>
        <v>0.00769860674609294</v>
      </c>
      <c r="M19" s="133" t="n">
        <v>19.5995945285285</v>
      </c>
      <c r="N19" s="135" t="n">
        <f aca="false">AVERAGE(M19:M21)</f>
        <v>19.6025650245011</v>
      </c>
      <c r="O19" s="134" t="n">
        <f aca="false">STDEV(M19:M21)</f>
        <v>0.00769860674609294</v>
      </c>
      <c r="P19" s="141" t="n">
        <f aca="false">G19-N19</f>
        <v>4.56076830883227</v>
      </c>
      <c r="Q19" s="137"/>
      <c r="R19" s="141" t="n">
        <f aca="false">P19-Q7</f>
        <v>0.0353452034832396</v>
      </c>
      <c r="S19" s="144" t="n">
        <f aca="false">POWER(2, -R19)</f>
        <v>0.975798246937526</v>
      </c>
      <c r="T19" s="146"/>
      <c r="U19" s="142"/>
    </row>
    <row r="20" customFormat="false" ht="15" hidden="false" customHeight="false" outlineLevel="0" collapsed="false">
      <c r="B20" s="126" t="s">
        <v>160</v>
      </c>
      <c r="C20" s="127" t="s">
        <v>156</v>
      </c>
      <c r="D20" s="128" t="n">
        <v>24.3</v>
      </c>
      <c r="E20" s="129"/>
      <c r="F20" s="128" t="n">
        <v>24.3</v>
      </c>
      <c r="G20" s="130"/>
      <c r="H20" s="129"/>
      <c r="I20" s="131" t="s">
        <v>160</v>
      </c>
      <c r="J20" s="132" t="s">
        <v>156</v>
      </c>
      <c r="K20" s="133" t="n">
        <v>19.5967941949596</v>
      </c>
      <c r="L20" s="134"/>
      <c r="M20" s="133" t="n">
        <v>19.5967941949596</v>
      </c>
      <c r="N20" s="135"/>
      <c r="O20" s="134"/>
      <c r="P20" s="141"/>
      <c r="Q20" s="137"/>
      <c r="R20" s="141"/>
      <c r="S20" s="138"/>
      <c r="T20" s="146"/>
      <c r="U20" s="142"/>
    </row>
    <row r="21" customFormat="false" ht="15" hidden="false" customHeight="false" outlineLevel="0" collapsed="false">
      <c r="B21" s="126" t="s">
        <v>161</v>
      </c>
      <c r="C21" s="127" t="s">
        <v>156</v>
      </c>
      <c r="D21" s="128" t="n">
        <v>23.78</v>
      </c>
      <c r="E21" s="129"/>
      <c r="F21" s="128" t="n">
        <v>23.78</v>
      </c>
      <c r="G21" s="130"/>
      <c r="H21" s="129"/>
      <c r="I21" s="131" t="s">
        <v>161</v>
      </c>
      <c r="J21" s="132" t="s">
        <v>156</v>
      </c>
      <c r="K21" s="133" t="n">
        <v>19.6113063500151</v>
      </c>
      <c r="L21" s="134"/>
      <c r="M21" s="133" t="n">
        <v>19.6113063500151</v>
      </c>
      <c r="N21" s="133"/>
      <c r="O21" s="134"/>
      <c r="P21" s="136"/>
      <c r="Q21" s="137"/>
      <c r="R21" s="146"/>
      <c r="S21" s="142"/>
      <c r="T21" s="146"/>
      <c r="U21" s="142"/>
    </row>
    <row r="22" customFormat="false" ht="15" hidden="false" customHeight="false" outlineLevel="0" collapsed="false">
      <c r="B22" s="126" t="s">
        <v>162</v>
      </c>
      <c r="C22" s="127" t="s">
        <v>156</v>
      </c>
      <c r="D22" s="128" t="n">
        <v>23.89</v>
      </c>
      <c r="E22" s="129" t="n">
        <f aca="false">STDEV(D22:D24)</f>
        <v>0.0953939201416935</v>
      </c>
      <c r="F22" s="128" t="n">
        <v>23.89</v>
      </c>
      <c r="G22" s="130" t="n">
        <f aca="false">AVERAGE(F22:F24)</f>
        <v>23.99</v>
      </c>
      <c r="H22" s="129" t="n">
        <f aca="false">STDEV(F22:F24)</f>
        <v>0.0953939201416935</v>
      </c>
      <c r="I22" s="131" t="s">
        <v>162</v>
      </c>
      <c r="J22" s="132" t="s">
        <v>156</v>
      </c>
      <c r="K22" s="133" t="n">
        <v>19.057379469513</v>
      </c>
      <c r="L22" s="133" t="n">
        <f aca="false">STDEV(K22:K24)</f>
        <v>0.108787155798548</v>
      </c>
      <c r="M22" s="133" t="n">
        <v>19.057379469513</v>
      </c>
      <c r="N22" s="135" t="n">
        <f aca="false">AVERAGE(M22:M24)</f>
        <v>19.1187186943937</v>
      </c>
      <c r="O22" s="133" t="n">
        <f aca="false">STDEV(M22:M24)</f>
        <v>0.108787155798548</v>
      </c>
      <c r="P22" s="141" t="n">
        <f aca="false">G22-N22</f>
        <v>4.8712813056063</v>
      </c>
      <c r="Q22" s="137"/>
      <c r="R22" s="141" t="n">
        <f aca="false">P22-Q7</f>
        <v>0.345858200257276</v>
      </c>
      <c r="S22" s="144" t="n">
        <f aca="false">POWER(2, -R22)</f>
        <v>0.78683977853348</v>
      </c>
      <c r="T22" s="146"/>
      <c r="U22" s="142"/>
    </row>
    <row r="23" customFormat="false" ht="15" hidden="false" customHeight="false" outlineLevel="0" collapsed="false">
      <c r="B23" s="126" t="s">
        <v>163</v>
      </c>
      <c r="C23" s="127" t="s">
        <v>156</v>
      </c>
      <c r="D23" s="128" t="n">
        <v>24</v>
      </c>
      <c r="E23" s="129"/>
      <c r="F23" s="128" t="n">
        <v>24</v>
      </c>
      <c r="G23" s="130"/>
      <c r="H23" s="148"/>
      <c r="I23" s="131" t="s">
        <v>163</v>
      </c>
      <c r="J23" s="132" t="s">
        <v>156</v>
      </c>
      <c r="K23" s="133" t="n">
        <v>19.2443239159858</v>
      </c>
      <c r="L23" s="134"/>
      <c r="M23" s="133" t="n">
        <v>19.2443239159858</v>
      </c>
      <c r="N23" s="135"/>
      <c r="O23" s="134"/>
      <c r="P23" s="136"/>
      <c r="Q23" s="137"/>
      <c r="R23" s="146"/>
      <c r="S23" s="142"/>
      <c r="T23" s="146"/>
      <c r="U23" s="142"/>
    </row>
    <row r="24" customFormat="false" ht="16" hidden="false" customHeight="false" outlineLevel="0" collapsed="false">
      <c r="B24" s="149" t="s">
        <v>164</v>
      </c>
      <c r="C24" s="127" t="s">
        <v>156</v>
      </c>
      <c r="D24" s="150" t="n">
        <v>24.08</v>
      </c>
      <c r="E24" s="151"/>
      <c r="F24" s="150" t="n">
        <v>24.08</v>
      </c>
      <c r="G24" s="152"/>
      <c r="H24" s="151"/>
      <c r="I24" s="153" t="s">
        <v>164</v>
      </c>
      <c r="J24" s="154" t="s">
        <v>156</v>
      </c>
      <c r="K24" s="155" t="n">
        <v>19.0544526976823</v>
      </c>
      <c r="L24" s="156"/>
      <c r="M24" s="155" t="n">
        <v>19.0544526976823</v>
      </c>
      <c r="N24" s="157"/>
      <c r="O24" s="156"/>
      <c r="P24" s="158"/>
      <c r="Q24" s="159"/>
      <c r="R24" s="146"/>
      <c r="S24" s="160"/>
      <c r="T24" s="146"/>
      <c r="U24" s="142"/>
    </row>
    <row r="25" customFormat="false" ht="15" hidden="false" customHeight="false" outlineLevel="0" collapsed="false">
      <c r="B25" s="111" t="s">
        <v>165</v>
      </c>
      <c r="C25" s="112" t="s">
        <v>166</v>
      </c>
      <c r="D25" s="113" t="n">
        <v>24.28</v>
      </c>
      <c r="E25" s="114" t="n">
        <f aca="false">STDEV(D25:D27)</f>
        <v>0.145716619962629</v>
      </c>
      <c r="F25" s="113" t="n">
        <v>24.28</v>
      </c>
      <c r="G25" s="115" t="n">
        <f aca="false">AVERAGE(F25:F27)</f>
        <v>24.2966666666667</v>
      </c>
      <c r="H25" s="114" t="n">
        <f aca="false">STDEV(F25:F27)</f>
        <v>0.145716619962629</v>
      </c>
      <c r="I25" s="116" t="s">
        <v>165</v>
      </c>
      <c r="J25" s="117" t="s">
        <v>166</v>
      </c>
      <c r="K25" s="118" t="n">
        <v>19.7771811763088</v>
      </c>
      <c r="L25" s="119" t="n">
        <f aca="false">STDEV(K25:K27)</f>
        <v>0.0900448898031586</v>
      </c>
      <c r="M25" s="118" t="n">
        <v>19.7771811763088</v>
      </c>
      <c r="N25" s="120" t="n">
        <f aca="false">AVERAGE(M25:M27)</f>
        <v>19.6924389661298</v>
      </c>
      <c r="O25" s="119" t="n">
        <f aca="false">STDEV(M25:M27)</f>
        <v>0.0900448898031586</v>
      </c>
      <c r="P25" s="121" t="n">
        <f aca="false">G25-N25</f>
        <v>4.60422770053687</v>
      </c>
      <c r="Q25" s="161"/>
      <c r="R25" s="121" t="n">
        <f aca="false">P25-Q7</f>
        <v>0.0788045951878411</v>
      </c>
      <c r="S25" s="123" t="n">
        <f aca="false">POWER(2, -R25)</f>
        <v>0.946841866880897</v>
      </c>
      <c r="T25" s="124" t="n">
        <f aca="false">AVERAGE(S25:S33)</f>
        <v>0.921571531587515</v>
      </c>
      <c r="U25" s="125" t="n">
        <f aca="false">STDEV(S25:S33)</f>
        <v>0.0241626966328116</v>
      </c>
    </row>
    <row r="26" customFormat="false" ht="15" hidden="false" customHeight="false" outlineLevel="0" collapsed="false">
      <c r="B26" s="126" t="s">
        <v>167</v>
      </c>
      <c r="C26" s="127" t="s">
        <v>166</v>
      </c>
      <c r="D26" s="128" t="n">
        <v>24.16</v>
      </c>
      <c r="E26" s="148"/>
      <c r="F26" s="128" t="n">
        <v>24.16</v>
      </c>
      <c r="G26" s="130"/>
      <c r="H26" s="148"/>
      <c r="I26" s="131" t="s">
        <v>167</v>
      </c>
      <c r="J26" s="132" t="s">
        <v>166</v>
      </c>
      <c r="K26" s="133" t="n">
        <v>19.5978936285098</v>
      </c>
      <c r="L26" s="133"/>
      <c r="M26" s="133" t="n">
        <v>19.5978936285098</v>
      </c>
      <c r="N26" s="135"/>
      <c r="O26" s="134"/>
      <c r="P26" s="136"/>
      <c r="Q26" s="137"/>
      <c r="R26" s="136"/>
      <c r="S26" s="138"/>
      <c r="T26" s="146"/>
      <c r="U26" s="142"/>
    </row>
    <row r="27" customFormat="false" ht="15" hidden="false" customHeight="false" outlineLevel="0" collapsed="false">
      <c r="B27" s="126" t="s">
        <v>168</v>
      </c>
      <c r="C27" s="127" t="s">
        <v>166</v>
      </c>
      <c r="D27" s="128" t="n">
        <v>24.45</v>
      </c>
      <c r="E27" s="129"/>
      <c r="F27" s="128" t="n">
        <v>24.45</v>
      </c>
      <c r="G27" s="130"/>
      <c r="H27" s="129"/>
      <c r="I27" s="131" t="s">
        <v>168</v>
      </c>
      <c r="J27" s="132" t="s">
        <v>166</v>
      </c>
      <c r="K27" s="133" t="n">
        <v>19.7022420935708</v>
      </c>
      <c r="L27" s="134"/>
      <c r="M27" s="133" t="n">
        <v>19.7022420935708</v>
      </c>
      <c r="N27" s="135"/>
      <c r="O27" s="134"/>
      <c r="P27" s="141"/>
      <c r="Q27" s="137"/>
      <c r="R27" s="141"/>
      <c r="S27" s="142"/>
      <c r="T27" s="146"/>
      <c r="U27" s="142"/>
    </row>
    <row r="28" customFormat="false" ht="15" hidden="false" customHeight="false" outlineLevel="0" collapsed="false">
      <c r="B28" s="126" t="s">
        <v>169</v>
      </c>
      <c r="C28" s="127" t="s">
        <v>166</v>
      </c>
      <c r="D28" s="128" t="n">
        <v>24.37</v>
      </c>
      <c r="E28" s="129" t="n">
        <f aca="false">STDEV(D28:D30)</f>
        <v>0.127671453348037</v>
      </c>
      <c r="F28" s="128" t="n">
        <v>24.37</v>
      </c>
      <c r="G28" s="130" t="n">
        <f aca="false">AVERAGE(F28:F30)</f>
        <v>24.26</v>
      </c>
      <c r="H28" s="129" t="n">
        <f aca="false">STDEV(F28:F30)</f>
        <v>0.127671453348037</v>
      </c>
      <c r="I28" s="131" t="s">
        <v>169</v>
      </c>
      <c r="J28" s="132" t="s">
        <v>166</v>
      </c>
      <c r="K28" s="133" t="n">
        <v>19.5902280567776</v>
      </c>
      <c r="L28" s="134" t="n">
        <f aca="false">STDEV(K28:K30)</f>
        <v>0.0140086793569103</v>
      </c>
      <c r="M28" s="133" t="n">
        <v>19.5902280567776</v>
      </c>
      <c r="N28" s="135" t="n">
        <f aca="false">AVERAGE(M28:M30)</f>
        <v>19.5804797491883</v>
      </c>
      <c r="O28" s="134" t="n">
        <f aca="false">STDEV(M28:M30)</f>
        <v>0.0140086793569103</v>
      </c>
      <c r="P28" s="141" t="n">
        <f aca="false">G28-N28</f>
        <v>4.67952025081173</v>
      </c>
      <c r="Q28" s="137"/>
      <c r="R28" s="141" t="n">
        <f aca="false">P28-Q7</f>
        <v>0.154097145462708</v>
      </c>
      <c r="S28" s="144" t="n">
        <f aca="false">POWER(2, -R28)</f>
        <v>0.898694609980231</v>
      </c>
      <c r="T28" s="146"/>
      <c r="U28" s="142"/>
    </row>
    <row r="29" customFormat="false" ht="15" hidden="false" customHeight="false" outlineLevel="0" collapsed="false">
      <c r="B29" s="126" t="s">
        <v>170</v>
      </c>
      <c r="C29" s="127" t="s">
        <v>166</v>
      </c>
      <c r="D29" s="128" t="n">
        <v>24.29</v>
      </c>
      <c r="E29" s="129"/>
      <c r="F29" s="128" t="n">
        <v>24.29</v>
      </c>
      <c r="G29" s="130"/>
      <c r="H29" s="129"/>
      <c r="I29" s="131" t="s">
        <v>170</v>
      </c>
      <c r="J29" s="132" t="s">
        <v>166</v>
      </c>
      <c r="K29" s="133" t="n">
        <v>19.5644265537673</v>
      </c>
      <c r="L29" s="134"/>
      <c r="M29" s="133" t="n">
        <v>19.5644265537673</v>
      </c>
      <c r="N29" s="135"/>
      <c r="O29" s="134"/>
      <c r="P29" s="141"/>
      <c r="Q29" s="137"/>
      <c r="R29" s="141"/>
      <c r="S29" s="138"/>
      <c r="T29" s="146"/>
      <c r="U29" s="142"/>
    </row>
    <row r="30" customFormat="false" ht="15" hidden="false" customHeight="false" outlineLevel="0" collapsed="false">
      <c r="B30" s="126" t="s">
        <v>171</v>
      </c>
      <c r="C30" s="127" t="s">
        <v>166</v>
      </c>
      <c r="D30" s="128" t="n">
        <v>24.12</v>
      </c>
      <c r="E30" s="129"/>
      <c r="F30" s="128" t="n">
        <v>24.12</v>
      </c>
      <c r="G30" s="130"/>
      <c r="H30" s="129"/>
      <c r="I30" s="131" t="s">
        <v>171</v>
      </c>
      <c r="J30" s="132" t="s">
        <v>166</v>
      </c>
      <c r="K30" s="133" t="n">
        <v>19.5867846370199</v>
      </c>
      <c r="L30" s="133"/>
      <c r="M30" s="133" t="n">
        <v>19.5867846370199</v>
      </c>
      <c r="N30" s="135"/>
      <c r="O30" s="133"/>
      <c r="P30" s="136"/>
      <c r="Q30" s="137"/>
      <c r="R30" s="146"/>
      <c r="S30" s="142"/>
      <c r="T30" s="146"/>
      <c r="U30" s="142"/>
    </row>
    <row r="31" customFormat="false" ht="15" hidden="false" customHeight="false" outlineLevel="0" collapsed="false">
      <c r="B31" s="126" t="s">
        <v>172</v>
      </c>
      <c r="C31" s="127" t="s">
        <v>166</v>
      </c>
      <c r="D31" s="128" t="n">
        <v>24.41</v>
      </c>
      <c r="E31" s="129" t="n">
        <f aca="false">STDEV(D31:D33)</f>
        <v>0.144337567297406</v>
      </c>
      <c r="F31" s="128" t="n">
        <v>24.41</v>
      </c>
      <c r="G31" s="130" t="n">
        <f aca="false">AVERAGE(F31:F33)</f>
        <v>24.3266666666667</v>
      </c>
      <c r="H31" s="129" t="n">
        <f aca="false">STDEV(F31:F33)</f>
        <v>0.144337567297406</v>
      </c>
      <c r="I31" s="131" t="s">
        <v>172</v>
      </c>
      <c r="J31" s="132" t="s">
        <v>166</v>
      </c>
      <c r="K31" s="133" t="n">
        <v>19.7000022750708</v>
      </c>
      <c r="L31" s="134" t="n">
        <f aca="false">STDEV(K31:K33)</f>
        <v>0.0747332538617136</v>
      </c>
      <c r="M31" s="133" t="n">
        <v>19.7000022750708</v>
      </c>
      <c r="N31" s="135" t="n">
        <f aca="false">AVERAGE(M31:M33)</f>
        <v>19.6796599197985</v>
      </c>
      <c r="O31" s="134" t="n">
        <f aca="false">STDEV(M31:M33)</f>
        <v>0.0747332538617136</v>
      </c>
      <c r="P31" s="141" t="n">
        <f aca="false">G31-N31</f>
        <v>4.6470067468682</v>
      </c>
      <c r="Q31" s="137"/>
      <c r="R31" s="141" t="n">
        <f aca="false">P31-Q7</f>
        <v>0.121583641519174</v>
      </c>
      <c r="S31" s="144" t="n">
        <f aca="false">POWER(2, -R31)</f>
        <v>0.919178117901417</v>
      </c>
      <c r="T31" s="146"/>
      <c r="U31" s="142"/>
    </row>
    <row r="32" customFormat="false" ht="15" hidden="false" customHeight="false" outlineLevel="0" collapsed="false">
      <c r="B32" s="126" t="s">
        <v>173</v>
      </c>
      <c r="C32" s="127" t="s">
        <v>166</v>
      </c>
      <c r="D32" s="128" t="n">
        <v>24.16</v>
      </c>
      <c r="E32" s="129"/>
      <c r="F32" s="128" t="n">
        <v>24.16</v>
      </c>
      <c r="G32" s="130"/>
      <c r="H32" s="148"/>
      <c r="I32" s="131" t="s">
        <v>173</v>
      </c>
      <c r="J32" s="132" t="s">
        <v>166</v>
      </c>
      <c r="K32" s="133" t="n">
        <v>19.7421158766868</v>
      </c>
      <c r="L32" s="134"/>
      <c r="M32" s="133" t="n">
        <v>19.7421158766868</v>
      </c>
      <c r="N32" s="135"/>
      <c r="O32" s="134"/>
      <c r="P32" s="136"/>
      <c r="Q32" s="137"/>
      <c r="R32" s="146"/>
      <c r="S32" s="142"/>
      <c r="T32" s="146"/>
      <c r="U32" s="142"/>
    </row>
    <row r="33" customFormat="false" ht="16" hidden="false" customHeight="false" outlineLevel="0" collapsed="false">
      <c r="B33" s="149" t="s">
        <v>174</v>
      </c>
      <c r="C33" s="127" t="s">
        <v>166</v>
      </c>
      <c r="D33" s="150" t="n">
        <v>24.41</v>
      </c>
      <c r="E33" s="151"/>
      <c r="F33" s="150" t="n">
        <v>24.41</v>
      </c>
      <c r="G33" s="152"/>
      <c r="H33" s="151"/>
      <c r="I33" s="153" t="s">
        <v>174</v>
      </c>
      <c r="J33" s="154" t="s">
        <v>166</v>
      </c>
      <c r="K33" s="155" t="n">
        <v>19.5968616076378</v>
      </c>
      <c r="L33" s="156"/>
      <c r="M33" s="155" t="n">
        <v>19.5968616076378</v>
      </c>
      <c r="N33" s="157"/>
      <c r="O33" s="156"/>
      <c r="P33" s="158"/>
      <c r="Q33" s="159"/>
      <c r="R33" s="146"/>
      <c r="S33" s="160"/>
      <c r="T33" s="162"/>
      <c r="U33" s="160"/>
    </row>
    <row r="34" customFormat="false" ht="15" hidden="false" customHeight="false" outlineLevel="0" collapsed="false">
      <c r="B34" s="111" t="s">
        <v>175</v>
      </c>
      <c r="C34" s="112" t="s">
        <v>176</v>
      </c>
      <c r="D34" s="113" t="n">
        <v>24.52</v>
      </c>
      <c r="E34" s="114" t="n">
        <f aca="false">STDEV(D34:D36)</f>
        <v>0.0611010092660766</v>
      </c>
      <c r="F34" s="113" t="n">
        <v>24.52</v>
      </c>
      <c r="G34" s="115" t="n">
        <f aca="false">AVERAGE(F34:F36)</f>
        <v>24.5066666666667</v>
      </c>
      <c r="H34" s="114" t="n">
        <f aca="false">STDEV(F34:F36)</f>
        <v>0.0611010092660766</v>
      </c>
      <c r="I34" s="116" t="s">
        <v>175</v>
      </c>
      <c r="J34" s="117" t="s">
        <v>176</v>
      </c>
      <c r="K34" s="118" t="n">
        <v>19.7465821819958</v>
      </c>
      <c r="L34" s="118" t="n">
        <f aca="false">STDEV(K34:K36)</f>
        <v>0.104985826589409</v>
      </c>
      <c r="M34" s="118" t="n">
        <v>19.7465821819958</v>
      </c>
      <c r="N34" s="120" t="n">
        <f aca="false">AVERAGE(M34:M36)</f>
        <v>19.7802495728408</v>
      </c>
      <c r="O34" s="119" t="n">
        <f aca="false">STDEV(M34:M36)</f>
        <v>0.104985826589409</v>
      </c>
      <c r="P34" s="121" t="n">
        <f aca="false">G34-N34</f>
        <v>4.72641709382586</v>
      </c>
      <c r="Q34" s="161"/>
      <c r="R34" s="121" t="n">
        <f aca="false">P34-Q7</f>
        <v>0.200993988476836</v>
      </c>
      <c r="S34" s="123" t="n">
        <f aca="false">POWER(2, -R34)</f>
        <v>0.869950977674018</v>
      </c>
      <c r="T34" s="124" t="n">
        <f aca="false">AVERAGE(S34:S42)</f>
        <v>0.930285388912332</v>
      </c>
      <c r="U34" s="125" t="n">
        <f aca="false">STDEV(S34:S42)</f>
        <v>0.0571165678120591</v>
      </c>
    </row>
    <row r="35" customFormat="false" ht="15" hidden="false" customHeight="false" outlineLevel="0" collapsed="false">
      <c r="B35" s="126" t="s">
        <v>177</v>
      </c>
      <c r="C35" s="127" t="s">
        <v>176</v>
      </c>
      <c r="D35" s="128" t="n">
        <v>24.56</v>
      </c>
      <c r="E35" s="129"/>
      <c r="F35" s="128" t="n">
        <v>24.56</v>
      </c>
      <c r="G35" s="130"/>
      <c r="H35" s="129"/>
      <c r="I35" s="131" t="s">
        <v>177</v>
      </c>
      <c r="J35" s="132" t="s">
        <v>176</v>
      </c>
      <c r="K35" s="133" t="n">
        <v>19.8979391252074</v>
      </c>
      <c r="L35" s="134"/>
      <c r="M35" s="133" t="n">
        <v>19.8979391252074</v>
      </c>
      <c r="N35" s="135"/>
      <c r="O35" s="134"/>
      <c r="P35" s="136"/>
      <c r="Q35" s="137"/>
      <c r="R35" s="136"/>
      <c r="S35" s="138"/>
      <c r="T35" s="146"/>
      <c r="U35" s="142"/>
    </row>
    <row r="36" customFormat="false" ht="15" hidden="false" customHeight="false" outlineLevel="0" collapsed="false">
      <c r="B36" s="126" t="s">
        <v>178</v>
      </c>
      <c r="C36" s="127" t="s">
        <v>176</v>
      </c>
      <c r="D36" s="128" t="n">
        <v>24.44</v>
      </c>
      <c r="E36" s="129"/>
      <c r="F36" s="128" t="n">
        <v>24.44</v>
      </c>
      <c r="G36" s="130"/>
      <c r="H36" s="129"/>
      <c r="I36" s="131" t="s">
        <v>178</v>
      </c>
      <c r="J36" s="132" t="s">
        <v>176</v>
      </c>
      <c r="K36" s="133" t="n">
        <v>19.6962274113192</v>
      </c>
      <c r="L36" s="134"/>
      <c r="M36" s="133" t="n">
        <v>19.6962274113192</v>
      </c>
      <c r="N36" s="135"/>
      <c r="O36" s="134"/>
      <c r="P36" s="141"/>
      <c r="Q36" s="137"/>
      <c r="R36" s="141"/>
      <c r="S36" s="142"/>
      <c r="T36" s="146"/>
      <c r="U36" s="142"/>
    </row>
    <row r="37" customFormat="false" ht="15" hidden="false" customHeight="false" outlineLevel="0" collapsed="false">
      <c r="B37" s="126" t="s">
        <v>179</v>
      </c>
      <c r="C37" s="127" t="s">
        <v>176</v>
      </c>
      <c r="D37" s="128" t="n">
        <v>24.6</v>
      </c>
      <c r="E37" s="129" t="n">
        <f aca="false">STDEV(D37:D39)</f>
        <v>0.0984885780179616</v>
      </c>
      <c r="F37" s="128" t="n">
        <v>24.6</v>
      </c>
      <c r="G37" s="130" t="n">
        <f aca="false">AVERAGE(F37:F39)</f>
        <v>24.49</v>
      </c>
      <c r="H37" s="129" t="n">
        <f aca="false">STDEV(F37:F39)</f>
        <v>0.0984885780179616</v>
      </c>
      <c r="I37" s="131" t="s">
        <v>179</v>
      </c>
      <c r="J37" s="132" t="s">
        <v>176</v>
      </c>
      <c r="K37" s="133" t="n">
        <v>19.9916356524906</v>
      </c>
      <c r="L37" s="134" t="n">
        <f aca="false">STDEV(K37:K39)</f>
        <v>0.162716791915586</v>
      </c>
      <c r="M37" s="133" t="n">
        <v>19.9916356524906</v>
      </c>
      <c r="N37" s="135" t="n">
        <f aca="false">AVERAGE(M37:M39)</f>
        <v>19.9406037062652</v>
      </c>
      <c r="O37" s="134" t="n">
        <f aca="false">STDEV(M37:M39)</f>
        <v>0.162716791915586</v>
      </c>
      <c r="P37" s="141" t="n">
        <f aca="false">G37-N37</f>
        <v>4.54939629373477</v>
      </c>
      <c r="Q37" s="137"/>
      <c r="R37" s="141" t="n">
        <f aca="false">P37-Q7</f>
        <v>0.0239731883857397</v>
      </c>
      <c r="S37" s="144" t="n">
        <f aca="false">POWER(2, -R37)</f>
        <v>0.983520351986951</v>
      </c>
      <c r="T37" s="146"/>
      <c r="U37" s="142"/>
    </row>
    <row r="38" customFormat="false" ht="15" hidden="false" customHeight="false" outlineLevel="0" collapsed="false">
      <c r="B38" s="126" t="s">
        <v>180</v>
      </c>
      <c r="C38" s="127" t="s">
        <v>176</v>
      </c>
      <c r="D38" s="128" t="n">
        <v>24.41</v>
      </c>
      <c r="E38" s="129"/>
      <c r="F38" s="128" t="n">
        <v>24.41</v>
      </c>
      <c r="G38" s="130"/>
      <c r="H38" s="129"/>
      <c r="I38" s="131" t="s">
        <v>180</v>
      </c>
      <c r="J38" s="132" t="s">
        <v>176</v>
      </c>
      <c r="K38" s="133" t="n">
        <v>20.0716877322574</v>
      </c>
      <c r="L38" s="133"/>
      <c r="M38" s="133" t="n">
        <v>20.0716877322574</v>
      </c>
      <c r="N38" s="133"/>
      <c r="O38" s="133"/>
      <c r="P38" s="141"/>
      <c r="Q38" s="137"/>
      <c r="R38" s="141"/>
      <c r="S38" s="138"/>
      <c r="T38" s="146"/>
      <c r="U38" s="142"/>
    </row>
    <row r="39" customFormat="false" ht="15" hidden="false" customHeight="false" outlineLevel="0" collapsed="false">
      <c r="B39" s="163" t="s">
        <v>181</v>
      </c>
      <c r="C39" s="127" t="s">
        <v>176</v>
      </c>
      <c r="D39" s="128" t="n">
        <v>24.46</v>
      </c>
      <c r="E39" s="129"/>
      <c r="F39" s="128" t="n">
        <v>24.46</v>
      </c>
      <c r="G39" s="130"/>
      <c r="H39" s="129"/>
      <c r="I39" s="131" t="s">
        <v>181</v>
      </c>
      <c r="J39" s="132" t="s">
        <v>176</v>
      </c>
      <c r="K39" s="133" t="n">
        <v>19.7584877340477</v>
      </c>
      <c r="L39" s="134"/>
      <c r="M39" s="133" t="n">
        <v>19.7584877340477</v>
      </c>
      <c r="N39" s="135"/>
      <c r="O39" s="134"/>
      <c r="P39" s="136"/>
      <c r="Q39" s="137"/>
      <c r="R39" s="146"/>
      <c r="S39" s="142"/>
      <c r="T39" s="146"/>
      <c r="U39" s="142"/>
    </row>
    <row r="40" customFormat="false" ht="15" hidden="false" customHeight="false" outlineLevel="0" collapsed="false">
      <c r="B40" s="163" t="s">
        <v>182</v>
      </c>
      <c r="C40" s="127" t="s">
        <v>176</v>
      </c>
      <c r="D40" s="128" t="n">
        <v>24.46</v>
      </c>
      <c r="E40" s="129" t="n">
        <f aca="false">STDEV(D40:D42)</f>
        <v>0.0832666399786455</v>
      </c>
      <c r="F40" s="128" t="n">
        <v>24.46</v>
      </c>
      <c r="G40" s="130" t="n">
        <f aca="false">AVERAGE(F40:F42)</f>
        <v>24.4333333333333</v>
      </c>
      <c r="H40" s="129" t="n">
        <f aca="false">STDEV(F40:F42)</f>
        <v>0.0832666399786455</v>
      </c>
      <c r="I40" s="131" t="s">
        <v>182</v>
      </c>
      <c r="J40" s="132" t="s">
        <v>176</v>
      </c>
      <c r="K40" s="133" t="n">
        <v>19.8230013136773</v>
      </c>
      <c r="L40" s="134" t="n">
        <f aca="false">STDEV(K40:K42)</f>
        <v>0.081234288456662</v>
      </c>
      <c r="M40" s="133" t="n">
        <v>19.8230013136773</v>
      </c>
      <c r="N40" s="135" t="n">
        <f aca="false">AVERAGE(M40:M42)</f>
        <v>19.8146235913957</v>
      </c>
      <c r="O40" s="134" t="n">
        <f aca="false">STDEV(M40:M42)</f>
        <v>0.081234288456662</v>
      </c>
      <c r="P40" s="141" t="n">
        <f aca="false">G40-N40</f>
        <v>4.61870974193764</v>
      </c>
      <c r="Q40" s="137"/>
      <c r="R40" s="141" t="n">
        <f aca="false">P40-Q7</f>
        <v>0.0932866365886094</v>
      </c>
      <c r="S40" s="144" t="n">
        <f aca="false">POWER(2, -R40)</f>
        <v>0.937384837076027</v>
      </c>
      <c r="T40" s="146"/>
      <c r="U40" s="144"/>
    </row>
    <row r="41" customFormat="false" ht="15" hidden="false" customHeight="false" outlineLevel="0" collapsed="false">
      <c r="B41" s="164" t="s">
        <v>183</v>
      </c>
      <c r="C41" s="127" t="s">
        <v>176</v>
      </c>
      <c r="D41" s="128" t="n">
        <v>24.34</v>
      </c>
      <c r="E41" s="129"/>
      <c r="F41" s="128" t="n">
        <v>24.34</v>
      </c>
      <c r="G41" s="130"/>
      <c r="H41" s="148"/>
      <c r="I41" s="131" t="s">
        <v>183</v>
      </c>
      <c r="J41" s="132" t="s">
        <v>176</v>
      </c>
      <c r="K41" s="133" t="n">
        <v>19.7295250896174</v>
      </c>
      <c r="L41" s="134"/>
      <c r="M41" s="133" t="n">
        <v>19.7295250896174</v>
      </c>
      <c r="N41" s="135"/>
      <c r="O41" s="134"/>
      <c r="P41" s="136"/>
      <c r="Q41" s="137"/>
      <c r="R41" s="146"/>
      <c r="S41" s="142"/>
      <c r="T41" s="146"/>
      <c r="U41" s="144"/>
    </row>
    <row r="42" customFormat="false" ht="16" hidden="false" customHeight="false" outlineLevel="0" collapsed="false">
      <c r="B42" s="165" t="s">
        <v>184</v>
      </c>
      <c r="C42" s="127" t="s">
        <v>176</v>
      </c>
      <c r="D42" s="150" t="n">
        <v>24.5</v>
      </c>
      <c r="E42" s="151"/>
      <c r="F42" s="150" t="n">
        <v>24.5</v>
      </c>
      <c r="G42" s="152"/>
      <c r="H42" s="151"/>
      <c r="I42" s="153" t="s">
        <v>184</v>
      </c>
      <c r="J42" s="154" t="s">
        <v>176</v>
      </c>
      <c r="K42" s="155" t="n">
        <v>19.8913443708924</v>
      </c>
      <c r="L42" s="155"/>
      <c r="M42" s="155" t="n">
        <v>19.8913443708924</v>
      </c>
      <c r="N42" s="157"/>
      <c r="O42" s="156"/>
      <c r="P42" s="158"/>
      <c r="Q42" s="159"/>
      <c r="R42" s="146"/>
      <c r="S42" s="160"/>
      <c r="T42" s="162"/>
      <c r="U42" s="166"/>
    </row>
    <row r="43" customFormat="false" ht="15" hidden="false" customHeight="false" outlineLevel="0" collapsed="false">
      <c r="B43" s="167" t="s">
        <v>185</v>
      </c>
      <c r="C43" s="112" t="s">
        <v>186</v>
      </c>
      <c r="D43" s="113" t="n">
        <v>24.74</v>
      </c>
      <c r="E43" s="114" t="n">
        <f aca="false">STDEV(D43:D45)</f>
        <v>0.105356537528526</v>
      </c>
      <c r="F43" s="113" t="n">
        <v>24.74</v>
      </c>
      <c r="G43" s="115" t="n">
        <f aca="false">AVERAGE(F43:F45)</f>
        <v>24.63</v>
      </c>
      <c r="H43" s="168" t="n">
        <f aca="false">STDEV(F43:F45)</f>
        <v>0.105356537528526</v>
      </c>
      <c r="I43" s="116" t="s">
        <v>185</v>
      </c>
      <c r="J43" s="117" t="s">
        <v>186</v>
      </c>
      <c r="K43" s="118" t="n">
        <v>19.9395241696956</v>
      </c>
      <c r="L43" s="119" t="n">
        <f aca="false">STDEV(K43:K45)</f>
        <v>0.071068120167702</v>
      </c>
      <c r="M43" s="118" t="n">
        <v>19.9395241696956</v>
      </c>
      <c r="N43" s="120" t="n">
        <f aca="false">AVERAGE(M43:M45)</f>
        <v>19.8582879686365</v>
      </c>
      <c r="O43" s="119" t="n">
        <f aca="false">STDEV(M43:M45)</f>
        <v>0.071068120167702</v>
      </c>
      <c r="P43" s="121" t="n">
        <f aca="false">G43-N43</f>
        <v>4.7717120313635</v>
      </c>
      <c r="Q43" s="161"/>
      <c r="R43" s="169" t="n">
        <f aca="false">P43-Q7</f>
        <v>0.246288926014473</v>
      </c>
      <c r="S43" s="123" t="n">
        <f aca="false">POWER(2, -R43)</f>
        <v>0.843062254738122</v>
      </c>
      <c r="T43" s="124" t="n">
        <f aca="false">AVERAGE(S43:S51)</f>
        <v>0.909208282029106</v>
      </c>
      <c r="U43" s="125" t="n">
        <f aca="false">STDEV(S43:S51)</f>
        <v>0.0692753449953387</v>
      </c>
    </row>
    <row r="44" customFormat="false" ht="15" hidden="false" customHeight="false" outlineLevel="0" collapsed="false">
      <c r="B44" s="164" t="s">
        <v>187</v>
      </c>
      <c r="C44" s="127" t="s">
        <v>186</v>
      </c>
      <c r="D44" s="128" t="n">
        <v>24.53</v>
      </c>
      <c r="E44" s="148"/>
      <c r="F44" s="128" t="n">
        <v>24.53</v>
      </c>
      <c r="G44" s="130"/>
      <c r="H44" s="170"/>
      <c r="I44" s="131" t="s">
        <v>187</v>
      </c>
      <c r="J44" s="132" t="s">
        <v>186</v>
      </c>
      <c r="K44" s="133" t="n">
        <v>19.8076106717034</v>
      </c>
      <c r="L44" s="134"/>
      <c r="M44" s="133" t="n">
        <v>19.8076106717034</v>
      </c>
      <c r="N44" s="135"/>
      <c r="O44" s="134"/>
      <c r="P44" s="136"/>
      <c r="Q44" s="137"/>
      <c r="R44" s="144"/>
      <c r="S44" s="138"/>
      <c r="T44" s="171"/>
      <c r="U44" s="142"/>
    </row>
    <row r="45" customFormat="false" ht="15" hidden="false" customHeight="false" outlineLevel="0" collapsed="false">
      <c r="B45" s="164" t="s">
        <v>188</v>
      </c>
      <c r="C45" s="127" t="s">
        <v>186</v>
      </c>
      <c r="D45" s="128" t="n">
        <v>24.62</v>
      </c>
      <c r="E45" s="129"/>
      <c r="F45" s="128" t="n">
        <v>24.62</v>
      </c>
      <c r="G45" s="130"/>
      <c r="H45" s="172"/>
      <c r="I45" s="131" t="s">
        <v>188</v>
      </c>
      <c r="J45" s="132" t="s">
        <v>186</v>
      </c>
      <c r="K45" s="133" t="n">
        <v>19.8277290645105</v>
      </c>
      <c r="L45" s="134"/>
      <c r="M45" s="133" t="n">
        <v>19.8277290645105</v>
      </c>
      <c r="N45" s="135"/>
      <c r="O45" s="134"/>
      <c r="P45" s="141"/>
      <c r="Q45" s="137"/>
      <c r="R45" s="173"/>
      <c r="S45" s="142"/>
      <c r="T45" s="171"/>
      <c r="U45" s="142"/>
    </row>
    <row r="46" customFormat="false" ht="15" hidden="false" customHeight="false" outlineLevel="0" collapsed="false">
      <c r="B46" s="164" t="s">
        <v>189</v>
      </c>
      <c r="C46" s="127" t="s">
        <v>186</v>
      </c>
      <c r="D46" s="128" t="n">
        <v>24.43</v>
      </c>
      <c r="E46" s="129" t="n">
        <f aca="false">STDEV(D46:D48)</f>
        <v>0.0208166599946612</v>
      </c>
      <c r="F46" s="128" t="n">
        <v>24.43</v>
      </c>
      <c r="G46" s="130" t="n">
        <f aca="false">AVERAGE(F46:F48)</f>
        <v>24.4133333333333</v>
      </c>
      <c r="H46" s="170" t="n">
        <f aca="false">STDEV(F46:F48)</f>
        <v>0.0208166599946612</v>
      </c>
      <c r="I46" s="131" t="s">
        <v>189</v>
      </c>
      <c r="J46" s="132" t="s">
        <v>186</v>
      </c>
      <c r="K46" s="133" t="n">
        <v>19.9113245399612</v>
      </c>
      <c r="L46" s="133" t="n">
        <f aca="false">STDEV(K46:K48)</f>
        <v>0.0443361784671099</v>
      </c>
      <c r="M46" s="133" t="n">
        <v>19.9113245399612</v>
      </c>
      <c r="N46" s="135" t="n">
        <f aca="false">AVERAGE(M46:M48)</f>
        <v>19.8605847842765</v>
      </c>
      <c r="O46" s="174" t="n">
        <f aca="false">STDEV(M46:M48)</f>
        <v>0.0443361784671099</v>
      </c>
      <c r="P46" s="141" t="n">
        <f aca="false">G46-N46</f>
        <v>4.55274854905687</v>
      </c>
      <c r="Q46" s="137"/>
      <c r="R46" s="173" t="n">
        <f aca="false">P46-Q7</f>
        <v>0.0273254437078458</v>
      </c>
      <c r="S46" s="144" t="n">
        <f aca="false">POWER(2, -R46)</f>
        <v>0.981237690906171</v>
      </c>
      <c r="T46" s="171"/>
      <c r="U46" s="138"/>
    </row>
    <row r="47" customFormat="false" ht="15" hidden="false" customHeight="false" outlineLevel="0" collapsed="false">
      <c r="B47" s="164" t="s">
        <v>190</v>
      </c>
      <c r="C47" s="127" t="s">
        <v>186</v>
      </c>
      <c r="D47" s="128" t="n">
        <v>24.42</v>
      </c>
      <c r="E47" s="129"/>
      <c r="F47" s="128" t="n">
        <v>24.42</v>
      </c>
      <c r="G47" s="130"/>
      <c r="H47" s="170"/>
      <c r="I47" s="131" t="s">
        <v>190</v>
      </c>
      <c r="J47" s="132" t="s">
        <v>186</v>
      </c>
      <c r="K47" s="133" t="n">
        <v>19.829315362735</v>
      </c>
      <c r="L47" s="134"/>
      <c r="M47" s="133" t="n">
        <v>19.829315362735</v>
      </c>
      <c r="N47" s="135"/>
      <c r="O47" s="175"/>
      <c r="P47" s="141"/>
      <c r="Q47" s="137"/>
      <c r="R47" s="173"/>
      <c r="S47" s="138"/>
      <c r="T47" s="171"/>
      <c r="U47" s="138"/>
    </row>
    <row r="48" customFormat="false" ht="15" hidden="false" customHeight="false" outlineLevel="0" collapsed="false">
      <c r="B48" s="164" t="s">
        <v>191</v>
      </c>
      <c r="C48" s="127" t="s">
        <v>186</v>
      </c>
      <c r="D48" s="128" t="n">
        <v>24.39</v>
      </c>
      <c r="E48" s="129"/>
      <c r="F48" s="128" t="n">
        <v>24.39</v>
      </c>
      <c r="G48" s="130"/>
      <c r="H48" s="170"/>
      <c r="I48" s="131" t="s">
        <v>191</v>
      </c>
      <c r="J48" s="132" t="s">
        <v>186</v>
      </c>
      <c r="K48" s="133" t="n">
        <v>19.8411144501332</v>
      </c>
      <c r="L48" s="134"/>
      <c r="M48" s="133" t="n">
        <v>19.8411144501332</v>
      </c>
      <c r="N48" s="135"/>
      <c r="O48" s="175"/>
      <c r="P48" s="136"/>
      <c r="Q48" s="137"/>
      <c r="R48" s="142"/>
      <c r="S48" s="142"/>
      <c r="T48" s="171"/>
      <c r="U48" s="138"/>
    </row>
    <row r="49" customFormat="false" ht="15" hidden="false" customHeight="false" outlineLevel="0" collapsed="false">
      <c r="B49" s="164" t="s">
        <v>192</v>
      </c>
      <c r="C49" s="127" t="s">
        <v>186</v>
      </c>
      <c r="D49" s="128" t="n">
        <v>24.45</v>
      </c>
      <c r="E49" s="129" t="n">
        <f aca="false">STDEV(D49:D51)</f>
        <v>0.0288675134594817</v>
      </c>
      <c r="F49" s="128" t="n">
        <v>24.45</v>
      </c>
      <c r="G49" s="130" t="n">
        <f aca="false">AVERAGE(F49:F51)</f>
        <v>24.4833333333333</v>
      </c>
      <c r="H49" s="170" t="n">
        <f aca="false">STDEV(F49:F51)</f>
        <v>0.0288675134594817</v>
      </c>
      <c r="I49" s="131" t="s">
        <v>192</v>
      </c>
      <c r="J49" s="132" t="s">
        <v>186</v>
      </c>
      <c r="K49" s="133" t="n">
        <v>19.8573200847022</v>
      </c>
      <c r="L49" s="134" t="n">
        <f aca="false">STDEV(K49:K51)</f>
        <v>0.0446103750983772</v>
      </c>
      <c r="M49" s="133" t="n">
        <v>19.8573200847022</v>
      </c>
      <c r="N49" s="133" t="n">
        <f aca="false">AVERAGE(M49:M51)</f>
        <v>19.8112271107842</v>
      </c>
      <c r="O49" s="175" t="n">
        <f aca="false">STDEV(M49:M51)</f>
        <v>0.0446103750983772</v>
      </c>
      <c r="P49" s="141" t="n">
        <f aca="false">G49-N49</f>
        <v>4.67210622254914</v>
      </c>
      <c r="Q49" s="137"/>
      <c r="R49" s="173" t="n">
        <f aca="false">P49-Q7</f>
        <v>0.14668311720011</v>
      </c>
      <c r="S49" s="144" t="n">
        <f aca="false">POWER(2, -R49)</f>
        <v>0.903324900443024</v>
      </c>
      <c r="T49" s="171"/>
      <c r="U49" s="138"/>
    </row>
    <row r="50" customFormat="false" ht="15" hidden="false" customHeight="false" outlineLevel="0" collapsed="false">
      <c r="B50" s="164" t="s">
        <v>193</v>
      </c>
      <c r="C50" s="127" t="s">
        <v>186</v>
      </c>
      <c r="D50" s="128" t="n">
        <v>24.5</v>
      </c>
      <c r="E50" s="176"/>
      <c r="F50" s="128" t="n">
        <v>24.5</v>
      </c>
      <c r="G50" s="130"/>
      <c r="H50" s="172"/>
      <c r="I50" s="131" t="s">
        <v>193</v>
      </c>
      <c r="J50" s="132" t="s">
        <v>186</v>
      </c>
      <c r="K50" s="133" t="n">
        <v>19.7682642013813</v>
      </c>
      <c r="L50" s="133"/>
      <c r="M50" s="133" t="n">
        <v>19.7682642013813</v>
      </c>
      <c r="N50" s="135"/>
      <c r="O50" s="175"/>
      <c r="P50" s="136"/>
      <c r="Q50" s="137"/>
      <c r="R50" s="142"/>
      <c r="S50" s="142"/>
      <c r="T50" s="171"/>
      <c r="U50" s="138"/>
    </row>
    <row r="51" customFormat="false" ht="16" hidden="false" customHeight="false" outlineLevel="0" collapsed="false">
      <c r="B51" s="165" t="s">
        <v>194</v>
      </c>
      <c r="C51" s="177" t="s">
        <v>186</v>
      </c>
      <c r="D51" s="150" t="n">
        <v>24.5</v>
      </c>
      <c r="E51" s="178"/>
      <c r="F51" s="150" t="n">
        <v>24.5</v>
      </c>
      <c r="G51" s="152"/>
      <c r="H51" s="179"/>
      <c r="I51" s="153" t="s">
        <v>194</v>
      </c>
      <c r="J51" s="154" t="s">
        <v>186</v>
      </c>
      <c r="K51" s="155" t="n">
        <v>19.8080970462691</v>
      </c>
      <c r="L51" s="156"/>
      <c r="M51" s="155" t="n">
        <v>19.8080970462691</v>
      </c>
      <c r="N51" s="157"/>
      <c r="O51" s="180"/>
      <c r="P51" s="158"/>
      <c r="Q51" s="159"/>
      <c r="R51" s="160"/>
      <c r="S51" s="160"/>
      <c r="T51" s="181"/>
      <c r="U51" s="182"/>
    </row>
    <row r="52" customFormat="false" ht="15" hidden="false" customHeight="false" outlineLevel="0" collapsed="false">
      <c r="B52" s="88"/>
      <c r="C52" s="88"/>
    </row>
    <row r="53" customFormat="false" ht="15" hidden="false" customHeight="false" outlineLevel="0" collapsed="false">
      <c r="B53" s="88"/>
      <c r="C53" s="88"/>
      <c r="P53" s="88"/>
      <c r="Q53" s="88"/>
    </row>
    <row r="54" customFormat="false" ht="15" hidden="false" customHeight="false" outlineLevel="0" collapsed="false">
      <c r="B54" s="88"/>
      <c r="C54" s="88"/>
      <c r="P54" s="88"/>
      <c r="Q54" s="88"/>
    </row>
    <row r="55" customFormat="false" ht="15" hidden="false" customHeight="false" outlineLevel="0" collapsed="false">
      <c r="B55" s="88"/>
      <c r="C55" s="88"/>
      <c r="L55" s="87" t="s">
        <v>248</v>
      </c>
      <c r="M55" s="87" t="s">
        <v>249</v>
      </c>
      <c r="P55" s="88"/>
      <c r="Q55" s="88"/>
    </row>
    <row r="56" customFormat="false" ht="15" hidden="false" customHeight="false" outlineLevel="0" collapsed="false">
      <c r="B56" s="88"/>
      <c r="C56" s="88"/>
      <c r="K56" s="87" t="s">
        <v>250</v>
      </c>
      <c r="L56" s="87" t="n">
        <v>1.00591493751708</v>
      </c>
      <c r="M56" s="87" t="n">
        <v>0.132559482554854</v>
      </c>
      <c r="P56" s="88"/>
      <c r="Q56" s="88"/>
    </row>
    <row r="57" customFormat="false" ht="15" hidden="false" customHeight="false" outlineLevel="0" collapsed="false">
      <c r="B57" s="88"/>
      <c r="C57" s="88"/>
      <c r="K57" s="87" t="s">
        <v>251</v>
      </c>
      <c r="L57" s="87" t="n">
        <v>0.859943179635794</v>
      </c>
      <c r="M57" s="87" t="n">
        <v>0.101474649137207</v>
      </c>
      <c r="P57" s="88"/>
      <c r="Q57" s="88"/>
    </row>
    <row r="58" customFormat="false" ht="15" hidden="false" customHeight="false" outlineLevel="0" collapsed="false">
      <c r="B58" s="88"/>
      <c r="C58" s="88"/>
      <c r="K58" s="87" t="s">
        <v>252</v>
      </c>
      <c r="L58" s="87" t="n">
        <v>0.921571531587511</v>
      </c>
      <c r="M58" s="87" t="n">
        <v>0.0241626966328116</v>
      </c>
      <c r="P58" s="88"/>
      <c r="Q58" s="88"/>
    </row>
    <row r="59" customFormat="false" ht="15" hidden="false" customHeight="false" outlineLevel="0" collapsed="false">
      <c r="B59" s="88"/>
      <c r="C59" s="88"/>
      <c r="K59" s="87" t="s">
        <v>253</v>
      </c>
      <c r="L59" s="87" t="n">
        <v>0.93028538891233</v>
      </c>
      <c r="M59" s="87" t="n">
        <v>0.0571165678120601</v>
      </c>
      <c r="P59" s="88"/>
      <c r="Q59" s="88"/>
    </row>
    <row r="60" customFormat="false" ht="15" hidden="false" customHeight="false" outlineLevel="0" collapsed="false">
      <c r="B60" s="88"/>
      <c r="C60" s="88"/>
      <c r="K60" s="87" t="s">
        <v>254</v>
      </c>
      <c r="L60" s="87" t="n">
        <v>0.909208282029103</v>
      </c>
      <c r="M60" s="87" t="n">
        <v>0.0692753449953397</v>
      </c>
      <c r="P60" s="88"/>
      <c r="Q60" s="88"/>
    </row>
  </sheetData>
  <mergeCells count="5">
    <mergeCell ref="B5:B6"/>
    <mergeCell ref="C5:H5"/>
    <mergeCell ref="I5:I6"/>
    <mergeCell ref="J5:O5"/>
    <mergeCell ref="T5:U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7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A2" activeCellId="0" sqref="A2:A16"/>
    </sheetView>
  </sheetViews>
  <sheetFormatPr defaultRowHeight="12.8" zeroHeight="false" outlineLevelRow="0" outlineLevelCol="0"/>
  <cols>
    <col collapsed="false" customWidth="true" hidden="false" outlineLevel="0" max="1025" min="1" style="0" width="8.36"/>
  </cols>
  <sheetData>
    <row r="1" customFormat="false" ht="12.8" hidden="false" customHeight="false" outlineLevel="0" collapsed="false">
      <c r="B1" s="183" t="s">
        <v>255</v>
      </c>
    </row>
    <row r="2" customFormat="false" ht="15" hidden="false" customHeight="false" outlineLevel="0" collapsed="false">
      <c r="A2" s="0" t="s">
        <v>256</v>
      </c>
      <c r="B2" s="184" t="n">
        <v>1.13321362050057</v>
      </c>
    </row>
    <row r="3" customFormat="false" ht="15" hidden="false" customHeight="false" outlineLevel="0" collapsed="false">
      <c r="A3" s="0" t="s">
        <v>256</v>
      </c>
      <c r="B3" s="185" t="n">
        <v>0.868656490622459</v>
      </c>
    </row>
    <row r="4" customFormat="false" ht="15" hidden="false" customHeight="false" outlineLevel="0" collapsed="false">
      <c r="A4" s="0" t="s">
        <v>256</v>
      </c>
      <c r="B4" s="185" t="n">
        <v>1.01587470142821</v>
      </c>
    </row>
    <row r="5" customFormat="false" ht="15" hidden="false" customHeight="false" outlineLevel="0" collapsed="false">
      <c r="A5" s="0" t="s">
        <v>257</v>
      </c>
      <c r="B5" s="0" t="n">
        <v>0.817191513436388</v>
      </c>
    </row>
    <row r="6" customFormat="false" ht="15" hidden="false" customHeight="false" outlineLevel="0" collapsed="false">
      <c r="A6" s="0" t="s">
        <v>257</v>
      </c>
      <c r="B6" s="0" t="n">
        <v>0.975798246937526</v>
      </c>
    </row>
    <row r="7" customFormat="false" ht="15" hidden="false" customHeight="false" outlineLevel="0" collapsed="false">
      <c r="A7" s="0" t="s">
        <v>257</v>
      </c>
      <c r="B7" s="0" t="n">
        <v>0.78683977853348</v>
      </c>
    </row>
    <row r="8" customFormat="false" ht="15" hidden="false" customHeight="false" outlineLevel="0" collapsed="false">
      <c r="A8" s="0" t="s">
        <v>258</v>
      </c>
      <c r="B8" s="0" t="n">
        <v>0.946841866880897</v>
      </c>
    </row>
    <row r="9" customFormat="false" ht="15" hidden="false" customHeight="false" outlineLevel="0" collapsed="false">
      <c r="A9" s="0" t="s">
        <v>258</v>
      </c>
      <c r="B9" s="0" t="n">
        <v>0.898694609980231</v>
      </c>
    </row>
    <row r="10" customFormat="false" ht="15" hidden="false" customHeight="false" outlineLevel="0" collapsed="false">
      <c r="A10" s="0" t="s">
        <v>258</v>
      </c>
      <c r="B10" s="0" t="n">
        <v>0.919178117901417</v>
      </c>
    </row>
    <row r="11" customFormat="false" ht="15" hidden="false" customHeight="false" outlineLevel="0" collapsed="false">
      <c r="A11" s="0" t="s">
        <v>259</v>
      </c>
      <c r="B11" s="0" t="n">
        <v>0.869950977674018</v>
      </c>
    </row>
    <row r="12" customFormat="false" ht="15" hidden="false" customHeight="false" outlineLevel="0" collapsed="false">
      <c r="A12" s="0" t="s">
        <v>259</v>
      </c>
      <c r="B12" s="0" t="n">
        <v>0.983520351986951</v>
      </c>
    </row>
    <row r="13" customFormat="false" ht="15" hidden="false" customHeight="false" outlineLevel="0" collapsed="false">
      <c r="A13" s="0" t="s">
        <v>259</v>
      </c>
      <c r="B13" s="0" t="n">
        <v>0.937384837076027</v>
      </c>
    </row>
    <row r="14" customFormat="false" ht="15" hidden="false" customHeight="false" outlineLevel="0" collapsed="false">
      <c r="A14" s="0" t="s">
        <v>260</v>
      </c>
      <c r="B14" s="0" t="n">
        <v>0.843062254738122</v>
      </c>
    </row>
    <row r="15" customFormat="false" ht="15" hidden="false" customHeight="false" outlineLevel="0" collapsed="false">
      <c r="A15" s="0" t="s">
        <v>260</v>
      </c>
      <c r="B15" s="0" t="n">
        <v>0.981237690906171</v>
      </c>
    </row>
    <row r="16" customFormat="false" ht="15" hidden="false" customHeight="false" outlineLevel="0" collapsed="false">
      <c r="A16" s="0" t="s">
        <v>260</v>
      </c>
      <c r="B16" s="0" t="n">
        <v>0.903324900443024</v>
      </c>
    </row>
    <row r="17" customFormat="false" ht="15" hidden="false" customHeight="false" outlineLevel="0" collapsed="false"/>
    <row r="18" customFormat="false" ht="15" hidden="false" customHeight="false" outlineLevel="0" collapsed="false"/>
    <row r="19" customFormat="false" ht="15" hidden="false" customHeight="false" outlineLevel="0" collapsed="false"/>
    <row r="20" customFormat="false" ht="15" hidden="false" customHeight="false" outlineLevel="0" collapsed="false"/>
    <row r="21" customFormat="false" ht="15" hidden="false" customHeight="false" outlineLevel="0" collapsed="false"/>
    <row r="22" customFormat="false" ht="15" hidden="false" customHeight="false" outlineLevel="0" collapsed="false"/>
    <row r="23" customFormat="false" ht="15" hidden="false" customHeight="false" outlineLevel="0" collapsed="false"/>
    <row r="24" customFormat="false" ht="15" hidden="false" customHeight="false" outlineLevel="0" collapsed="false"/>
    <row r="25" customFormat="false" ht="15" hidden="false" customHeight="false" outlineLevel="0" collapsed="false"/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D7" activeCellId="1" sqref="A2:A16 D7"/>
    </sheetView>
  </sheetViews>
  <sheetFormatPr defaultRowHeight="12.8" zeroHeight="false" outlineLevelRow="0" outlineLevelCol="0"/>
  <cols>
    <col collapsed="false" customWidth="true" hidden="false" outlineLevel="0" max="1025" min="1" style="0" width="8.36"/>
  </cols>
  <sheetData>
    <row r="1" customFormat="false" ht="12.8" hidden="false" customHeight="false" outlineLevel="0" collapsed="false">
      <c r="B1" s="183" t="s">
        <v>261</v>
      </c>
      <c r="C1" s="183" t="s">
        <v>247</v>
      </c>
    </row>
    <row r="2" customFormat="false" ht="15" hidden="false" customHeight="false" outlineLevel="0" collapsed="false">
      <c r="A2" s="0" t="s">
        <v>256</v>
      </c>
      <c r="B2" s="0" t="n">
        <v>1.00591493751708</v>
      </c>
      <c r="C2" s="0" t="n">
        <v>0.132559482554854</v>
      </c>
    </row>
    <row r="3" customFormat="false" ht="15" hidden="false" customHeight="false" outlineLevel="0" collapsed="false">
      <c r="A3" s="0" t="s">
        <v>257</v>
      </c>
      <c r="B3" s="0" t="n">
        <v>0.859943179635798</v>
      </c>
      <c r="C3" s="0" t="n">
        <v>0.101474649137211</v>
      </c>
    </row>
    <row r="4" customFormat="false" ht="15" hidden="false" customHeight="false" outlineLevel="0" collapsed="false">
      <c r="A4" s="0" t="s">
        <v>258</v>
      </c>
      <c r="B4" s="0" t="n">
        <v>0.921571531587515</v>
      </c>
      <c r="C4" s="0" t="n">
        <v>0.0241626966328116</v>
      </c>
    </row>
    <row r="5" customFormat="false" ht="15" hidden="false" customHeight="false" outlineLevel="0" collapsed="false">
      <c r="A5" s="0" t="s">
        <v>259</v>
      </c>
      <c r="B5" s="0" t="n">
        <v>0.930285388912332</v>
      </c>
      <c r="C5" s="0" t="n">
        <v>0.0571165678120591</v>
      </c>
    </row>
    <row r="6" customFormat="false" ht="15" hidden="false" customHeight="false" outlineLevel="0" collapsed="false">
      <c r="A6" s="0" t="s">
        <v>260</v>
      </c>
      <c r="B6" s="124" t="n">
        <v>0.909208282029106</v>
      </c>
      <c r="C6" s="0" t="n">
        <v>0.0692753449953387</v>
      </c>
    </row>
    <row r="7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2021-04-09T13:31:28Z</dcterms:created>
  <dc:creator>Mira</dc:creator>
  <dc:description/>
  <dc:language>en-US</dc:language>
  <cp:lastModifiedBy/>
  <dcterms:modified xsi:type="dcterms:W3CDTF">2023-02-09T11:37:57Z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